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32窓口業務委託\Ｒ２年度発注関係\HP関係\北区\"/>
    </mc:Choice>
  </mc:AlternateContent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29" i="8" l="1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G52" i="33" l="1"/>
  <c r="O52" i="33"/>
  <c r="K46" i="33"/>
  <c r="Q38" i="33"/>
  <c r="G32" i="33"/>
  <c r="I25" i="33"/>
  <c r="F13" i="33"/>
  <c r="E38" i="33"/>
  <c r="G46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I228" i="57"/>
  <c r="M246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64" l="1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52" i="32"/>
  <c r="H130" i="32"/>
  <c r="E36" i="32"/>
  <c r="Q118" i="32" l="1"/>
  <c r="L136" i="32"/>
  <c r="K26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<sst xmlns="http://schemas.openxmlformats.org/spreadsheetml/2006/main" count="20310" uniqueCount="238">
  <si>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</si>
  <si>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</si>
  <si>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</si>
  <si>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</si>
  <si>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</si>
  <si>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</si>
  <si>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</si>
  <si>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</si>
  <si>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</si>
  <si>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</si>
  <si>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</si>
  <si>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</si>
  <si>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</si>
  <si>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</si>
  <si>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</si>
  <si>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</si>
  <si>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</si>
  <si>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</si>
  <si>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</si>
  <si>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</si>
  <si>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</si>
  <si>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</si>
  <si>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</si>
  <si>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</si>
  <si>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</si>
  <si>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</si>
  <si>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</si>
  <si>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</si>
  <si>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</si>
  <si>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</si>
  <si>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</si>
  <si>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</si>
  <si>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</si>
  <si>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</si>
  <si>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</si>
  <si>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</si>
  <si>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</si>
  <si>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</si>
  <si>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</si>
  <si>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</si>
  <si>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</si>
  <si>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</si>
  <si>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</si>
  <si>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</si>
  <si>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</si>
  <si>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</si>
  <si>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</si>
  <si>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</si>
  <si>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</si>
  <si>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</si>
  <si>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</si>
  <si>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</si>
  <si>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</si>
  <si>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</si>
  <si>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</si>
  <si>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</si>
  <si>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</si>
  <si>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</si>
  <si>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</si>
  <si>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</si>
  <si>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</si>
  <si>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</si>
  <si>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</si>
  <si>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</si>
  <si>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</si>
  <si>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</si>
  <si>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</si>
  <si>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</si>
  <si>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</si>
  <si>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</si>
  <si>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</si>
  <si>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</si>
  <si>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</si>
  <si>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</si>
  <si>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</si>
  <si>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</si>
  <si>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</si>
  <si>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</si>
  <si>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</si>
  <si>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</si>
  <si>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</si>
  <si>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</si>
  <si>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</si>
  <si>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</si>
  <si>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</si>
  <si>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</si>
  <si>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</si>
  <si>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</si>
  <si>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</si>
  <si>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</si>
  <si>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</si>
  <si>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</si>
  <si>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</si>
  <si>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</si>
  <si>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</si>
  <si>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</si>
  <si>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</si>
  <si>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</si>
  <si>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</si>
  <si>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</si>
  <si>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</si>
  <si>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</si>
  <si>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</si>
  <si>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</si>
  <si>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</si>
  <si>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</si>
  <si>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</si>
  <si>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</si>
  <si>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</si>
  <si>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</si>
  <si>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</si>
  <si>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</si>
  <si>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</si>
  <si>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</si>
  <si>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</si>
  <si>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</si>
  <si>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</si>
  <si>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</si>
  <si>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</si>
  <si>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</si>
  <si>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</si>
  <si>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</si>
  <si>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</si>
  <si>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</si>
  <si>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</si>
  <si>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</si>
  <si>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</si>
  <si>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</si>
  <si>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</si>
  <si>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</si>
  <si>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</si>
  <si>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</si>
  <si>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</si>
  <si>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</si>
  <si>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</si>
  <si>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</si>
  <si>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</si>
  <si>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</si>
  <si>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</si>
  <si>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</si>
  <si>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</si>
  <si>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</si>
  <si>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</si>
  <si>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</si>
  <si>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</si>
  <si>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</si>
  <si>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</si>
  <si>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</si>
  <si>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</si>
  <si>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</si>
  <si>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</si>
  <si>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</si>
  <si>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</si>
  <si>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</si>
  <si>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</si>
  <si>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</si>
  <si>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</si>
  <si>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</si>
  <si>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</si>
  <si>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</si>
  <si>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</si>
  <si>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</si>
  <si>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</si>
  <si>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</si>
  <si>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</si>
  <si>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</si>
  <si>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</si>
  <si>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</si>
  <si>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</si>
  <si>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</si>
  <si>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</si>
  <si>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</si>
  <si>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</si>
  <si>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</si>
  <si>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</si>
  <si>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</si>
  <si>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</si>
  <si>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</si>
  <si>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</si>
  <si>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</si>
  <si>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</si>
  <si>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</si>
  <si>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</si>
  <si>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</si>
  <si>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</si>
  <si>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</si>
  <si>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</si>
  <si>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</si>
  <si>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</si>
  <si>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</si>
  <si>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</si>
  <si>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</si>
  <si>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</si>
  <si>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</si>
  <si>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</si>
  <si>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</si>
  <si>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</si>
  <si>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</si>
  <si>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</si>
  <si>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</si>
  <si>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</si>
  <si>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</si>
  <si>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</si>
  <si>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</si>
  <si>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</si>
  <si>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</si>
  <si>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</si>
  <si>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</si>
  <si>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</si>
  <si>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</si>
  <si>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</si>
  <si>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</si>
  <si>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</si>
  <si>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</si>
  <si>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</si>
  <si>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</si>
  <si>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</si>
  <si>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</si>
  <si>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</si>
  <si>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</si>
  <si>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</si>
  <si>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</si>
  <si>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</si>
  <si>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</si>
  <si>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</si>
  <si>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</si>
  <si>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</si>
  <si>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</si>
  <si>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</si>
  <si>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</si>
  <si>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</si>
  <si>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</si>
  <si>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</si>
  <si>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</si>
  <si>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</si>
  <si>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北区</t>
    <rPh sb="0" eb="1">
      <t>キタ</t>
    </rPh>
    <rPh sb="1" eb="2">
      <t>ク</t>
    </rPh>
    <phoneticPr fontId="1"/>
  </si>
  <si>
    <t>金</t>
    <rPh sb="0" eb="1">
      <t>キン</t>
    </rPh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</si>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</sst>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" name="角丸四角形 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3" name="角丸四角形 1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6" name="角丸四角形 1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1678780</xdr:colOff>
      <xdr:row>0</xdr:row>
      <xdr:rowOff>0</xdr:rowOff>
    </xdr:from>
    <xdr:to>
      <xdr:col>13</xdr:col>
      <xdr:colOff>404811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9422605" y="0"/>
          <a:ext cx="5545931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9" name="角丸四角形 1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2" name="角丸四角形 2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5" name="角丸四角形 2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8" name="角丸四角形 2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21" activePane="bottomLeft" state="frozen"/>
      <selection activeCell="L2" sqref="L2"/>
      <selection pane="bottomLeft" activeCell="B9" sqref="B9:B11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235</v>
      </c>
      <c r="C2" s="159"/>
    </row>
    <row r="3" spans="1:27" ht="20.100000000000001" customHeight="1" x14ac:dyDescent="0.15">
      <c r="A3" t="s">
        <v>11</v>
      </c>
      <c r="B3" s="168" t="s">
        <v>3</v>
      </c>
      <c r="C3" s="168" t="s">
        <v>4</v>
      </c>
      <c r="D3" s="168" t="s">
        <v>5</v>
      </c>
      <c r="E3" s="168" t="s">
        <v>8</v>
      </c>
    </row>
    <row r="4" spans="1:27" ht="20.100000000000001" customHeight="1" x14ac:dyDescent="0.15">
      <c r="A4" s="34"/>
      <c r="B4" s="168" t="s">
        <v>233</v>
      </c>
      <c r="C4" s="168">
        <v>1</v>
      </c>
      <c r="D4" s="168">
        <v>31</v>
      </c>
      <c r="E4" s="168" t="s">
        <v>236</v>
      </c>
    </row>
    <row r="5" spans="1:27" ht="15.95" customHeight="1" x14ac:dyDescent="0.15"/>
    <row r="6" spans="1:27" s="25" customFormat="1" ht="15.95" customHeight="1" x14ac:dyDescent="0.15">
      <c r="A6" s="177" t="s">
        <v>237</v>
      </c>
      <c r="B6" s="177" t="s">
        <v>37</v>
      </c>
      <c r="C6" s="180" t="s">
        <v>0</v>
      </c>
      <c r="D6" s="180" t="s">
        <v>1</v>
      </c>
      <c r="E6" s="180" t="s">
        <v>2</v>
      </c>
      <c r="F6" s="177" t="s">
        <v>8</v>
      </c>
      <c r="G6" s="177" t="s">
        <v>6</v>
      </c>
      <c r="H6" s="177" t="s">
        <v>9</v>
      </c>
      <c r="I6" s="204" t="s">
        <v>14</v>
      </c>
      <c r="J6" s="210"/>
      <c r="K6" s="204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8"/>
      <c r="B7" s="178"/>
      <c r="C7" s="181"/>
      <c r="D7" s="181"/>
      <c r="E7" s="181"/>
      <c r="F7" s="178"/>
      <c r="G7" s="178"/>
      <c r="H7" s="178"/>
      <c r="I7" s="205"/>
      <c r="J7" s="211"/>
      <c r="K7" s="205"/>
      <c r="L7" s="213" t="s">
        <v>45</v>
      </c>
      <c r="M7" s="213"/>
      <c r="N7" s="213"/>
      <c r="O7" s="213"/>
      <c r="P7" s="213"/>
      <c r="Q7" s="213"/>
      <c r="R7" s="213"/>
      <c r="S7" s="213" t="s">
        <v>44</v>
      </c>
      <c r="T7" s="213"/>
      <c r="U7" s="213"/>
      <c r="V7" s="213"/>
      <c r="W7" s="213"/>
      <c r="X7" s="213"/>
      <c r="Y7" s="213"/>
      <c r="Z7" s="213"/>
      <c r="AA7" s="214"/>
    </row>
    <row r="8" spans="1:27" s="25" customFormat="1" ht="15.95" customHeight="1" x14ac:dyDescent="0.15">
      <c r="A8" s="179"/>
      <c r="B8" s="179"/>
      <c r="C8" s="182"/>
      <c r="D8" s="182"/>
      <c r="E8" s="182"/>
      <c r="F8" s="179"/>
      <c r="G8" s="179"/>
      <c r="H8" s="179"/>
      <c r="I8" s="206"/>
      <c r="J8" s="212"/>
      <c r="K8" s="205"/>
      <c r="L8" s="207" t="s">
        <v>16</v>
      </c>
      <c r="M8" s="208"/>
      <c r="N8" s="208"/>
      <c r="O8" s="208"/>
      <c r="P8" s="208"/>
      <c r="Q8" s="208"/>
      <c r="R8" s="209"/>
      <c r="S8" s="207" t="s">
        <v>13</v>
      </c>
      <c r="T8" s="208"/>
      <c r="U8" s="208"/>
      <c r="V8" s="208"/>
      <c r="W8" s="208"/>
      <c r="X8" s="208"/>
      <c r="Y8" s="208"/>
      <c r="Z8" s="208"/>
      <c r="AA8" s="209"/>
    </row>
    <row r="9" spans="1:27" s="25" customFormat="1" ht="15.95" customHeight="1" x14ac:dyDescent="0.15">
      <c r="A9" s="183"/>
      <c r="B9" s="194" t="s">
        <v>38</v>
      </c>
      <c r="C9" s="191"/>
      <c r="D9" s="191"/>
      <c r="E9" s="191"/>
      <c r="F9" s="183"/>
      <c r="G9" s="188" t="s">
        <v>7</v>
      </c>
      <c r="H9" s="188" t="s">
        <v>39</v>
      </c>
      <c r="I9" s="186" t="s">
        <v>17</v>
      </c>
      <c r="J9" s="187"/>
      <c r="K9" s="205"/>
      <c r="L9" s="197" t="s">
        <v>26</v>
      </c>
      <c r="M9" s="198" t="s">
        <v>34</v>
      </c>
      <c r="N9" s="199"/>
      <c r="O9" s="199"/>
      <c r="P9" s="199"/>
      <c r="Q9" s="199"/>
      <c r="R9" s="163"/>
      <c r="S9" s="197" t="s">
        <v>27</v>
      </c>
      <c r="T9" s="198" t="s">
        <v>33</v>
      </c>
      <c r="U9" s="199"/>
      <c r="V9" s="199"/>
      <c r="W9" s="199"/>
      <c r="X9" s="199"/>
      <c r="Y9" s="199"/>
      <c r="Z9" s="199"/>
      <c r="AA9" s="200"/>
    </row>
    <row r="10" spans="1:27" s="25" customFormat="1" ht="15.95" customHeight="1" x14ac:dyDescent="0.15">
      <c r="A10" s="184"/>
      <c r="B10" s="195"/>
      <c r="C10" s="192"/>
      <c r="D10" s="192"/>
      <c r="E10" s="192"/>
      <c r="F10" s="184"/>
      <c r="G10" s="189"/>
      <c r="H10" s="189"/>
      <c r="I10" s="14"/>
      <c r="J10" s="31" t="s">
        <v>31</v>
      </c>
      <c r="K10" s="206"/>
      <c r="L10" s="197"/>
      <c r="M10" s="201"/>
      <c r="N10" s="202"/>
      <c r="O10" s="202"/>
      <c r="P10" s="202"/>
      <c r="Q10" s="202"/>
      <c r="R10" s="164"/>
      <c r="S10" s="197"/>
      <c r="T10" s="201"/>
      <c r="U10" s="202"/>
      <c r="V10" s="202"/>
      <c r="W10" s="202"/>
      <c r="X10" s="202"/>
      <c r="Y10" s="202"/>
      <c r="Z10" s="202"/>
      <c r="AA10" s="203"/>
    </row>
    <row r="11" spans="1:27" s="25" customFormat="1" ht="159.94999999999999" customHeight="1" x14ac:dyDescent="0.15">
      <c r="A11" s="185"/>
      <c r="B11" s="196"/>
      <c r="C11" s="193"/>
      <c r="D11" s="193"/>
      <c r="E11" s="193"/>
      <c r="F11" s="185"/>
      <c r="G11" s="190"/>
      <c r="H11" s="190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234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1</v>
      </c>
      <c r="E12" s="22">
        <v>31</v>
      </c>
      <c r="F12" s="16" t="s">
        <v>236</v>
      </c>
      <c r="G12" s="23">
        <v>9</v>
      </c>
      <c r="H12" s="23">
        <v>7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f>SUM(L12:Q12)</f>
        <v>0</v>
      </c>
      <c r="S12" s="23">
        <v>1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f>SUM(T12:Z12)</f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1</v>
      </c>
      <c r="E13" s="22">
        <v>31</v>
      </c>
      <c r="F13" s="16" t="s">
        <v>236</v>
      </c>
      <c r="G13" s="23">
        <v>9</v>
      </c>
      <c r="H13" s="23">
        <v>4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f t="shared" ref="R13" si="0">SUM(L13:Q13)</f>
        <v>0</v>
      </c>
      <c r="S13" s="23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1</v>
      </c>
      <c r="E14" s="22">
        <v>31</v>
      </c>
      <c r="F14" s="16" t="s">
        <v>236</v>
      </c>
      <c r="G14" s="23">
        <v>9</v>
      </c>
      <c r="H14" s="23">
        <v>7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f>SUM(M14:Q14)</f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f t="shared" si="1"/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1</v>
      </c>
      <c r="E15" s="22">
        <v>31</v>
      </c>
      <c r="F15" s="16" t="s">
        <v>236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f t="shared" ref="R15:R78" si="2">SUM(M15:Q15)</f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f t="shared" si="1"/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1</v>
      </c>
      <c r="E16" s="22">
        <v>31</v>
      </c>
      <c r="F16" s="16" t="s">
        <v>236</v>
      </c>
      <c r="G16" s="23">
        <v>9</v>
      </c>
      <c r="H16" s="23">
        <v>2</v>
      </c>
      <c r="I16" s="16">
        <v>2</v>
      </c>
      <c r="J16" s="24"/>
      <c r="K16" s="13">
        <v>3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f t="shared" si="2"/>
        <v>1</v>
      </c>
      <c r="S16" s="23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f t="shared" si="1"/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1</v>
      </c>
      <c r="E17" s="22">
        <v>31</v>
      </c>
      <c r="F17" s="16" t="s">
        <v>236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2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f t="shared" si="2"/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f t="shared" si="1"/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1</v>
      </c>
      <c r="E18" s="22">
        <v>31</v>
      </c>
      <c r="F18" s="16" t="s">
        <v>236</v>
      </c>
      <c r="G18" s="23">
        <v>9</v>
      </c>
      <c r="H18" s="23">
        <v>3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f t="shared" si="2"/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f t="shared" si="1"/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1</v>
      </c>
      <c r="E19" s="22">
        <v>31</v>
      </c>
      <c r="F19" s="16" t="s">
        <v>236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f t="shared" si="2"/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f t="shared" si="1"/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1</v>
      </c>
      <c r="E20" s="22">
        <v>31</v>
      </c>
      <c r="F20" s="16" t="s">
        <v>236</v>
      </c>
      <c r="G20" s="23">
        <v>9</v>
      </c>
      <c r="H20" s="23">
        <v>8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>
        <f t="shared" si="2"/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f t="shared" si="1"/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1</v>
      </c>
      <c r="E21" s="22">
        <v>31</v>
      </c>
      <c r="F21" s="16" t="s">
        <v>236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2</v>
      </c>
      <c r="O21" s="7">
        <v>0</v>
      </c>
      <c r="P21" s="8">
        <v>0</v>
      </c>
      <c r="Q21" s="7">
        <v>0</v>
      </c>
      <c r="R21" s="19">
        <f t="shared" si="2"/>
        <v>2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f t="shared" si="1"/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1</v>
      </c>
      <c r="E22" s="22">
        <v>31</v>
      </c>
      <c r="F22" s="16" t="s">
        <v>236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2</v>
      </c>
      <c r="P22" s="8">
        <v>0</v>
      </c>
      <c r="Q22" s="7">
        <v>0</v>
      </c>
      <c r="R22" s="19">
        <f t="shared" si="2"/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f t="shared" si="1"/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1</v>
      </c>
      <c r="E23" s="22">
        <v>31</v>
      </c>
      <c r="F23" s="16" t="s">
        <v>236</v>
      </c>
      <c r="G23" s="23">
        <v>9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f t="shared" si="2"/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f t="shared" si="1"/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1</v>
      </c>
      <c r="E24" s="22">
        <v>31</v>
      </c>
      <c r="F24" s="16" t="s">
        <v>236</v>
      </c>
      <c r="G24" s="23">
        <v>9</v>
      </c>
      <c r="H24" s="23">
        <v>7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f t="shared" si="2"/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f t="shared" si="1"/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1</v>
      </c>
      <c r="E25" s="22">
        <v>31</v>
      </c>
      <c r="F25" s="16" t="s">
        <v>236</v>
      </c>
      <c r="G25" s="23">
        <v>9</v>
      </c>
      <c r="H25" s="23">
        <v>2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f t="shared" si="2"/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f t="shared" si="1"/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1</v>
      </c>
      <c r="E26" s="22">
        <v>31</v>
      </c>
      <c r="F26" s="16" t="s">
        <v>236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1</v>
      </c>
      <c r="P26" s="8">
        <v>0</v>
      </c>
      <c r="Q26" s="7">
        <v>0</v>
      </c>
      <c r="R26" s="19">
        <f t="shared" si="2"/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f t="shared" si="1"/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1</v>
      </c>
      <c r="E27" s="22">
        <v>31</v>
      </c>
      <c r="F27" s="16" t="s">
        <v>236</v>
      </c>
      <c r="G27" s="23">
        <v>9</v>
      </c>
      <c r="H27" s="23">
        <v>5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f t="shared" si="2"/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f t="shared" si="1"/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1</v>
      </c>
      <c r="E28" s="22">
        <v>31</v>
      </c>
      <c r="F28" s="16" t="s">
        <v>236</v>
      </c>
      <c r="G28" s="23">
        <v>9</v>
      </c>
      <c r="H28" s="23">
        <v>4</v>
      </c>
      <c r="I28" s="16">
        <v>2</v>
      </c>
      <c r="J28" s="24"/>
      <c r="K28" s="13">
        <v>1</v>
      </c>
      <c r="L28" s="23">
        <v>5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f t="shared" si="2"/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f t="shared" si="1"/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1</v>
      </c>
      <c r="E29" s="22">
        <v>31</v>
      </c>
      <c r="F29" s="16" t="s">
        <v>236</v>
      </c>
      <c r="G29" s="23">
        <v>9</v>
      </c>
      <c r="H29" s="23">
        <v>6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2</v>
      </c>
      <c r="O29" s="7">
        <v>0</v>
      </c>
      <c r="P29" s="8">
        <v>0</v>
      </c>
      <c r="Q29" s="7">
        <v>0</v>
      </c>
      <c r="R29" s="19">
        <f t="shared" si="2"/>
        <v>2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f t="shared" si="1"/>
        <v>0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1</v>
      </c>
      <c r="E30" s="22">
        <v>31</v>
      </c>
      <c r="F30" s="16" t="s">
        <v>236</v>
      </c>
      <c r="G30" s="23">
        <v>9</v>
      </c>
      <c r="H30" s="23">
        <v>3</v>
      </c>
      <c r="I30" s="16">
        <v>2</v>
      </c>
      <c r="J30" s="24"/>
      <c r="K30" s="13">
        <v>3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f t="shared" si="2"/>
        <v>1</v>
      </c>
      <c r="S30" s="23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f t="shared" si="1"/>
        <v>1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1</v>
      </c>
      <c r="E31" s="22">
        <v>31</v>
      </c>
      <c r="F31" s="16" t="s">
        <v>236</v>
      </c>
      <c r="G31" s="23">
        <v>9</v>
      </c>
      <c r="H31" s="23">
        <v>3</v>
      </c>
      <c r="I31" s="16">
        <v>2</v>
      </c>
      <c r="J31" s="24"/>
      <c r="K31" s="13">
        <v>3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f t="shared" si="2"/>
        <v>1</v>
      </c>
      <c r="S31" s="23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1</v>
      </c>
      <c r="Z31" s="12">
        <v>0</v>
      </c>
      <c r="AA31" s="19">
        <f t="shared" si="1"/>
        <v>2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1</v>
      </c>
      <c r="E32" s="22">
        <v>31</v>
      </c>
      <c r="F32" s="16" t="s">
        <v>236</v>
      </c>
      <c r="G32" s="23">
        <v>9</v>
      </c>
      <c r="H32" s="23">
        <v>7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f t="shared" si="2"/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f t="shared" si="1"/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1</v>
      </c>
      <c r="E33" s="22">
        <v>31</v>
      </c>
      <c r="F33" s="16" t="s">
        <v>236</v>
      </c>
      <c r="G33" s="23">
        <v>9</v>
      </c>
      <c r="H33" s="23">
        <v>4</v>
      </c>
      <c r="I33" s="16">
        <v>2</v>
      </c>
      <c r="J33" s="24"/>
      <c r="K33" s="13">
        <v>3</v>
      </c>
      <c r="L33" s="23">
        <v>1</v>
      </c>
      <c r="M33" s="5">
        <v>0</v>
      </c>
      <c r="N33" s="6">
        <v>2</v>
      </c>
      <c r="O33" s="7">
        <v>0</v>
      </c>
      <c r="P33" s="8">
        <v>0</v>
      </c>
      <c r="Q33" s="7">
        <v>0</v>
      </c>
      <c r="R33" s="19">
        <f t="shared" si="2"/>
        <v>2</v>
      </c>
      <c r="S33" s="23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f t="shared" si="1"/>
        <v>1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1</v>
      </c>
      <c r="E34" s="22">
        <v>31</v>
      </c>
      <c r="F34" s="16" t="s">
        <v>236</v>
      </c>
      <c r="G34" s="23">
        <v>9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3</v>
      </c>
      <c r="O34" s="7">
        <v>0</v>
      </c>
      <c r="P34" s="8">
        <v>0</v>
      </c>
      <c r="Q34" s="7">
        <v>0</v>
      </c>
      <c r="R34" s="19">
        <f t="shared" si="2"/>
        <v>3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f t="shared" si="1"/>
        <v>0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1</v>
      </c>
      <c r="E35" s="22">
        <v>31</v>
      </c>
      <c r="F35" s="16" t="s">
        <v>236</v>
      </c>
      <c r="G35" s="23">
        <v>9</v>
      </c>
      <c r="H35" s="23">
        <v>5</v>
      </c>
      <c r="I35" s="16">
        <v>2</v>
      </c>
      <c r="J35" s="24"/>
      <c r="K35" s="13">
        <v>3</v>
      </c>
      <c r="L35" s="23">
        <v>1</v>
      </c>
      <c r="M35" s="5">
        <v>0</v>
      </c>
      <c r="N35" s="6">
        <v>3</v>
      </c>
      <c r="O35" s="7">
        <v>0</v>
      </c>
      <c r="P35" s="8">
        <v>0</v>
      </c>
      <c r="Q35" s="7">
        <v>0</v>
      </c>
      <c r="R35" s="19">
        <f t="shared" si="2"/>
        <v>3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f t="shared" si="1"/>
        <v>1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1</v>
      </c>
      <c r="E36" s="22">
        <v>31</v>
      </c>
      <c r="F36" s="16" t="s">
        <v>236</v>
      </c>
      <c r="G36" s="23">
        <v>9</v>
      </c>
      <c r="H36" s="23">
        <v>8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f t="shared" si="2"/>
        <v>0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0</v>
      </c>
      <c r="Z36" s="12">
        <v>0</v>
      </c>
      <c r="AA36" s="19">
        <f t="shared" si="1"/>
        <v>2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1</v>
      </c>
      <c r="E37" s="22">
        <v>31</v>
      </c>
      <c r="F37" s="16" t="s">
        <v>236</v>
      </c>
      <c r="G37" s="23">
        <v>9</v>
      </c>
      <c r="H37" s="23">
        <v>3</v>
      </c>
      <c r="I37" s="16">
        <v>2</v>
      </c>
      <c r="J37" s="24"/>
      <c r="K37" s="13">
        <v>1</v>
      </c>
      <c r="L37" s="23">
        <v>2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19">
        <f t="shared" si="2"/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f t="shared" si="1"/>
        <v>0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1</v>
      </c>
      <c r="E38" s="22">
        <v>31</v>
      </c>
      <c r="F38" s="16" t="s">
        <v>236</v>
      </c>
      <c r="G38" s="23">
        <v>9</v>
      </c>
      <c r="H38" s="23">
        <v>3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f t="shared" si="2"/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f t="shared" si="1"/>
        <v>0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1</v>
      </c>
      <c r="E39" s="22">
        <v>31</v>
      </c>
      <c r="F39" s="16" t="s">
        <v>236</v>
      </c>
      <c r="G39" s="23">
        <v>9</v>
      </c>
      <c r="H39" s="23">
        <v>2</v>
      </c>
      <c r="I39" s="16">
        <v>1</v>
      </c>
      <c r="J39" s="24">
        <v>5</v>
      </c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1</v>
      </c>
      <c r="Q39" s="7">
        <v>0</v>
      </c>
      <c r="R39" s="19">
        <f t="shared" si="2"/>
        <v>2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f t="shared" si="1"/>
        <v>0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1</v>
      </c>
      <c r="E40" s="22">
        <v>31</v>
      </c>
      <c r="F40" s="16" t="s">
        <v>236</v>
      </c>
      <c r="G40" s="23">
        <v>9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>
        <f t="shared" si="2"/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f t="shared" si="1"/>
        <v>0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1</v>
      </c>
      <c r="E41" s="22">
        <v>31</v>
      </c>
      <c r="F41" s="16" t="s">
        <v>236</v>
      </c>
      <c r="G41" s="23">
        <v>9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3</v>
      </c>
      <c r="P41" s="8">
        <v>0</v>
      </c>
      <c r="Q41" s="7">
        <v>0</v>
      </c>
      <c r="R41" s="19">
        <f t="shared" si="2"/>
        <v>3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f t="shared" si="1"/>
        <v>0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1</v>
      </c>
      <c r="E42" s="22">
        <v>31</v>
      </c>
      <c r="F42" s="16" t="s">
        <v>236</v>
      </c>
      <c r="G42" s="23">
        <v>9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f t="shared" si="2"/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f t="shared" si="1"/>
        <v>0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1</v>
      </c>
      <c r="E43" s="22">
        <v>31</v>
      </c>
      <c r="F43" s="16" t="s">
        <v>236</v>
      </c>
      <c r="G43" s="23">
        <v>9</v>
      </c>
      <c r="H43" s="23">
        <v>7</v>
      </c>
      <c r="I43" s="16">
        <v>2</v>
      </c>
      <c r="J43" s="24"/>
      <c r="K43" s="13">
        <v>3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f t="shared" si="2"/>
        <v>1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f t="shared" si="1"/>
        <v>1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1</v>
      </c>
      <c r="E44" s="22">
        <v>31</v>
      </c>
      <c r="F44" s="16" t="s">
        <v>236</v>
      </c>
      <c r="G44" s="23">
        <v>9</v>
      </c>
      <c r="H44" s="23">
        <v>4</v>
      </c>
      <c r="I44" s="16">
        <v>2</v>
      </c>
      <c r="J44" s="24"/>
      <c r="K44" s="13">
        <v>1</v>
      </c>
      <c r="L44" s="23">
        <v>2</v>
      </c>
      <c r="M44" s="5">
        <v>2</v>
      </c>
      <c r="N44" s="6">
        <v>0</v>
      </c>
      <c r="O44" s="7">
        <v>0</v>
      </c>
      <c r="P44" s="8">
        <v>0</v>
      </c>
      <c r="Q44" s="7">
        <v>0</v>
      </c>
      <c r="R44" s="19">
        <f t="shared" si="2"/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f t="shared" si="1"/>
        <v>0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1</v>
      </c>
      <c r="E45" s="22">
        <v>31</v>
      </c>
      <c r="F45" s="16" t="s">
        <v>236</v>
      </c>
      <c r="G45" s="23">
        <v>9</v>
      </c>
      <c r="H45" s="23">
        <v>7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f t="shared" si="2"/>
        <v>0</v>
      </c>
      <c r="S45" s="23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2">
        <v>0</v>
      </c>
      <c r="AA45" s="19">
        <f t="shared" si="1"/>
        <v>1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1</v>
      </c>
      <c r="E46" s="22">
        <v>31</v>
      </c>
      <c r="F46" s="16" t="s">
        <v>236</v>
      </c>
      <c r="G46" s="23">
        <v>9</v>
      </c>
      <c r="H46" s="23">
        <v>4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f t="shared" si="2"/>
        <v>0</v>
      </c>
      <c r="S46" s="23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2">
        <v>0</v>
      </c>
      <c r="AA46" s="19">
        <f t="shared" si="1"/>
        <v>1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1</v>
      </c>
      <c r="E47" s="22">
        <v>31</v>
      </c>
      <c r="F47" s="16" t="s">
        <v>236</v>
      </c>
      <c r="G47" s="23">
        <v>9</v>
      </c>
      <c r="H47" s="23">
        <v>5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f t="shared" si="2"/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f t="shared" si="1"/>
        <v>1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1</v>
      </c>
      <c r="E48" s="22">
        <v>31</v>
      </c>
      <c r="F48" s="16" t="s">
        <v>236</v>
      </c>
      <c r="G48" s="23">
        <v>9</v>
      </c>
      <c r="H48" s="23">
        <v>3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f t="shared" si="2"/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f t="shared" si="1"/>
        <v>1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1</v>
      </c>
      <c r="E49" s="22">
        <v>31</v>
      </c>
      <c r="F49" s="16" t="s">
        <v>236</v>
      </c>
      <c r="G49" s="23">
        <v>9</v>
      </c>
      <c r="H49" s="23">
        <v>9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f t="shared" si="2"/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>
        <f t="shared" si="1"/>
        <v>1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1</v>
      </c>
      <c r="E50" s="22">
        <v>31</v>
      </c>
      <c r="F50" s="16" t="s">
        <v>236</v>
      </c>
      <c r="G50" s="23">
        <v>9</v>
      </c>
      <c r="H50" s="23">
        <v>6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f t="shared" si="2"/>
        <v>0</v>
      </c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>
        <f t="shared" si="1"/>
        <v>1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1</v>
      </c>
      <c r="E51" s="22">
        <v>31</v>
      </c>
      <c r="F51" s="16" t="s">
        <v>236</v>
      </c>
      <c r="G51" s="23">
        <v>10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19">
        <f t="shared" si="2"/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f t="shared" si="1"/>
        <v>0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1</v>
      </c>
      <c r="E52" s="22">
        <v>31</v>
      </c>
      <c r="F52" s="16" t="s">
        <v>236</v>
      </c>
      <c r="G52" s="23">
        <v>10</v>
      </c>
      <c r="H52" s="23">
        <v>5</v>
      </c>
      <c r="I52" s="16">
        <v>2</v>
      </c>
      <c r="J52" s="24"/>
      <c r="K52" s="13">
        <v>3</v>
      </c>
      <c r="L52" s="23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f t="shared" si="2"/>
        <v>1</v>
      </c>
      <c r="S52" s="23">
        <v>1</v>
      </c>
      <c r="T52" s="5">
        <v>0</v>
      </c>
      <c r="U52" s="6">
        <v>1</v>
      </c>
      <c r="V52" s="7">
        <v>1</v>
      </c>
      <c r="W52" s="8">
        <v>0</v>
      </c>
      <c r="X52" s="7">
        <v>0</v>
      </c>
      <c r="Y52" s="7">
        <v>1</v>
      </c>
      <c r="Z52" s="12">
        <v>0</v>
      </c>
      <c r="AA52" s="19">
        <f t="shared" si="1"/>
        <v>3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1</v>
      </c>
      <c r="E53" s="22">
        <v>31</v>
      </c>
      <c r="F53" s="16" t="s">
        <v>236</v>
      </c>
      <c r="G53" s="23">
        <v>10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1</v>
      </c>
      <c r="O53" s="7">
        <v>1</v>
      </c>
      <c r="P53" s="8">
        <v>0</v>
      </c>
      <c r="Q53" s="7">
        <v>0</v>
      </c>
      <c r="R53" s="19">
        <f t="shared" si="2"/>
        <v>3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f t="shared" si="1"/>
        <v>0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1</v>
      </c>
      <c r="E54" s="22">
        <v>31</v>
      </c>
      <c r="F54" s="16" t="s">
        <v>236</v>
      </c>
      <c r="G54" s="23">
        <v>10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f t="shared" si="2"/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f t="shared" si="1"/>
        <v>0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1</v>
      </c>
      <c r="E55" s="22">
        <v>31</v>
      </c>
      <c r="F55" s="16" t="s">
        <v>236</v>
      </c>
      <c r="G55" s="23">
        <v>10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1</v>
      </c>
      <c r="Q55" s="7">
        <v>0</v>
      </c>
      <c r="R55" s="19">
        <f t="shared" si="2"/>
        <v>2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f t="shared" si="1"/>
        <v>0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1</v>
      </c>
      <c r="E56" s="22">
        <v>31</v>
      </c>
      <c r="F56" s="16" t="s">
        <v>236</v>
      </c>
      <c r="G56" s="23">
        <v>10</v>
      </c>
      <c r="H56" s="23">
        <v>5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f t="shared" si="2"/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f t="shared" si="1"/>
        <v>0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1</v>
      </c>
      <c r="E57" s="22">
        <v>31</v>
      </c>
      <c r="F57" s="16" t="s">
        <v>236</v>
      </c>
      <c r="G57" s="23">
        <v>10</v>
      </c>
      <c r="H57" s="23">
        <v>5</v>
      </c>
      <c r="I57" s="16">
        <v>2</v>
      </c>
      <c r="J57" s="24"/>
      <c r="K57" s="13">
        <v>3</v>
      </c>
      <c r="L57" s="23">
        <v>1</v>
      </c>
      <c r="M57" s="5">
        <v>0</v>
      </c>
      <c r="N57" s="6">
        <v>0</v>
      </c>
      <c r="O57" s="7">
        <v>2</v>
      </c>
      <c r="P57" s="8">
        <v>0</v>
      </c>
      <c r="Q57" s="7">
        <v>0</v>
      </c>
      <c r="R57" s="19">
        <f t="shared" si="2"/>
        <v>2</v>
      </c>
      <c r="S57" s="23">
        <v>1</v>
      </c>
      <c r="T57" s="5">
        <v>0</v>
      </c>
      <c r="U57" s="6">
        <v>0</v>
      </c>
      <c r="V57" s="7">
        <v>1</v>
      </c>
      <c r="W57" s="8">
        <v>0</v>
      </c>
      <c r="X57" s="7">
        <v>0</v>
      </c>
      <c r="Y57" s="7">
        <v>0</v>
      </c>
      <c r="Z57" s="12">
        <v>0</v>
      </c>
      <c r="AA57" s="19">
        <f t="shared" si="1"/>
        <v>1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1</v>
      </c>
      <c r="E58" s="22">
        <v>31</v>
      </c>
      <c r="F58" s="16" t="s">
        <v>236</v>
      </c>
      <c r="G58" s="23">
        <v>10</v>
      </c>
      <c r="H58" s="23">
        <v>4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f t="shared" si="2"/>
        <v>0</v>
      </c>
      <c r="S58" s="23">
        <v>2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f t="shared" si="1"/>
        <v>1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1</v>
      </c>
      <c r="E59" s="22">
        <v>31</v>
      </c>
      <c r="F59" s="16" t="s">
        <v>236</v>
      </c>
      <c r="G59" s="23">
        <v>10</v>
      </c>
      <c r="H59" s="23">
        <v>4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f t="shared" si="2"/>
        <v>0</v>
      </c>
      <c r="S59" s="23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2">
        <v>0</v>
      </c>
      <c r="AA59" s="19">
        <f t="shared" si="1"/>
        <v>2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1</v>
      </c>
      <c r="E60" s="22">
        <v>31</v>
      </c>
      <c r="F60" s="16" t="s">
        <v>236</v>
      </c>
      <c r="G60" s="23">
        <v>10</v>
      </c>
      <c r="H60" s="23">
        <v>5</v>
      </c>
      <c r="I60" s="16">
        <v>2</v>
      </c>
      <c r="J60" s="24"/>
      <c r="K60" s="13">
        <v>1</v>
      </c>
      <c r="L60" s="23">
        <v>2</v>
      </c>
      <c r="M60" s="5">
        <v>0</v>
      </c>
      <c r="N60" s="6">
        <v>0</v>
      </c>
      <c r="O60" s="7">
        <v>3</v>
      </c>
      <c r="P60" s="8">
        <v>0</v>
      </c>
      <c r="Q60" s="7">
        <v>0</v>
      </c>
      <c r="R60" s="19">
        <f t="shared" si="2"/>
        <v>3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f t="shared" si="1"/>
        <v>0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1</v>
      </c>
      <c r="E61" s="22">
        <v>31</v>
      </c>
      <c r="F61" s="16" t="s">
        <v>236</v>
      </c>
      <c r="G61" s="23">
        <v>10</v>
      </c>
      <c r="H61" s="23">
        <v>2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2</v>
      </c>
      <c r="P61" s="8">
        <v>0</v>
      </c>
      <c r="Q61" s="7">
        <v>0</v>
      </c>
      <c r="R61" s="19">
        <f t="shared" si="2"/>
        <v>2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f t="shared" si="1"/>
        <v>0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1</v>
      </c>
      <c r="E62" s="22">
        <v>31</v>
      </c>
      <c r="F62" s="16" t="s">
        <v>236</v>
      </c>
      <c r="G62" s="23">
        <v>10</v>
      </c>
      <c r="H62" s="23">
        <v>4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f t="shared" si="2"/>
        <v>0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f t="shared" si="1"/>
        <v>1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1</v>
      </c>
      <c r="E63" s="22">
        <v>31</v>
      </c>
      <c r="F63" s="16" t="s">
        <v>236</v>
      </c>
      <c r="G63" s="23">
        <v>10</v>
      </c>
      <c r="H63" s="23">
        <v>9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f t="shared" si="2"/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f t="shared" si="1"/>
        <v>0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1</v>
      </c>
      <c r="E64" s="22">
        <v>31</v>
      </c>
      <c r="F64" s="16" t="s">
        <v>236</v>
      </c>
      <c r="G64" s="23">
        <v>10</v>
      </c>
      <c r="H64" s="23">
        <v>6</v>
      </c>
      <c r="I64" s="16">
        <v>2</v>
      </c>
      <c r="J64" s="24"/>
      <c r="K64" s="13">
        <v>1</v>
      </c>
      <c r="L64" s="23">
        <v>1</v>
      </c>
      <c r="M64" s="5">
        <v>1</v>
      </c>
      <c r="N64" s="6">
        <v>0</v>
      </c>
      <c r="O64" s="7">
        <v>0</v>
      </c>
      <c r="P64" s="8">
        <v>0</v>
      </c>
      <c r="Q64" s="7">
        <v>0</v>
      </c>
      <c r="R64" s="19">
        <f t="shared" si="2"/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f t="shared" si="1"/>
        <v>0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1</v>
      </c>
      <c r="E65" s="22">
        <v>31</v>
      </c>
      <c r="F65" s="16" t="s">
        <v>236</v>
      </c>
      <c r="G65" s="23">
        <v>10</v>
      </c>
      <c r="H65" s="23">
        <v>6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f t="shared" si="2"/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f t="shared" si="1"/>
        <v>0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1</v>
      </c>
      <c r="E66" s="22">
        <v>31</v>
      </c>
      <c r="F66" s="16" t="s">
        <v>236</v>
      </c>
      <c r="G66" s="23">
        <v>10</v>
      </c>
      <c r="H66" s="23">
        <v>4</v>
      </c>
      <c r="I66" s="16">
        <v>2</v>
      </c>
      <c r="J66" s="24"/>
      <c r="K66" s="13">
        <v>3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f t="shared" si="2"/>
        <v>1</v>
      </c>
      <c r="S66" s="23">
        <v>1</v>
      </c>
      <c r="T66" s="5">
        <v>0</v>
      </c>
      <c r="U66" s="6">
        <v>1</v>
      </c>
      <c r="V66" s="7">
        <v>0</v>
      </c>
      <c r="W66" s="8">
        <v>0</v>
      </c>
      <c r="X66" s="7">
        <v>1</v>
      </c>
      <c r="Y66" s="7">
        <v>0</v>
      </c>
      <c r="Z66" s="12">
        <v>0</v>
      </c>
      <c r="AA66" s="19">
        <f t="shared" si="1"/>
        <v>2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1</v>
      </c>
      <c r="E67" s="22">
        <v>31</v>
      </c>
      <c r="F67" s="16" t="s">
        <v>236</v>
      </c>
      <c r="G67" s="23">
        <v>10</v>
      </c>
      <c r="H67" s="23">
        <v>8</v>
      </c>
      <c r="I67" s="16">
        <v>2</v>
      </c>
      <c r="J67" s="24"/>
      <c r="K67" s="13">
        <v>3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f t="shared" si="2"/>
        <v>1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f t="shared" si="1"/>
        <v>1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1</v>
      </c>
      <c r="E68" s="22">
        <v>31</v>
      </c>
      <c r="F68" s="16" t="s">
        <v>236</v>
      </c>
      <c r="G68" s="23">
        <v>10</v>
      </c>
      <c r="H68" s="23">
        <v>3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f t="shared" si="2"/>
        <v>0</v>
      </c>
      <c r="S68" s="23">
        <v>1</v>
      </c>
      <c r="T68" s="5">
        <v>0</v>
      </c>
      <c r="U68" s="6">
        <v>1</v>
      </c>
      <c r="V68" s="7">
        <v>0</v>
      </c>
      <c r="W68" s="8">
        <v>0</v>
      </c>
      <c r="X68" s="7">
        <v>1</v>
      </c>
      <c r="Y68" s="7">
        <v>0</v>
      </c>
      <c r="Z68" s="12">
        <v>0</v>
      </c>
      <c r="AA68" s="19">
        <f t="shared" si="1"/>
        <v>2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1</v>
      </c>
      <c r="E69" s="22">
        <v>31</v>
      </c>
      <c r="F69" s="16" t="s">
        <v>236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f t="shared" si="2"/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f t="shared" si="1"/>
        <v>0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1</v>
      </c>
      <c r="E70" s="22">
        <v>31</v>
      </c>
      <c r="F70" s="16" t="s">
        <v>236</v>
      </c>
      <c r="G70" s="23">
        <v>10</v>
      </c>
      <c r="H70" s="23">
        <v>4</v>
      </c>
      <c r="I70" s="16">
        <v>2</v>
      </c>
      <c r="J70" s="24"/>
      <c r="K70" s="13">
        <v>1</v>
      </c>
      <c r="L70" s="23">
        <v>1</v>
      </c>
      <c r="M70" s="5">
        <v>1</v>
      </c>
      <c r="N70" s="6">
        <v>1</v>
      </c>
      <c r="O70" s="7">
        <v>0</v>
      </c>
      <c r="P70" s="8">
        <v>0</v>
      </c>
      <c r="Q70" s="7">
        <v>0</v>
      </c>
      <c r="R70" s="19">
        <f t="shared" si="2"/>
        <v>2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f t="shared" si="1"/>
        <v>0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1</v>
      </c>
      <c r="E71" s="22">
        <v>31</v>
      </c>
      <c r="F71" s="16" t="s">
        <v>236</v>
      </c>
      <c r="G71" s="23">
        <v>10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2</v>
      </c>
      <c r="N71" s="6">
        <v>0</v>
      </c>
      <c r="O71" s="7">
        <v>0</v>
      </c>
      <c r="P71" s="8">
        <v>0</v>
      </c>
      <c r="Q71" s="7">
        <v>0</v>
      </c>
      <c r="R71" s="19">
        <f t="shared" si="2"/>
        <v>2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f t="shared" si="1"/>
        <v>0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1</v>
      </c>
      <c r="E72" s="22">
        <v>31</v>
      </c>
      <c r="F72" s="16" t="s">
        <v>236</v>
      </c>
      <c r="G72" s="23">
        <v>10</v>
      </c>
      <c r="H72" s="23">
        <v>3</v>
      </c>
      <c r="I72" s="16">
        <v>2</v>
      </c>
      <c r="J72" s="24"/>
      <c r="K72" s="13">
        <v>1</v>
      </c>
      <c r="L72" s="23">
        <v>5</v>
      </c>
      <c r="M72" s="5">
        <v>1</v>
      </c>
      <c r="N72" s="6">
        <v>1</v>
      </c>
      <c r="O72" s="7">
        <v>0</v>
      </c>
      <c r="P72" s="8">
        <v>0</v>
      </c>
      <c r="Q72" s="7">
        <v>0</v>
      </c>
      <c r="R72" s="19">
        <f t="shared" si="2"/>
        <v>2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f t="shared" si="1"/>
        <v>0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1</v>
      </c>
      <c r="E73" s="22">
        <v>31</v>
      </c>
      <c r="F73" s="16" t="s">
        <v>236</v>
      </c>
      <c r="G73" s="23">
        <v>10</v>
      </c>
      <c r="H73" s="23">
        <v>3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f t="shared" si="2"/>
        <v>1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f t="shared" si="1"/>
        <v>1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1</v>
      </c>
      <c r="E74" s="22">
        <v>31</v>
      </c>
      <c r="F74" s="16" t="s">
        <v>236</v>
      </c>
      <c r="G74" s="23">
        <v>10</v>
      </c>
      <c r="H74" s="23">
        <v>2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f t="shared" si="2"/>
        <v>0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f t="shared" si="1"/>
        <v>1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1</v>
      </c>
      <c r="E75" s="22">
        <v>31</v>
      </c>
      <c r="F75" s="16" t="s">
        <v>236</v>
      </c>
      <c r="G75" s="23">
        <v>10</v>
      </c>
      <c r="H75" s="23">
        <v>2</v>
      </c>
      <c r="I75" s="16">
        <v>1</v>
      </c>
      <c r="J75" s="24">
        <v>5</v>
      </c>
      <c r="K75" s="13">
        <v>3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f t="shared" si="2"/>
        <v>1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>
        <f t="shared" si="1"/>
        <v>2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1</v>
      </c>
      <c r="E76" s="22">
        <v>31</v>
      </c>
      <c r="F76" s="16" t="s">
        <v>236</v>
      </c>
      <c r="G76" s="23">
        <v>10</v>
      </c>
      <c r="H76" s="23">
        <v>2</v>
      </c>
      <c r="I76" s="16">
        <v>2</v>
      </c>
      <c r="J76" s="24"/>
      <c r="K76" s="13">
        <v>3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f t="shared" si="2"/>
        <v>1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f t="shared" si="1"/>
        <v>1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1</v>
      </c>
      <c r="E77" s="22">
        <v>31</v>
      </c>
      <c r="F77" s="16" t="s">
        <v>236</v>
      </c>
      <c r="G77" s="23">
        <v>10</v>
      </c>
      <c r="H77" s="23">
        <v>3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f t="shared" si="2"/>
        <v>0</v>
      </c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2">
        <v>0</v>
      </c>
      <c r="AA77" s="19">
        <f t="shared" ref="AA77:AA140" si="3">SUM(T77:Z77)</f>
        <v>1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1</v>
      </c>
      <c r="E78" s="22">
        <v>31</v>
      </c>
      <c r="F78" s="16" t="s">
        <v>236</v>
      </c>
      <c r="G78" s="23">
        <v>10</v>
      </c>
      <c r="H78" s="23">
        <v>5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f t="shared" si="2"/>
        <v>0</v>
      </c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2">
        <v>0</v>
      </c>
      <c r="AA78" s="19">
        <f t="shared" si="3"/>
        <v>1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1</v>
      </c>
      <c r="E79" s="22">
        <v>31</v>
      </c>
      <c r="F79" s="16" t="s">
        <v>236</v>
      </c>
      <c r="G79" s="23">
        <v>10</v>
      </c>
      <c r="H79" s="23">
        <v>5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f t="shared" ref="R79:R142" si="4">SUM(M79:Q79)</f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1</v>
      </c>
      <c r="Y79" s="7">
        <v>0</v>
      </c>
      <c r="Z79" s="12">
        <v>0</v>
      </c>
      <c r="AA79" s="19">
        <f t="shared" si="3"/>
        <v>1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1</v>
      </c>
      <c r="E80" s="22">
        <v>31</v>
      </c>
      <c r="F80" s="16" t="s">
        <v>236</v>
      </c>
      <c r="G80" s="23">
        <v>10</v>
      </c>
      <c r="H80" s="23">
        <v>5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f t="shared" si="4"/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f t="shared" si="3"/>
        <v>1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1</v>
      </c>
      <c r="E81" s="22">
        <v>31</v>
      </c>
      <c r="F81" s="16" t="s">
        <v>236</v>
      </c>
      <c r="G81" s="23">
        <v>11</v>
      </c>
      <c r="H81" s="23">
        <v>6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>
        <f t="shared" si="4"/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f t="shared" si="3"/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1</v>
      </c>
      <c r="E82" s="22">
        <v>31</v>
      </c>
      <c r="F82" s="16" t="s">
        <v>236</v>
      </c>
      <c r="G82" s="23">
        <v>11</v>
      </c>
      <c r="H82" s="23">
        <v>2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f t="shared" si="4"/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f t="shared" si="3"/>
        <v>0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1</v>
      </c>
      <c r="E83" s="22">
        <v>31</v>
      </c>
      <c r="F83" s="16" t="s">
        <v>236</v>
      </c>
      <c r="G83" s="23">
        <v>11</v>
      </c>
      <c r="H83" s="23">
        <v>3</v>
      </c>
      <c r="I83" s="16">
        <v>2</v>
      </c>
      <c r="J83" s="24"/>
      <c r="K83" s="13">
        <v>1</v>
      </c>
      <c r="L83" s="23">
        <v>3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f t="shared" si="4"/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f t="shared" si="3"/>
        <v>0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1</v>
      </c>
      <c r="E84" s="22">
        <v>31</v>
      </c>
      <c r="F84" s="16" t="s">
        <v>236</v>
      </c>
      <c r="G84" s="23">
        <v>11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f t="shared" si="4"/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f t="shared" si="3"/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1</v>
      </c>
      <c r="E85" s="22">
        <v>31</v>
      </c>
      <c r="F85" s="16" t="s">
        <v>236</v>
      </c>
      <c r="G85" s="23">
        <v>11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2</v>
      </c>
      <c r="O85" s="7">
        <v>0</v>
      </c>
      <c r="P85" s="8">
        <v>1</v>
      </c>
      <c r="Q85" s="7">
        <v>0</v>
      </c>
      <c r="R85" s="19">
        <f t="shared" si="4"/>
        <v>3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f t="shared" si="3"/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1</v>
      </c>
      <c r="E86" s="22">
        <v>31</v>
      </c>
      <c r="F86" s="16" t="s">
        <v>236</v>
      </c>
      <c r="G86" s="23">
        <v>11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7">
        <v>2</v>
      </c>
      <c r="P86" s="8">
        <v>0</v>
      </c>
      <c r="Q86" s="7">
        <v>0</v>
      </c>
      <c r="R86" s="19">
        <f t="shared" si="4"/>
        <v>2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f t="shared" si="3"/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1</v>
      </c>
      <c r="E87" s="22">
        <v>31</v>
      </c>
      <c r="F87" s="16" t="s">
        <v>236</v>
      </c>
      <c r="G87" s="23">
        <v>11</v>
      </c>
      <c r="H87" s="23">
        <v>4</v>
      </c>
      <c r="I87" s="16">
        <v>2</v>
      </c>
      <c r="J87" s="24"/>
      <c r="K87" s="13">
        <v>1</v>
      </c>
      <c r="L87" s="23">
        <v>2</v>
      </c>
      <c r="M87" s="5">
        <v>2</v>
      </c>
      <c r="N87" s="6">
        <v>0</v>
      </c>
      <c r="O87" s="7">
        <v>0</v>
      </c>
      <c r="P87" s="8">
        <v>0</v>
      </c>
      <c r="Q87" s="7">
        <v>0</v>
      </c>
      <c r="R87" s="19">
        <f t="shared" si="4"/>
        <v>2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f t="shared" si="3"/>
        <v>0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1</v>
      </c>
      <c r="E88" s="22">
        <v>31</v>
      </c>
      <c r="F88" s="16" t="s">
        <v>236</v>
      </c>
      <c r="G88" s="23">
        <v>11</v>
      </c>
      <c r="H88" s="23">
        <v>2</v>
      </c>
      <c r="I88" s="16">
        <v>2</v>
      </c>
      <c r="J88" s="24"/>
      <c r="K88" s="13">
        <v>3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f t="shared" si="4"/>
        <v>1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f t="shared" si="3"/>
        <v>1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1</v>
      </c>
      <c r="E89" s="22">
        <v>31</v>
      </c>
      <c r="F89" s="16" t="s">
        <v>236</v>
      </c>
      <c r="G89" s="23">
        <v>11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1</v>
      </c>
      <c r="N89" s="6">
        <v>1</v>
      </c>
      <c r="O89" s="7">
        <v>0</v>
      </c>
      <c r="P89" s="8">
        <v>0</v>
      </c>
      <c r="Q89" s="7">
        <v>0</v>
      </c>
      <c r="R89" s="19">
        <f t="shared" si="4"/>
        <v>2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f t="shared" si="3"/>
        <v>0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1</v>
      </c>
      <c r="E90" s="22">
        <v>31</v>
      </c>
      <c r="F90" s="16" t="s">
        <v>236</v>
      </c>
      <c r="G90" s="23">
        <v>11</v>
      </c>
      <c r="H90" s="23">
        <v>7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2</v>
      </c>
      <c r="O90" s="7">
        <v>0</v>
      </c>
      <c r="P90" s="8">
        <v>0</v>
      </c>
      <c r="Q90" s="7">
        <v>0</v>
      </c>
      <c r="R90" s="19">
        <f t="shared" si="4"/>
        <v>2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f t="shared" si="3"/>
        <v>0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1</v>
      </c>
      <c r="E91" s="22">
        <v>31</v>
      </c>
      <c r="F91" s="16" t="s">
        <v>236</v>
      </c>
      <c r="G91" s="23">
        <v>11</v>
      </c>
      <c r="H91" s="23">
        <v>5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f t="shared" si="4"/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f t="shared" si="3"/>
        <v>1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1</v>
      </c>
      <c r="E92" s="22">
        <v>31</v>
      </c>
      <c r="F92" s="16" t="s">
        <v>236</v>
      </c>
      <c r="G92" s="23">
        <v>11</v>
      </c>
      <c r="H92" s="23">
        <v>7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5</v>
      </c>
      <c r="O92" s="7">
        <v>0</v>
      </c>
      <c r="P92" s="8">
        <v>0</v>
      </c>
      <c r="Q92" s="7">
        <v>0</v>
      </c>
      <c r="R92" s="19">
        <f t="shared" si="4"/>
        <v>5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f t="shared" si="3"/>
        <v>0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1</v>
      </c>
      <c r="E93" s="22">
        <v>31</v>
      </c>
      <c r="F93" s="16" t="s">
        <v>236</v>
      </c>
      <c r="G93" s="23">
        <v>11</v>
      </c>
      <c r="H93" s="23">
        <v>9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0</v>
      </c>
      <c r="O93" s="7">
        <v>0</v>
      </c>
      <c r="P93" s="8">
        <v>1</v>
      </c>
      <c r="Q93" s="7">
        <v>0</v>
      </c>
      <c r="R93" s="19">
        <f t="shared" si="4"/>
        <v>2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f t="shared" si="3"/>
        <v>0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1</v>
      </c>
      <c r="E94" s="22">
        <v>31</v>
      </c>
      <c r="F94" s="16" t="s">
        <v>236</v>
      </c>
      <c r="G94" s="23">
        <v>11</v>
      </c>
      <c r="H94" s="23">
        <v>4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f t="shared" si="4"/>
        <v>1</v>
      </c>
      <c r="S94" s="23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2">
        <v>0</v>
      </c>
      <c r="AA94" s="19">
        <f t="shared" si="3"/>
        <v>1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1</v>
      </c>
      <c r="E95" s="22">
        <v>31</v>
      </c>
      <c r="F95" s="16" t="s">
        <v>236</v>
      </c>
      <c r="G95" s="23">
        <v>11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19">
        <f t="shared" si="4"/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f t="shared" si="3"/>
        <v>0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1</v>
      </c>
      <c r="E96" s="22">
        <v>31</v>
      </c>
      <c r="F96" s="16" t="s">
        <v>236</v>
      </c>
      <c r="G96" s="23">
        <v>11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f t="shared" si="4"/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f t="shared" si="3"/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1</v>
      </c>
      <c r="E97" s="22">
        <v>31</v>
      </c>
      <c r="F97" s="16" t="s">
        <v>236</v>
      </c>
      <c r="G97" s="23">
        <v>11</v>
      </c>
      <c r="H97" s="23">
        <v>2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f t="shared" si="4"/>
        <v>1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1</v>
      </c>
      <c r="Z97" s="12">
        <v>0</v>
      </c>
      <c r="AA97" s="19">
        <f t="shared" si="3"/>
        <v>2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1</v>
      </c>
      <c r="E98" s="22">
        <v>31</v>
      </c>
      <c r="F98" s="16" t="s">
        <v>236</v>
      </c>
      <c r="G98" s="23">
        <v>11</v>
      </c>
      <c r="H98" s="23">
        <v>5</v>
      </c>
      <c r="I98" s="16">
        <v>2</v>
      </c>
      <c r="J98" s="24"/>
      <c r="K98" s="13">
        <v>1</v>
      </c>
      <c r="L98" s="23">
        <v>2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f t="shared" si="4"/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f t="shared" si="3"/>
        <v>0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1</v>
      </c>
      <c r="E99" s="22">
        <v>31</v>
      </c>
      <c r="F99" s="16" t="s">
        <v>236</v>
      </c>
      <c r="G99" s="23">
        <v>11</v>
      </c>
      <c r="H99" s="23">
        <v>2</v>
      </c>
      <c r="I99" s="16">
        <v>2</v>
      </c>
      <c r="J99" s="24"/>
      <c r="K99" s="13">
        <v>1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f t="shared" si="4"/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f t="shared" si="3"/>
        <v>0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1</v>
      </c>
      <c r="E100" s="22">
        <v>31</v>
      </c>
      <c r="F100" s="16" t="s">
        <v>236</v>
      </c>
      <c r="G100" s="23">
        <v>11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f t="shared" si="4"/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f t="shared" si="3"/>
        <v>0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1</v>
      </c>
      <c r="E101" s="22">
        <v>31</v>
      </c>
      <c r="F101" s="16" t="s">
        <v>236</v>
      </c>
      <c r="G101" s="23">
        <v>11</v>
      </c>
      <c r="H101" s="23">
        <v>3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1</v>
      </c>
      <c r="P101" s="8">
        <v>1</v>
      </c>
      <c r="Q101" s="7">
        <v>0</v>
      </c>
      <c r="R101" s="19">
        <f t="shared" si="4"/>
        <v>2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f t="shared" si="3"/>
        <v>0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1</v>
      </c>
      <c r="E102" s="22">
        <v>31</v>
      </c>
      <c r="F102" s="16" t="s">
        <v>236</v>
      </c>
      <c r="G102" s="23">
        <v>11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0</v>
      </c>
      <c r="P102" s="8">
        <v>5</v>
      </c>
      <c r="Q102" s="7">
        <v>0</v>
      </c>
      <c r="R102" s="19">
        <f t="shared" si="4"/>
        <v>5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f t="shared" si="3"/>
        <v>0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1</v>
      </c>
      <c r="E103" s="22">
        <v>31</v>
      </c>
      <c r="F103" s="16" t="s">
        <v>236</v>
      </c>
      <c r="G103" s="23">
        <v>11</v>
      </c>
      <c r="H103" s="23">
        <v>8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>
        <f t="shared" si="4"/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f t="shared" si="3"/>
        <v>0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1</v>
      </c>
      <c r="E104" s="22">
        <v>31</v>
      </c>
      <c r="F104" s="16" t="s">
        <v>236</v>
      </c>
      <c r="G104" s="23">
        <v>11</v>
      </c>
      <c r="H104" s="23">
        <v>5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f t="shared" si="4"/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f t="shared" si="3"/>
        <v>0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1</v>
      </c>
      <c r="E105" s="22">
        <v>31</v>
      </c>
      <c r="F105" s="16" t="s">
        <v>236</v>
      </c>
      <c r="G105" s="23">
        <v>11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f t="shared" si="4"/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f t="shared" si="3"/>
        <v>0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1</v>
      </c>
      <c r="E106" s="22">
        <v>31</v>
      </c>
      <c r="F106" s="16" t="s">
        <v>236</v>
      </c>
      <c r="G106" s="23">
        <v>11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5">
        <v>5</v>
      </c>
      <c r="N106" s="6">
        <v>0</v>
      </c>
      <c r="O106" s="7">
        <v>0</v>
      </c>
      <c r="P106" s="8">
        <v>0</v>
      </c>
      <c r="Q106" s="7">
        <v>0</v>
      </c>
      <c r="R106" s="19">
        <f t="shared" si="4"/>
        <v>5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f t="shared" si="3"/>
        <v>0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1</v>
      </c>
      <c r="E107" s="22">
        <v>31</v>
      </c>
      <c r="F107" s="16" t="s">
        <v>236</v>
      </c>
      <c r="G107" s="23">
        <v>11</v>
      </c>
      <c r="H107" s="23">
        <v>3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f t="shared" si="4"/>
        <v>0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f t="shared" si="3"/>
        <v>1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1</v>
      </c>
      <c r="E108" s="22">
        <v>31</v>
      </c>
      <c r="F108" s="16" t="s">
        <v>236</v>
      </c>
      <c r="G108" s="23">
        <v>11</v>
      </c>
      <c r="H108" s="23">
        <v>4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3</v>
      </c>
      <c r="O108" s="7">
        <v>0</v>
      </c>
      <c r="P108" s="8">
        <v>0</v>
      </c>
      <c r="Q108" s="7">
        <v>0</v>
      </c>
      <c r="R108" s="19">
        <f t="shared" si="4"/>
        <v>3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f t="shared" si="3"/>
        <v>0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1</v>
      </c>
      <c r="E109" s="22">
        <v>31</v>
      </c>
      <c r="F109" s="16" t="s">
        <v>236</v>
      </c>
      <c r="G109" s="23">
        <v>11</v>
      </c>
      <c r="H109" s="23">
        <v>4</v>
      </c>
      <c r="I109" s="16">
        <v>2</v>
      </c>
      <c r="J109" s="24"/>
      <c r="K109" s="13">
        <v>3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f t="shared" si="4"/>
        <v>1</v>
      </c>
      <c r="S109" s="23">
        <v>1</v>
      </c>
      <c r="T109" s="5">
        <v>0</v>
      </c>
      <c r="U109" s="6">
        <v>1</v>
      </c>
      <c r="V109" s="7">
        <v>0</v>
      </c>
      <c r="W109" s="8">
        <v>1</v>
      </c>
      <c r="X109" s="7">
        <v>0</v>
      </c>
      <c r="Y109" s="7">
        <v>1</v>
      </c>
      <c r="Z109" s="12">
        <v>0</v>
      </c>
      <c r="AA109" s="19">
        <f t="shared" si="3"/>
        <v>3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1</v>
      </c>
      <c r="E110" s="22">
        <v>31</v>
      </c>
      <c r="F110" s="16" t="s">
        <v>236</v>
      </c>
      <c r="G110" s="23">
        <v>11</v>
      </c>
      <c r="H110" s="23">
        <v>5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f t="shared" si="4"/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f t="shared" si="3"/>
        <v>1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1</v>
      </c>
      <c r="E111" s="22">
        <v>31</v>
      </c>
      <c r="F111" s="16" t="s">
        <v>236</v>
      </c>
      <c r="G111" s="23">
        <v>12</v>
      </c>
      <c r="H111" s="23">
        <v>4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f t="shared" si="4"/>
        <v>0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1</v>
      </c>
      <c r="Y111" s="7">
        <v>0</v>
      </c>
      <c r="Z111" s="12">
        <v>0</v>
      </c>
      <c r="AA111" s="19">
        <f t="shared" si="3"/>
        <v>2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1</v>
      </c>
      <c r="E112" s="22">
        <v>31</v>
      </c>
      <c r="F112" s="16" t="s">
        <v>236</v>
      </c>
      <c r="G112" s="23">
        <v>12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f t="shared" si="4"/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f t="shared" si="3"/>
        <v>0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1</v>
      </c>
      <c r="E113" s="22">
        <v>31</v>
      </c>
      <c r="F113" s="16" t="s">
        <v>236</v>
      </c>
      <c r="G113" s="23">
        <v>12</v>
      </c>
      <c r="H113" s="23">
        <v>8</v>
      </c>
      <c r="I113" s="16">
        <v>2</v>
      </c>
      <c r="J113" s="24"/>
      <c r="K113" s="13">
        <v>1</v>
      </c>
      <c r="L113" s="23">
        <v>1</v>
      </c>
      <c r="M113" s="5">
        <v>1</v>
      </c>
      <c r="N113" s="6">
        <v>2</v>
      </c>
      <c r="O113" s="7">
        <v>0</v>
      </c>
      <c r="P113" s="8">
        <v>0</v>
      </c>
      <c r="Q113" s="7">
        <v>0</v>
      </c>
      <c r="R113" s="19">
        <f t="shared" si="4"/>
        <v>3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f t="shared" si="3"/>
        <v>0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1</v>
      </c>
      <c r="E114" s="22">
        <v>31</v>
      </c>
      <c r="F114" s="16" t="s">
        <v>236</v>
      </c>
      <c r="G114" s="23">
        <v>12</v>
      </c>
      <c r="H114" s="23">
        <v>5</v>
      </c>
      <c r="I114" s="16">
        <v>2</v>
      </c>
      <c r="J114" s="24"/>
      <c r="K114" s="13">
        <v>3</v>
      </c>
      <c r="L114" s="23">
        <v>2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f t="shared" si="4"/>
        <v>1</v>
      </c>
      <c r="S114" s="23">
        <v>2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f t="shared" si="3"/>
        <v>1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1</v>
      </c>
      <c r="E115" s="22">
        <v>31</v>
      </c>
      <c r="F115" s="16" t="s">
        <v>236</v>
      </c>
      <c r="G115" s="23">
        <v>12</v>
      </c>
      <c r="H115" s="23">
        <v>3</v>
      </c>
      <c r="I115" s="16">
        <v>2</v>
      </c>
      <c r="J115" s="24"/>
      <c r="K115" s="13">
        <v>3</v>
      </c>
      <c r="L115" s="23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>
        <f t="shared" si="4"/>
        <v>1</v>
      </c>
      <c r="S115" s="23">
        <v>1</v>
      </c>
      <c r="T115" s="5">
        <v>0</v>
      </c>
      <c r="U115" s="6">
        <v>0</v>
      </c>
      <c r="V115" s="7">
        <v>1</v>
      </c>
      <c r="W115" s="8">
        <v>0</v>
      </c>
      <c r="X115" s="7">
        <v>0</v>
      </c>
      <c r="Y115" s="7">
        <v>0</v>
      </c>
      <c r="Z115" s="12">
        <v>0</v>
      </c>
      <c r="AA115" s="19">
        <f t="shared" si="3"/>
        <v>1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1</v>
      </c>
      <c r="E116" s="22">
        <v>31</v>
      </c>
      <c r="F116" s="16" t="s">
        <v>236</v>
      </c>
      <c r="G116" s="23">
        <v>12</v>
      </c>
      <c r="H116" s="23">
        <v>6</v>
      </c>
      <c r="I116" s="16">
        <v>2</v>
      </c>
      <c r="J116" s="24"/>
      <c r="K116" s="13">
        <v>1</v>
      </c>
      <c r="L116" s="23">
        <v>2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f t="shared" si="4"/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f t="shared" si="3"/>
        <v>0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1</v>
      </c>
      <c r="E117" s="22">
        <v>31</v>
      </c>
      <c r="F117" s="16" t="s">
        <v>236</v>
      </c>
      <c r="G117" s="23">
        <v>12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1</v>
      </c>
      <c r="Q117" s="7">
        <v>0</v>
      </c>
      <c r="R117" s="19">
        <f t="shared" si="4"/>
        <v>2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f t="shared" si="3"/>
        <v>0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1</v>
      </c>
      <c r="E118" s="22">
        <v>31</v>
      </c>
      <c r="F118" s="16" t="s">
        <v>236</v>
      </c>
      <c r="G118" s="23">
        <v>12</v>
      </c>
      <c r="H118" s="23">
        <v>8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2</v>
      </c>
      <c r="P118" s="8">
        <v>0</v>
      </c>
      <c r="Q118" s="7">
        <v>0</v>
      </c>
      <c r="R118" s="19">
        <f t="shared" si="4"/>
        <v>2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f t="shared" si="3"/>
        <v>0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1</v>
      </c>
      <c r="E119" s="22">
        <v>31</v>
      </c>
      <c r="F119" s="16" t="s">
        <v>236</v>
      </c>
      <c r="G119" s="23">
        <v>12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>
        <v>2</v>
      </c>
      <c r="N119" s="6">
        <v>0</v>
      </c>
      <c r="O119" s="7">
        <v>0</v>
      </c>
      <c r="P119" s="8">
        <v>0</v>
      </c>
      <c r="Q119" s="7">
        <v>0</v>
      </c>
      <c r="R119" s="19">
        <f t="shared" si="4"/>
        <v>2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f t="shared" si="3"/>
        <v>0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1</v>
      </c>
      <c r="E120" s="22">
        <v>31</v>
      </c>
      <c r="F120" s="16" t="s">
        <v>236</v>
      </c>
      <c r="G120" s="23">
        <v>12</v>
      </c>
      <c r="H120" s="23">
        <v>6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f t="shared" si="4"/>
        <v>0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1</v>
      </c>
      <c r="Y120" s="7">
        <v>0</v>
      </c>
      <c r="Z120" s="12">
        <v>0</v>
      </c>
      <c r="AA120" s="19">
        <f t="shared" si="3"/>
        <v>2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1</v>
      </c>
      <c r="E121" s="22">
        <v>31</v>
      </c>
      <c r="F121" s="16" t="s">
        <v>236</v>
      </c>
      <c r="G121" s="23">
        <v>12</v>
      </c>
      <c r="H121" s="23">
        <v>2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f t="shared" si="4"/>
        <v>0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f t="shared" si="3"/>
        <v>1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1</v>
      </c>
      <c r="E122" s="22">
        <v>31</v>
      </c>
      <c r="F122" s="16" t="s">
        <v>236</v>
      </c>
      <c r="G122" s="23">
        <v>12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f t="shared" si="4"/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f t="shared" si="3"/>
        <v>0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1</v>
      </c>
      <c r="E123" s="22">
        <v>31</v>
      </c>
      <c r="F123" s="16" t="s">
        <v>236</v>
      </c>
      <c r="G123" s="23">
        <v>12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f t="shared" si="4"/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f t="shared" si="3"/>
        <v>0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1</v>
      </c>
      <c r="E124" s="22">
        <v>31</v>
      </c>
      <c r="F124" s="16" t="s">
        <v>236</v>
      </c>
      <c r="G124" s="23">
        <v>12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2</v>
      </c>
      <c r="O124" s="7">
        <v>0</v>
      </c>
      <c r="P124" s="8">
        <v>0</v>
      </c>
      <c r="Q124" s="7">
        <v>0</v>
      </c>
      <c r="R124" s="19">
        <f t="shared" si="4"/>
        <v>2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f t="shared" si="3"/>
        <v>0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1</v>
      </c>
      <c r="E125" s="22">
        <v>31</v>
      </c>
      <c r="F125" s="16" t="s">
        <v>236</v>
      </c>
      <c r="G125" s="23">
        <v>12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f t="shared" si="4"/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f t="shared" si="3"/>
        <v>0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1</v>
      </c>
      <c r="E126" s="22">
        <v>31</v>
      </c>
      <c r="F126" s="16" t="s">
        <v>236</v>
      </c>
      <c r="G126" s="23">
        <v>12</v>
      </c>
      <c r="H126" s="23">
        <v>3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f t="shared" si="4"/>
        <v>0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2</v>
      </c>
      <c r="Y126" s="7">
        <v>0</v>
      </c>
      <c r="Z126" s="12">
        <v>0</v>
      </c>
      <c r="AA126" s="19">
        <f t="shared" si="3"/>
        <v>3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1</v>
      </c>
      <c r="E127" s="22">
        <v>31</v>
      </c>
      <c r="F127" s="16" t="s">
        <v>236</v>
      </c>
      <c r="G127" s="23">
        <v>12</v>
      </c>
      <c r="H127" s="23">
        <v>2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f t="shared" si="4"/>
        <v>1</v>
      </c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f t="shared" si="3"/>
        <v>1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1</v>
      </c>
      <c r="E128" s="22">
        <v>31</v>
      </c>
      <c r="F128" s="16" t="s">
        <v>236</v>
      </c>
      <c r="G128" s="23">
        <v>12</v>
      </c>
      <c r="H128" s="23">
        <v>2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f t="shared" si="4"/>
        <v>1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f t="shared" si="3"/>
        <v>1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1</v>
      </c>
      <c r="E129" s="22">
        <v>31</v>
      </c>
      <c r="F129" s="16" t="s">
        <v>236</v>
      </c>
      <c r="G129" s="23">
        <v>12</v>
      </c>
      <c r="H129" s="23">
        <v>5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f t="shared" si="4"/>
        <v>0</v>
      </c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f t="shared" si="3"/>
        <v>1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1</v>
      </c>
      <c r="E130" s="22">
        <v>31</v>
      </c>
      <c r="F130" s="16" t="s">
        <v>236</v>
      </c>
      <c r="G130" s="23">
        <v>12</v>
      </c>
      <c r="H130" s="23">
        <v>4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f t="shared" si="4"/>
        <v>0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f t="shared" si="3"/>
        <v>1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1</v>
      </c>
      <c r="E131" s="22">
        <v>31</v>
      </c>
      <c r="F131" s="16" t="s">
        <v>236</v>
      </c>
      <c r="G131" s="23">
        <v>12</v>
      </c>
      <c r="H131" s="23">
        <v>6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f t="shared" si="4"/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f t="shared" si="3"/>
        <v>1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1</v>
      </c>
      <c r="E132" s="22">
        <v>31</v>
      </c>
      <c r="F132" s="16" t="s">
        <v>236</v>
      </c>
      <c r="G132" s="23">
        <v>12</v>
      </c>
      <c r="H132" s="23">
        <v>4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f t="shared" si="4"/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1</v>
      </c>
      <c r="Y132" s="7">
        <v>0</v>
      </c>
      <c r="Z132" s="12">
        <v>0</v>
      </c>
      <c r="AA132" s="19">
        <f t="shared" si="3"/>
        <v>1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1</v>
      </c>
      <c r="E133" s="22">
        <v>31</v>
      </c>
      <c r="F133" s="16" t="s">
        <v>236</v>
      </c>
      <c r="G133" s="23">
        <v>12</v>
      </c>
      <c r="H133" s="23">
        <v>4</v>
      </c>
      <c r="I133" s="16">
        <v>2</v>
      </c>
      <c r="J133" s="24"/>
      <c r="K133" s="13">
        <v>1</v>
      </c>
      <c r="L133" s="23">
        <v>2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f t="shared" si="4"/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f t="shared" si="3"/>
        <v>0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1</v>
      </c>
      <c r="E134" s="22">
        <v>31</v>
      </c>
      <c r="F134" s="16" t="s">
        <v>236</v>
      </c>
      <c r="G134" s="23">
        <v>13</v>
      </c>
      <c r="H134" s="23">
        <v>8</v>
      </c>
      <c r="I134" s="16">
        <v>2</v>
      </c>
      <c r="J134" s="24"/>
      <c r="K134" s="13">
        <v>1</v>
      </c>
      <c r="L134" s="23">
        <v>1</v>
      </c>
      <c r="M134" s="5">
        <v>2</v>
      </c>
      <c r="N134" s="6">
        <v>0</v>
      </c>
      <c r="O134" s="7">
        <v>0</v>
      </c>
      <c r="P134" s="8">
        <v>0</v>
      </c>
      <c r="Q134" s="7">
        <v>0</v>
      </c>
      <c r="R134" s="19">
        <f t="shared" si="4"/>
        <v>2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f t="shared" si="3"/>
        <v>0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1</v>
      </c>
      <c r="E135" s="22">
        <v>31</v>
      </c>
      <c r="F135" s="16" t="s">
        <v>236</v>
      </c>
      <c r="G135" s="23">
        <v>13</v>
      </c>
      <c r="H135" s="23">
        <v>3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f t="shared" si="4"/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f t="shared" si="3"/>
        <v>0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1</v>
      </c>
      <c r="E136" s="22">
        <v>31</v>
      </c>
      <c r="F136" s="16" t="s">
        <v>236</v>
      </c>
      <c r="G136" s="23">
        <v>13</v>
      </c>
      <c r="H136" s="23">
        <v>8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f t="shared" si="4"/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f t="shared" si="3"/>
        <v>0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1</v>
      </c>
      <c r="E137" s="22">
        <v>31</v>
      </c>
      <c r="F137" s="16" t="s">
        <v>236</v>
      </c>
      <c r="G137" s="23">
        <v>13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>
        <f t="shared" si="4"/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f t="shared" si="3"/>
        <v>0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1</v>
      </c>
      <c r="E138" s="22">
        <v>31</v>
      </c>
      <c r="F138" s="16" t="s">
        <v>236</v>
      </c>
      <c r="G138" s="23">
        <v>13</v>
      </c>
      <c r="H138" s="23">
        <v>8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f t="shared" si="4"/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f t="shared" si="3"/>
        <v>0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1</v>
      </c>
      <c r="E139" s="22">
        <v>31</v>
      </c>
      <c r="F139" s="16" t="s">
        <v>236</v>
      </c>
      <c r="G139" s="23">
        <v>13</v>
      </c>
      <c r="H139" s="23">
        <v>2</v>
      </c>
      <c r="I139" s="16">
        <v>2</v>
      </c>
      <c r="J139" s="24"/>
      <c r="K139" s="13">
        <v>3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f t="shared" si="4"/>
        <v>1</v>
      </c>
      <c r="S139" s="23">
        <v>1</v>
      </c>
      <c r="T139" s="5">
        <v>0</v>
      </c>
      <c r="U139" s="6">
        <v>1</v>
      </c>
      <c r="V139" s="7">
        <v>0</v>
      </c>
      <c r="W139" s="8">
        <v>0</v>
      </c>
      <c r="X139" s="7">
        <v>1</v>
      </c>
      <c r="Y139" s="7">
        <v>0</v>
      </c>
      <c r="Z139" s="12">
        <v>0</v>
      </c>
      <c r="AA139" s="19">
        <f t="shared" si="3"/>
        <v>2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1</v>
      </c>
      <c r="E140" s="22">
        <v>31</v>
      </c>
      <c r="F140" s="16" t="s">
        <v>236</v>
      </c>
      <c r="G140" s="23">
        <v>13</v>
      </c>
      <c r="H140" s="23">
        <v>4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f t="shared" si="4"/>
        <v>1</v>
      </c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2</v>
      </c>
      <c r="Y140" s="7">
        <v>0</v>
      </c>
      <c r="Z140" s="12">
        <v>0</v>
      </c>
      <c r="AA140" s="19">
        <f t="shared" si="3"/>
        <v>3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1</v>
      </c>
      <c r="E141" s="22">
        <v>31</v>
      </c>
      <c r="F141" s="16" t="s">
        <v>236</v>
      </c>
      <c r="G141" s="23">
        <v>13</v>
      </c>
      <c r="H141" s="23">
        <v>2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1</v>
      </c>
      <c r="P141" s="8">
        <v>0</v>
      </c>
      <c r="Q141" s="7">
        <v>0</v>
      </c>
      <c r="R141" s="19">
        <f t="shared" si="4"/>
        <v>2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f t="shared" ref="AA141:AA204" si="5">SUM(T141:Z141)</f>
        <v>0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1</v>
      </c>
      <c r="E142" s="22">
        <v>31</v>
      </c>
      <c r="F142" s="16" t="s">
        <v>236</v>
      </c>
      <c r="G142" s="23">
        <v>13</v>
      </c>
      <c r="H142" s="23">
        <v>3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0</v>
      </c>
      <c r="P142" s="8">
        <v>2</v>
      </c>
      <c r="Q142" s="7">
        <v>0</v>
      </c>
      <c r="R142" s="19">
        <f t="shared" si="4"/>
        <v>2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f t="shared" si="5"/>
        <v>0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1</v>
      </c>
      <c r="E143" s="22">
        <v>31</v>
      </c>
      <c r="F143" s="16" t="s">
        <v>236</v>
      </c>
      <c r="G143" s="23">
        <v>13</v>
      </c>
      <c r="H143" s="23">
        <v>5</v>
      </c>
      <c r="I143" s="16">
        <v>2</v>
      </c>
      <c r="J143" s="24"/>
      <c r="K143" s="13">
        <v>3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f t="shared" ref="R143:R206" si="6">SUM(M143:Q143)</f>
        <v>1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1</v>
      </c>
      <c r="Y143" s="7">
        <v>0</v>
      </c>
      <c r="Z143" s="12">
        <v>0</v>
      </c>
      <c r="AA143" s="19">
        <f t="shared" si="5"/>
        <v>2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1</v>
      </c>
      <c r="E144" s="22">
        <v>31</v>
      </c>
      <c r="F144" s="16" t="s">
        <v>236</v>
      </c>
      <c r="G144" s="23">
        <v>13</v>
      </c>
      <c r="H144" s="23">
        <v>2</v>
      </c>
      <c r="I144" s="16">
        <v>2</v>
      </c>
      <c r="J144" s="24"/>
      <c r="K144" s="13">
        <v>3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f t="shared" si="6"/>
        <v>1</v>
      </c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1</v>
      </c>
      <c r="Z144" s="12">
        <v>0</v>
      </c>
      <c r="AA144" s="19">
        <f t="shared" si="5"/>
        <v>2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1</v>
      </c>
      <c r="E145" s="22">
        <v>31</v>
      </c>
      <c r="F145" s="16" t="s">
        <v>236</v>
      </c>
      <c r="G145" s="23">
        <v>13</v>
      </c>
      <c r="H145" s="23">
        <v>6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f t="shared" si="6"/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f t="shared" si="5"/>
        <v>0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1</v>
      </c>
      <c r="E146" s="22">
        <v>31</v>
      </c>
      <c r="F146" s="16" t="s">
        <v>236</v>
      </c>
      <c r="G146" s="23">
        <v>13</v>
      </c>
      <c r="H146" s="23">
        <v>8</v>
      </c>
      <c r="I146" s="16">
        <v>2</v>
      </c>
      <c r="J146" s="24"/>
      <c r="K146" s="13">
        <v>1</v>
      </c>
      <c r="L146" s="23">
        <v>1</v>
      </c>
      <c r="M146" s="5">
        <v>2</v>
      </c>
      <c r="N146" s="6">
        <v>0</v>
      </c>
      <c r="O146" s="7">
        <v>0</v>
      </c>
      <c r="P146" s="8">
        <v>0</v>
      </c>
      <c r="Q146" s="7">
        <v>0</v>
      </c>
      <c r="R146" s="19">
        <f t="shared" si="6"/>
        <v>2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f t="shared" si="5"/>
        <v>0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1</v>
      </c>
      <c r="E147" s="22">
        <v>31</v>
      </c>
      <c r="F147" s="16" t="s">
        <v>236</v>
      </c>
      <c r="G147" s="23">
        <v>13</v>
      </c>
      <c r="H147" s="23">
        <v>2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f t="shared" si="6"/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f t="shared" si="5"/>
        <v>0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1</v>
      </c>
      <c r="E148" s="22">
        <v>31</v>
      </c>
      <c r="F148" s="16" t="s">
        <v>236</v>
      </c>
      <c r="G148" s="23">
        <v>13</v>
      </c>
      <c r="H148" s="23">
        <v>5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9">
        <f t="shared" si="6"/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f t="shared" si="5"/>
        <v>0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1</v>
      </c>
      <c r="E149" s="22">
        <v>31</v>
      </c>
      <c r="F149" s="16" t="s">
        <v>236</v>
      </c>
      <c r="G149" s="23">
        <v>13</v>
      </c>
      <c r="H149" s="23">
        <v>3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f t="shared" si="6"/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f t="shared" si="5"/>
        <v>0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1</v>
      </c>
      <c r="E150" s="22">
        <v>31</v>
      </c>
      <c r="F150" s="16" t="s">
        <v>236</v>
      </c>
      <c r="G150" s="23">
        <v>13</v>
      </c>
      <c r="H150" s="23">
        <v>3</v>
      </c>
      <c r="I150" s="16">
        <v>2</v>
      </c>
      <c r="J150" s="24"/>
      <c r="K150" s="13">
        <v>1</v>
      </c>
      <c r="L150" s="23">
        <v>2</v>
      </c>
      <c r="M150" s="5">
        <v>0</v>
      </c>
      <c r="N150" s="6">
        <v>0</v>
      </c>
      <c r="O150" s="7">
        <v>0</v>
      </c>
      <c r="P150" s="8">
        <v>1</v>
      </c>
      <c r="Q150" s="7">
        <v>0</v>
      </c>
      <c r="R150" s="19">
        <f t="shared" si="6"/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f t="shared" si="5"/>
        <v>0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1</v>
      </c>
      <c r="E151" s="22">
        <v>31</v>
      </c>
      <c r="F151" s="16" t="s">
        <v>236</v>
      </c>
      <c r="G151" s="23">
        <v>13</v>
      </c>
      <c r="H151" s="23">
        <v>2</v>
      </c>
      <c r="I151" s="16">
        <v>2</v>
      </c>
      <c r="J151" s="24"/>
      <c r="K151" s="13">
        <v>3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f t="shared" si="6"/>
        <v>1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1</v>
      </c>
      <c r="Z151" s="12">
        <v>0</v>
      </c>
      <c r="AA151" s="19">
        <f t="shared" si="5"/>
        <v>2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1</v>
      </c>
      <c r="E152" s="22">
        <v>31</v>
      </c>
      <c r="F152" s="16" t="s">
        <v>236</v>
      </c>
      <c r="G152" s="23">
        <v>13</v>
      </c>
      <c r="H152" s="23">
        <v>6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f t="shared" si="6"/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f t="shared" si="5"/>
        <v>0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1</v>
      </c>
      <c r="E153" s="22">
        <v>31</v>
      </c>
      <c r="F153" s="16" t="s">
        <v>236</v>
      </c>
      <c r="G153" s="23">
        <v>13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2</v>
      </c>
      <c r="P153" s="8">
        <v>0</v>
      </c>
      <c r="Q153" s="7">
        <v>0</v>
      </c>
      <c r="R153" s="19">
        <f t="shared" si="6"/>
        <v>3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f t="shared" si="5"/>
        <v>0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1</v>
      </c>
      <c r="E154" s="22">
        <v>31</v>
      </c>
      <c r="F154" s="16" t="s">
        <v>236</v>
      </c>
      <c r="G154" s="23">
        <v>13</v>
      </c>
      <c r="H154" s="23">
        <v>4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19">
        <f t="shared" si="6"/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f t="shared" si="5"/>
        <v>0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1</v>
      </c>
      <c r="E155" s="22">
        <v>31</v>
      </c>
      <c r="F155" s="16" t="s">
        <v>236</v>
      </c>
      <c r="G155" s="23">
        <v>13</v>
      </c>
      <c r="H155" s="23">
        <v>4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0</v>
      </c>
      <c r="P155" s="8">
        <v>1</v>
      </c>
      <c r="Q155" s="7">
        <v>0</v>
      </c>
      <c r="R155" s="19">
        <f t="shared" si="6"/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f t="shared" si="5"/>
        <v>0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1</v>
      </c>
      <c r="E156" s="22">
        <v>31</v>
      </c>
      <c r="F156" s="16" t="s">
        <v>236</v>
      </c>
      <c r="G156" s="23">
        <v>13</v>
      </c>
      <c r="H156" s="23">
        <v>4</v>
      </c>
      <c r="I156" s="16">
        <v>2</v>
      </c>
      <c r="J156" s="24"/>
      <c r="K156" s="13">
        <v>1</v>
      </c>
      <c r="L156" s="23">
        <v>2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f t="shared" si="6"/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f t="shared" si="5"/>
        <v>0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1</v>
      </c>
      <c r="E157" s="22">
        <v>31</v>
      </c>
      <c r="F157" s="16" t="s">
        <v>236</v>
      </c>
      <c r="G157" s="23">
        <v>13</v>
      </c>
      <c r="H157" s="23">
        <v>2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f t="shared" si="6"/>
        <v>0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f t="shared" si="5"/>
        <v>1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1</v>
      </c>
      <c r="E158" s="22">
        <v>31</v>
      </c>
      <c r="F158" s="16" t="s">
        <v>236</v>
      </c>
      <c r="G158" s="23">
        <v>13</v>
      </c>
      <c r="H158" s="23">
        <v>8</v>
      </c>
      <c r="I158" s="16">
        <v>2</v>
      </c>
      <c r="J158" s="24"/>
      <c r="K158" s="13">
        <v>1</v>
      </c>
      <c r="L158" s="23">
        <v>2</v>
      </c>
      <c r="M158" s="5">
        <v>0</v>
      </c>
      <c r="N158" s="6">
        <v>0</v>
      </c>
      <c r="O158" s="7">
        <v>0</v>
      </c>
      <c r="P158" s="8">
        <v>1</v>
      </c>
      <c r="Q158" s="7">
        <v>0</v>
      </c>
      <c r="R158" s="19">
        <f t="shared" si="6"/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f t="shared" si="5"/>
        <v>0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1</v>
      </c>
      <c r="E159" s="22">
        <v>31</v>
      </c>
      <c r="F159" s="16" t="s">
        <v>236</v>
      </c>
      <c r="G159" s="23">
        <v>13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f t="shared" si="6"/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f t="shared" si="5"/>
        <v>0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1</v>
      </c>
      <c r="E160" s="22">
        <v>31</v>
      </c>
      <c r="F160" s="16" t="s">
        <v>236</v>
      </c>
      <c r="G160" s="23">
        <v>13</v>
      </c>
      <c r="H160" s="23">
        <v>4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f t="shared" si="6"/>
        <v>0</v>
      </c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f t="shared" si="5"/>
        <v>1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1</v>
      </c>
      <c r="E161" s="22">
        <v>31</v>
      </c>
      <c r="F161" s="16" t="s">
        <v>236</v>
      </c>
      <c r="G161" s="23">
        <v>13</v>
      </c>
      <c r="H161" s="23">
        <v>3</v>
      </c>
      <c r="I161" s="16">
        <v>2</v>
      </c>
      <c r="J161" s="24"/>
      <c r="K161" s="13">
        <v>3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f t="shared" si="6"/>
        <v>1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f t="shared" si="5"/>
        <v>1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1</v>
      </c>
      <c r="E162" s="22">
        <v>31</v>
      </c>
      <c r="F162" s="16" t="s">
        <v>236</v>
      </c>
      <c r="G162" s="23">
        <v>13</v>
      </c>
      <c r="H162" s="23">
        <v>2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f t="shared" si="6"/>
        <v>0</v>
      </c>
      <c r="S162" s="23">
        <v>1</v>
      </c>
      <c r="T162" s="5">
        <v>1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f t="shared" si="5"/>
        <v>1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1</v>
      </c>
      <c r="E163" s="22">
        <v>31</v>
      </c>
      <c r="F163" s="16" t="s">
        <v>236</v>
      </c>
      <c r="G163" s="23">
        <v>13</v>
      </c>
      <c r="H163" s="23">
        <v>5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f t="shared" si="6"/>
        <v>0</v>
      </c>
      <c r="S163" s="23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2">
        <v>0</v>
      </c>
      <c r="AA163" s="19">
        <f t="shared" si="5"/>
        <v>1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1</v>
      </c>
      <c r="E164" s="22">
        <v>31</v>
      </c>
      <c r="F164" s="16" t="s">
        <v>236</v>
      </c>
      <c r="G164" s="23">
        <v>13</v>
      </c>
      <c r="H164" s="23">
        <v>4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f t="shared" si="6"/>
        <v>0</v>
      </c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2">
        <v>0</v>
      </c>
      <c r="AA164" s="19">
        <f t="shared" si="5"/>
        <v>1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1</v>
      </c>
      <c r="E165" s="22">
        <v>31</v>
      </c>
      <c r="F165" s="16" t="s">
        <v>236</v>
      </c>
      <c r="G165" s="23">
        <v>14</v>
      </c>
      <c r="H165" s="23">
        <v>2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f t="shared" si="6"/>
        <v>0</v>
      </c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1</v>
      </c>
      <c r="Y165" s="7">
        <v>0</v>
      </c>
      <c r="Z165" s="12">
        <v>0</v>
      </c>
      <c r="AA165" s="19">
        <f t="shared" si="5"/>
        <v>2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1</v>
      </c>
      <c r="E166" s="22">
        <v>31</v>
      </c>
      <c r="F166" s="16" t="s">
        <v>236</v>
      </c>
      <c r="G166" s="23">
        <v>14</v>
      </c>
      <c r="H166" s="23">
        <v>3</v>
      </c>
      <c r="I166" s="16">
        <v>2</v>
      </c>
      <c r="J166" s="24"/>
      <c r="K166" s="13">
        <v>3</v>
      </c>
      <c r="L166" s="23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9">
        <f t="shared" si="6"/>
        <v>1</v>
      </c>
      <c r="S166" s="23">
        <v>1</v>
      </c>
      <c r="T166" s="5">
        <v>0</v>
      </c>
      <c r="U166" s="6">
        <v>0</v>
      </c>
      <c r="V166" s="7">
        <v>1</v>
      </c>
      <c r="W166" s="8">
        <v>0</v>
      </c>
      <c r="X166" s="7">
        <v>0</v>
      </c>
      <c r="Y166" s="7">
        <v>0</v>
      </c>
      <c r="Z166" s="12">
        <v>0</v>
      </c>
      <c r="AA166" s="19">
        <f t="shared" si="5"/>
        <v>1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1</v>
      </c>
      <c r="E167" s="22">
        <v>31</v>
      </c>
      <c r="F167" s="16" t="s">
        <v>236</v>
      </c>
      <c r="G167" s="23">
        <v>14</v>
      </c>
      <c r="H167" s="23">
        <v>2</v>
      </c>
      <c r="I167" s="16">
        <v>2</v>
      </c>
      <c r="J167" s="24"/>
      <c r="K167" s="13">
        <v>1</v>
      </c>
      <c r="L167" s="23">
        <v>1</v>
      </c>
      <c r="M167" s="5">
        <v>1</v>
      </c>
      <c r="N167" s="6">
        <v>4</v>
      </c>
      <c r="O167" s="7">
        <v>1</v>
      </c>
      <c r="P167" s="8">
        <v>0</v>
      </c>
      <c r="Q167" s="7">
        <v>0</v>
      </c>
      <c r="R167" s="19">
        <f t="shared" si="6"/>
        <v>6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f t="shared" si="5"/>
        <v>0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1</v>
      </c>
      <c r="E168" s="22">
        <v>31</v>
      </c>
      <c r="F168" s="16" t="s">
        <v>236</v>
      </c>
      <c r="G168" s="23">
        <v>14</v>
      </c>
      <c r="H168" s="23">
        <v>2</v>
      </c>
      <c r="I168" s="16">
        <v>2</v>
      </c>
      <c r="J168" s="24"/>
      <c r="K168" s="13">
        <v>3</v>
      </c>
      <c r="L168" s="23">
        <v>1</v>
      </c>
      <c r="M168" s="5">
        <v>0</v>
      </c>
      <c r="N168" s="6">
        <v>1</v>
      </c>
      <c r="O168" s="7">
        <v>1</v>
      </c>
      <c r="P168" s="8">
        <v>0</v>
      </c>
      <c r="Q168" s="7">
        <v>0</v>
      </c>
      <c r="R168" s="19">
        <f t="shared" si="6"/>
        <v>2</v>
      </c>
      <c r="S168" s="23">
        <v>1</v>
      </c>
      <c r="T168" s="5">
        <v>0</v>
      </c>
      <c r="U168" s="6">
        <v>1</v>
      </c>
      <c r="V168" s="7">
        <v>1</v>
      </c>
      <c r="W168" s="8">
        <v>0</v>
      </c>
      <c r="X168" s="7">
        <v>0</v>
      </c>
      <c r="Y168" s="7">
        <v>1</v>
      </c>
      <c r="Z168" s="12">
        <v>0</v>
      </c>
      <c r="AA168" s="19">
        <f t="shared" si="5"/>
        <v>3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1</v>
      </c>
      <c r="E169" s="22">
        <v>31</v>
      </c>
      <c r="F169" s="16" t="s">
        <v>236</v>
      </c>
      <c r="G169" s="23">
        <v>14</v>
      </c>
      <c r="H169" s="23">
        <v>3</v>
      </c>
      <c r="I169" s="16">
        <v>2</v>
      </c>
      <c r="J169" s="24"/>
      <c r="K169" s="13">
        <v>1</v>
      </c>
      <c r="L169" s="23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9">
        <f t="shared" si="6"/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f t="shared" si="5"/>
        <v>0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1</v>
      </c>
      <c r="E170" s="22">
        <v>31</v>
      </c>
      <c r="F170" s="16" t="s">
        <v>236</v>
      </c>
      <c r="G170" s="23">
        <v>14</v>
      </c>
      <c r="H170" s="23">
        <v>3</v>
      </c>
      <c r="I170" s="16">
        <v>2</v>
      </c>
      <c r="J170" s="24"/>
      <c r="K170" s="13">
        <v>3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f t="shared" si="6"/>
        <v>1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f t="shared" si="5"/>
        <v>1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1</v>
      </c>
      <c r="E171" s="22">
        <v>31</v>
      </c>
      <c r="F171" s="16" t="s">
        <v>236</v>
      </c>
      <c r="G171" s="23">
        <v>14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f t="shared" si="6"/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f t="shared" si="5"/>
        <v>0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1</v>
      </c>
      <c r="E172" s="22">
        <v>31</v>
      </c>
      <c r="F172" s="16" t="s">
        <v>236</v>
      </c>
      <c r="G172" s="23">
        <v>14</v>
      </c>
      <c r="H172" s="23">
        <v>9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19">
        <f t="shared" si="6"/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f t="shared" si="5"/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1</v>
      </c>
      <c r="E173" s="22">
        <v>31</v>
      </c>
      <c r="F173" s="16" t="s">
        <v>236</v>
      </c>
      <c r="G173" s="23">
        <v>14</v>
      </c>
      <c r="H173" s="23">
        <v>2</v>
      </c>
      <c r="I173" s="16">
        <v>2</v>
      </c>
      <c r="J173" s="24"/>
      <c r="K173" s="13">
        <v>3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f t="shared" si="6"/>
        <v>1</v>
      </c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1</v>
      </c>
      <c r="Y173" s="7">
        <v>0</v>
      </c>
      <c r="Z173" s="12">
        <v>0</v>
      </c>
      <c r="AA173" s="19">
        <f t="shared" si="5"/>
        <v>2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1</v>
      </c>
      <c r="E174" s="22">
        <v>31</v>
      </c>
      <c r="F174" s="16" t="s">
        <v>236</v>
      </c>
      <c r="G174" s="23">
        <v>14</v>
      </c>
      <c r="H174" s="23">
        <v>4</v>
      </c>
      <c r="I174" s="16">
        <v>2</v>
      </c>
      <c r="J174" s="24"/>
      <c r="K174" s="13">
        <v>3</v>
      </c>
      <c r="L174" s="23">
        <v>1</v>
      </c>
      <c r="M174" s="5">
        <v>0</v>
      </c>
      <c r="N174" s="6">
        <v>1</v>
      </c>
      <c r="O174" s="7">
        <v>2</v>
      </c>
      <c r="P174" s="8">
        <v>0</v>
      </c>
      <c r="Q174" s="7">
        <v>0</v>
      </c>
      <c r="R174" s="19">
        <f t="shared" si="6"/>
        <v>3</v>
      </c>
      <c r="S174" s="23">
        <v>1</v>
      </c>
      <c r="T174" s="5">
        <v>0</v>
      </c>
      <c r="U174" s="6">
        <v>0</v>
      </c>
      <c r="V174" s="7">
        <v>1</v>
      </c>
      <c r="W174" s="8">
        <v>0</v>
      </c>
      <c r="X174" s="7">
        <v>0</v>
      </c>
      <c r="Y174" s="7">
        <v>0</v>
      </c>
      <c r="Z174" s="12">
        <v>0</v>
      </c>
      <c r="AA174" s="19">
        <f t="shared" si="5"/>
        <v>1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1</v>
      </c>
      <c r="E175" s="22">
        <v>31</v>
      </c>
      <c r="F175" s="16" t="s">
        <v>236</v>
      </c>
      <c r="G175" s="23">
        <v>14</v>
      </c>
      <c r="H175" s="23">
        <v>6</v>
      </c>
      <c r="I175" s="16">
        <v>2</v>
      </c>
      <c r="J175" s="24"/>
      <c r="K175" s="13">
        <v>1</v>
      </c>
      <c r="L175" s="23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f t="shared" si="6"/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f t="shared" si="5"/>
        <v>0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1</v>
      </c>
      <c r="E176" s="22">
        <v>31</v>
      </c>
      <c r="F176" s="16" t="s">
        <v>236</v>
      </c>
      <c r="G176" s="23">
        <v>14</v>
      </c>
      <c r="H176" s="23">
        <v>2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9">
        <f t="shared" si="6"/>
        <v>1</v>
      </c>
      <c r="S176" s="23">
        <v>1</v>
      </c>
      <c r="T176" s="5">
        <v>0</v>
      </c>
      <c r="U176" s="6">
        <v>0</v>
      </c>
      <c r="V176" s="7">
        <v>1</v>
      </c>
      <c r="W176" s="8">
        <v>0</v>
      </c>
      <c r="X176" s="7">
        <v>0</v>
      </c>
      <c r="Y176" s="7">
        <v>0</v>
      </c>
      <c r="Z176" s="12">
        <v>0</v>
      </c>
      <c r="AA176" s="19">
        <f t="shared" si="5"/>
        <v>1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1</v>
      </c>
      <c r="E177" s="22">
        <v>31</v>
      </c>
      <c r="F177" s="16" t="s">
        <v>236</v>
      </c>
      <c r="G177" s="23">
        <v>14</v>
      </c>
      <c r="H177" s="23">
        <v>2</v>
      </c>
      <c r="I177" s="16">
        <v>2</v>
      </c>
      <c r="J177" s="24"/>
      <c r="K177" s="13">
        <v>3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f t="shared" si="6"/>
        <v>1</v>
      </c>
      <c r="S177" s="23">
        <v>1</v>
      </c>
      <c r="T177" s="5">
        <v>0</v>
      </c>
      <c r="U177" s="6">
        <v>1</v>
      </c>
      <c r="V177" s="7">
        <v>0</v>
      </c>
      <c r="W177" s="8">
        <v>0</v>
      </c>
      <c r="X177" s="7">
        <v>1</v>
      </c>
      <c r="Y177" s="7">
        <v>0</v>
      </c>
      <c r="Z177" s="12">
        <v>0</v>
      </c>
      <c r="AA177" s="19">
        <f t="shared" si="5"/>
        <v>2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1</v>
      </c>
      <c r="E178" s="22">
        <v>31</v>
      </c>
      <c r="F178" s="16" t="s">
        <v>236</v>
      </c>
      <c r="G178" s="23">
        <v>14</v>
      </c>
      <c r="H178" s="23">
        <v>4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f t="shared" si="6"/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f t="shared" si="5"/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1</v>
      </c>
      <c r="E179" s="22">
        <v>31</v>
      </c>
      <c r="F179" s="16" t="s">
        <v>236</v>
      </c>
      <c r="G179" s="23">
        <v>14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2</v>
      </c>
      <c r="O179" s="7">
        <v>0</v>
      </c>
      <c r="P179" s="8">
        <v>0</v>
      </c>
      <c r="Q179" s="7">
        <v>0</v>
      </c>
      <c r="R179" s="19">
        <f t="shared" si="6"/>
        <v>2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f t="shared" si="5"/>
        <v>0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1</v>
      </c>
      <c r="E180" s="22">
        <v>31</v>
      </c>
      <c r="F180" s="16" t="s">
        <v>236</v>
      </c>
      <c r="G180" s="23">
        <v>14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f t="shared" si="6"/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f t="shared" si="5"/>
        <v>0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1</v>
      </c>
      <c r="E181" s="22">
        <v>31</v>
      </c>
      <c r="F181" s="16" t="s">
        <v>236</v>
      </c>
      <c r="G181" s="23">
        <v>14</v>
      </c>
      <c r="H181" s="23">
        <v>4</v>
      </c>
      <c r="I181" s="16">
        <v>2</v>
      </c>
      <c r="J181" s="24"/>
      <c r="K181" s="13">
        <v>3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f t="shared" si="6"/>
        <v>1</v>
      </c>
      <c r="S181" s="23">
        <v>1</v>
      </c>
      <c r="T181" s="5">
        <v>0</v>
      </c>
      <c r="U181" s="6">
        <v>0</v>
      </c>
      <c r="V181" s="7">
        <v>0</v>
      </c>
      <c r="W181" s="8">
        <v>0</v>
      </c>
      <c r="X181" s="7">
        <v>1</v>
      </c>
      <c r="Y181" s="7">
        <v>0</v>
      </c>
      <c r="Z181" s="12">
        <v>0</v>
      </c>
      <c r="AA181" s="19">
        <f t="shared" si="5"/>
        <v>1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1</v>
      </c>
      <c r="E182" s="22">
        <v>31</v>
      </c>
      <c r="F182" s="16" t="s">
        <v>236</v>
      </c>
      <c r="G182" s="23">
        <v>14</v>
      </c>
      <c r="H182" s="23">
        <v>3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3</v>
      </c>
      <c r="P182" s="8">
        <v>0</v>
      </c>
      <c r="Q182" s="7">
        <v>0</v>
      </c>
      <c r="R182" s="19">
        <f t="shared" si="6"/>
        <v>4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f t="shared" si="5"/>
        <v>0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1</v>
      </c>
      <c r="E183" s="22">
        <v>31</v>
      </c>
      <c r="F183" s="16" t="s">
        <v>236</v>
      </c>
      <c r="G183" s="23">
        <v>14</v>
      </c>
      <c r="H183" s="23">
        <v>1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f t="shared" si="6"/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f t="shared" si="5"/>
        <v>0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1</v>
      </c>
      <c r="E184" s="22">
        <v>31</v>
      </c>
      <c r="F184" s="16" t="s">
        <v>236</v>
      </c>
      <c r="G184" s="23">
        <v>14</v>
      </c>
      <c r="H184" s="23">
        <v>5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2</v>
      </c>
      <c r="O184" s="7">
        <v>0</v>
      </c>
      <c r="P184" s="8">
        <v>0</v>
      </c>
      <c r="Q184" s="7">
        <v>0</v>
      </c>
      <c r="R184" s="19">
        <f t="shared" si="6"/>
        <v>2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f t="shared" si="5"/>
        <v>0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1</v>
      </c>
      <c r="E185" s="22">
        <v>31</v>
      </c>
      <c r="F185" s="16" t="s">
        <v>236</v>
      </c>
      <c r="G185" s="23">
        <v>14</v>
      </c>
      <c r="H185" s="23">
        <v>3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f t="shared" si="6"/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f t="shared" si="5"/>
        <v>0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1</v>
      </c>
      <c r="E186" s="22">
        <v>31</v>
      </c>
      <c r="F186" s="16" t="s">
        <v>236</v>
      </c>
      <c r="G186" s="23">
        <v>14</v>
      </c>
      <c r="H186" s="23">
        <v>4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f t="shared" si="6"/>
        <v>0</v>
      </c>
      <c r="S186" s="23">
        <v>1</v>
      </c>
      <c r="T186" s="5">
        <v>1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f t="shared" si="5"/>
        <v>1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1</v>
      </c>
      <c r="E187" s="22">
        <v>31</v>
      </c>
      <c r="F187" s="16" t="s">
        <v>236</v>
      </c>
      <c r="G187" s="23">
        <v>14</v>
      </c>
      <c r="H187" s="23">
        <v>3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f t="shared" si="6"/>
        <v>0</v>
      </c>
      <c r="S187" s="23">
        <v>1</v>
      </c>
      <c r="T187" s="5">
        <v>1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f t="shared" si="5"/>
        <v>1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1</v>
      </c>
      <c r="E188" s="22">
        <v>31</v>
      </c>
      <c r="F188" s="16" t="s">
        <v>236</v>
      </c>
      <c r="G188" s="23">
        <v>14</v>
      </c>
      <c r="H188" s="23">
        <v>4</v>
      </c>
      <c r="I188" s="16">
        <v>2</v>
      </c>
      <c r="J188" s="24"/>
      <c r="K188" s="13">
        <v>3</v>
      </c>
      <c r="L188" s="23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9">
        <f t="shared" si="6"/>
        <v>1</v>
      </c>
      <c r="S188" s="23">
        <v>1</v>
      </c>
      <c r="T188" s="5">
        <v>1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f t="shared" si="5"/>
        <v>1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1</v>
      </c>
      <c r="E189" s="22">
        <v>31</v>
      </c>
      <c r="F189" s="16" t="s">
        <v>236</v>
      </c>
      <c r="G189" s="23">
        <v>14</v>
      </c>
      <c r="H189" s="23">
        <v>7</v>
      </c>
      <c r="I189" s="16">
        <v>2</v>
      </c>
      <c r="J189" s="24"/>
      <c r="K189" s="13">
        <v>1</v>
      </c>
      <c r="L189" s="23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9">
        <f t="shared" si="6"/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f t="shared" si="5"/>
        <v>0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1</v>
      </c>
      <c r="E190" s="22">
        <v>31</v>
      </c>
      <c r="F190" s="16" t="s">
        <v>236</v>
      </c>
      <c r="G190" s="23">
        <v>14</v>
      </c>
      <c r="H190" s="23">
        <v>2</v>
      </c>
      <c r="I190" s="16">
        <v>2</v>
      </c>
      <c r="J190" s="24"/>
      <c r="K190" s="13">
        <v>3</v>
      </c>
      <c r="L190" s="23">
        <v>2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f t="shared" si="6"/>
        <v>1</v>
      </c>
      <c r="S190" s="23">
        <v>2</v>
      </c>
      <c r="T190" s="5">
        <v>0</v>
      </c>
      <c r="U190" s="6">
        <v>1</v>
      </c>
      <c r="V190" s="7">
        <v>0</v>
      </c>
      <c r="W190" s="8">
        <v>0</v>
      </c>
      <c r="X190" s="7">
        <v>1</v>
      </c>
      <c r="Y190" s="7">
        <v>0</v>
      </c>
      <c r="Z190" s="12">
        <v>0</v>
      </c>
      <c r="AA190" s="19">
        <f t="shared" si="5"/>
        <v>2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1</v>
      </c>
      <c r="E191" s="22">
        <v>31</v>
      </c>
      <c r="F191" s="16" t="s">
        <v>236</v>
      </c>
      <c r="G191" s="23">
        <v>14</v>
      </c>
      <c r="H191" s="23">
        <v>2</v>
      </c>
      <c r="I191" s="16">
        <v>2</v>
      </c>
      <c r="J191" s="24"/>
      <c r="K191" s="13">
        <v>3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f t="shared" si="6"/>
        <v>1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1</v>
      </c>
      <c r="Y191" s="7">
        <v>0</v>
      </c>
      <c r="Z191" s="12">
        <v>0</v>
      </c>
      <c r="AA191" s="19">
        <f t="shared" si="5"/>
        <v>2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1</v>
      </c>
      <c r="E192" s="22">
        <v>31</v>
      </c>
      <c r="F192" s="16" t="s">
        <v>236</v>
      </c>
      <c r="G192" s="23">
        <v>14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f t="shared" si="6"/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f t="shared" si="5"/>
        <v>0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1</v>
      </c>
      <c r="E193" s="22">
        <v>31</v>
      </c>
      <c r="F193" s="16" t="s">
        <v>236</v>
      </c>
      <c r="G193" s="23">
        <v>14</v>
      </c>
      <c r="H193" s="23">
        <v>5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19">
        <f t="shared" si="6"/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f t="shared" si="5"/>
        <v>0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1</v>
      </c>
      <c r="E194" s="22">
        <v>31</v>
      </c>
      <c r="F194" s="16" t="s">
        <v>236</v>
      </c>
      <c r="G194" s="23">
        <v>14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1</v>
      </c>
      <c r="P194" s="8">
        <v>0</v>
      </c>
      <c r="Q194" s="7">
        <v>0</v>
      </c>
      <c r="R194" s="19">
        <f t="shared" si="6"/>
        <v>2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f t="shared" si="5"/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1</v>
      </c>
      <c r="E195" s="22">
        <v>31</v>
      </c>
      <c r="F195" s="16" t="s">
        <v>236</v>
      </c>
      <c r="G195" s="23">
        <v>14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1</v>
      </c>
      <c r="O195" s="7">
        <v>0</v>
      </c>
      <c r="P195" s="8">
        <v>0</v>
      </c>
      <c r="Q195" s="7">
        <v>0</v>
      </c>
      <c r="R195" s="19">
        <f t="shared" si="6"/>
        <v>2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f t="shared" si="5"/>
        <v>0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1</v>
      </c>
      <c r="E196" s="22">
        <v>31</v>
      </c>
      <c r="F196" s="16" t="s">
        <v>236</v>
      </c>
      <c r="G196" s="23">
        <v>14</v>
      </c>
      <c r="H196" s="23">
        <v>2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f t="shared" si="6"/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f t="shared" si="5"/>
        <v>0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1</v>
      </c>
      <c r="E197" s="22">
        <v>31</v>
      </c>
      <c r="F197" s="16" t="s">
        <v>236</v>
      </c>
      <c r="G197" s="23">
        <v>14</v>
      </c>
      <c r="H197" s="23">
        <v>9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0</v>
      </c>
      <c r="O197" s="7">
        <v>0</v>
      </c>
      <c r="P197" s="8">
        <v>1</v>
      </c>
      <c r="Q197" s="7">
        <v>0</v>
      </c>
      <c r="R197" s="19">
        <f t="shared" si="6"/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f t="shared" si="5"/>
        <v>0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1</v>
      </c>
      <c r="E198" s="22">
        <v>31</v>
      </c>
      <c r="F198" s="16" t="s">
        <v>236</v>
      </c>
      <c r="G198" s="23">
        <v>14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0</v>
      </c>
      <c r="O198" s="7">
        <v>0</v>
      </c>
      <c r="P198" s="8">
        <v>1</v>
      </c>
      <c r="Q198" s="7">
        <v>0</v>
      </c>
      <c r="R198" s="19">
        <f t="shared" si="6"/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f t="shared" si="5"/>
        <v>0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1</v>
      </c>
      <c r="E199" s="22">
        <v>31</v>
      </c>
      <c r="F199" s="16" t="s">
        <v>236</v>
      </c>
      <c r="G199" s="23">
        <v>14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f t="shared" si="6"/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f t="shared" si="5"/>
        <v>0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1</v>
      </c>
      <c r="E200" s="22">
        <v>31</v>
      </c>
      <c r="F200" s="16" t="s">
        <v>236</v>
      </c>
      <c r="G200" s="23">
        <v>14</v>
      </c>
      <c r="H200" s="23">
        <v>5</v>
      </c>
      <c r="I200" s="16">
        <v>2</v>
      </c>
      <c r="J200" s="24"/>
      <c r="K200" s="13">
        <v>1</v>
      </c>
      <c r="L200" s="23">
        <v>2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9">
        <f t="shared" si="6"/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f t="shared" si="5"/>
        <v>0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1</v>
      </c>
      <c r="E201" s="22">
        <v>31</v>
      </c>
      <c r="F201" s="16" t="s">
        <v>236</v>
      </c>
      <c r="G201" s="23">
        <v>14</v>
      </c>
      <c r="H201" s="23">
        <v>6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9">
        <f t="shared" si="6"/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f t="shared" si="5"/>
        <v>0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1</v>
      </c>
      <c r="E202" s="22">
        <v>31</v>
      </c>
      <c r="F202" s="16" t="s">
        <v>236</v>
      </c>
      <c r="G202" s="23">
        <v>14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f t="shared" si="6"/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f t="shared" si="5"/>
        <v>0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1</v>
      </c>
      <c r="E203" s="22">
        <v>31</v>
      </c>
      <c r="F203" s="16" t="s">
        <v>236</v>
      </c>
      <c r="G203" s="23">
        <v>14</v>
      </c>
      <c r="H203" s="23">
        <v>2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0</v>
      </c>
      <c r="O203" s="7">
        <v>0</v>
      </c>
      <c r="P203" s="8">
        <v>1</v>
      </c>
      <c r="Q203" s="7">
        <v>0</v>
      </c>
      <c r="R203" s="19">
        <f t="shared" si="6"/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f t="shared" si="5"/>
        <v>0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1</v>
      </c>
      <c r="E204" s="22">
        <v>31</v>
      </c>
      <c r="F204" s="16" t="s">
        <v>236</v>
      </c>
      <c r="G204" s="23">
        <v>14</v>
      </c>
      <c r="H204" s="23">
        <v>2</v>
      </c>
      <c r="I204" s="16">
        <v>2</v>
      </c>
      <c r="J204" s="24"/>
      <c r="K204" s="13">
        <v>3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f t="shared" si="6"/>
        <v>1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2">
        <v>0</v>
      </c>
      <c r="AA204" s="19">
        <f t="shared" si="5"/>
        <v>2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1</v>
      </c>
      <c r="E205" s="22">
        <v>31</v>
      </c>
      <c r="F205" s="16" t="s">
        <v>236</v>
      </c>
      <c r="G205" s="23">
        <v>14</v>
      </c>
      <c r="H205" s="23">
        <v>3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f t="shared" si="6"/>
        <v>0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f t="shared" ref="AA205:AA268" si="7">SUM(T205:Z205)</f>
        <v>1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1</v>
      </c>
      <c r="E206" s="22">
        <v>31</v>
      </c>
      <c r="F206" s="16" t="s">
        <v>236</v>
      </c>
      <c r="G206" s="23">
        <v>14</v>
      </c>
      <c r="H206" s="23">
        <v>5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f t="shared" si="6"/>
        <v>0</v>
      </c>
      <c r="S206" s="23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f t="shared" si="7"/>
        <v>1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1</v>
      </c>
      <c r="E207" s="22">
        <v>31</v>
      </c>
      <c r="F207" s="16" t="s">
        <v>236</v>
      </c>
      <c r="G207" s="23">
        <v>14</v>
      </c>
      <c r="H207" s="23">
        <v>4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f t="shared" ref="R207:R270" si="8">SUM(M207:Q207)</f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>
        <f t="shared" si="7"/>
        <v>1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1</v>
      </c>
      <c r="E208" s="22">
        <v>31</v>
      </c>
      <c r="F208" s="16" t="s">
        <v>236</v>
      </c>
      <c r="G208" s="23">
        <v>14</v>
      </c>
      <c r="H208" s="23">
        <v>4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f t="shared" si="8"/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1</v>
      </c>
      <c r="Y208" s="7">
        <v>0</v>
      </c>
      <c r="Z208" s="12">
        <v>0</v>
      </c>
      <c r="AA208" s="19">
        <f t="shared" si="7"/>
        <v>1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1</v>
      </c>
      <c r="E209" s="22">
        <v>31</v>
      </c>
      <c r="F209" s="16" t="s">
        <v>236</v>
      </c>
      <c r="G209" s="23">
        <v>14</v>
      </c>
      <c r="H209" s="23">
        <v>3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f t="shared" si="8"/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1</v>
      </c>
      <c r="Y209" s="7">
        <v>0</v>
      </c>
      <c r="Z209" s="12">
        <v>0</v>
      </c>
      <c r="AA209" s="19">
        <f t="shared" si="7"/>
        <v>1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1</v>
      </c>
      <c r="E210" s="22">
        <v>31</v>
      </c>
      <c r="F210" s="16" t="s">
        <v>236</v>
      </c>
      <c r="G210" s="23">
        <v>14</v>
      </c>
      <c r="H210" s="23">
        <v>2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f t="shared" si="8"/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f t="shared" si="7"/>
        <v>1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1</v>
      </c>
      <c r="E211" s="22">
        <v>31</v>
      </c>
      <c r="F211" s="16" t="s">
        <v>236</v>
      </c>
      <c r="G211" s="23">
        <v>15</v>
      </c>
      <c r="H211" s="23">
        <v>6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5</v>
      </c>
      <c r="O211" s="7">
        <v>0</v>
      </c>
      <c r="P211" s="8">
        <v>0</v>
      </c>
      <c r="Q211" s="7">
        <v>0</v>
      </c>
      <c r="R211" s="19">
        <f t="shared" si="8"/>
        <v>5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f t="shared" si="7"/>
        <v>0</v>
      </c>
    </row>
    <row r="212" spans="1:27" ht="15.95" customHeight="1" x14ac:dyDescent="0.15">
      <c r="A212" s="1">
        <v>201</v>
      </c>
      <c r="B212" s="30">
        <v>1</v>
      </c>
      <c r="C212" s="21">
        <v>2</v>
      </c>
      <c r="D212" s="22">
        <v>1</v>
      </c>
      <c r="E212" s="22">
        <v>31</v>
      </c>
      <c r="F212" s="16" t="s">
        <v>236</v>
      </c>
      <c r="G212" s="23">
        <v>15</v>
      </c>
      <c r="H212" s="23">
        <v>2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f t="shared" si="8"/>
        <v>0</v>
      </c>
      <c r="S212" s="23">
        <v>1</v>
      </c>
      <c r="T212" s="5">
        <v>1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f t="shared" si="7"/>
        <v>1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1</v>
      </c>
      <c r="E213" s="22">
        <v>31</v>
      </c>
      <c r="F213" s="16" t="s">
        <v>236</v>
      </c>
      <c r="G213" s="23">
        <v>15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f t="shared" si="8"/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f t="shared" si="7"/>
        <v>0</v>
      </c>
    </row>
    <row r="214" spans="1:27" ht="15.95" customHeight="1" x14ac:dyDescent="0.15">
      <c r="A214" s="1">
        <v>203</v>
      </c>
      <c r="B214" s="30">
        <v>1</v>
      </c>
      <c r="C214" s="21">
        <v>2</v>
      </c>
      <c r="D214" s="22">
        <v>1</v>
      </c>
      <c r="E214" s="22">
        <v>31</v>
      </c>
      <c r="F214" s="16" t="s">
        <v>236</v>
      </c>
      <c r="G214" s="23">
        <v>15</v>
      </c>
      <c r="H214" s="23">
        <v>5</v>
      </c>
      <c r="I214" s="16">
        <v>2</v>
      </c>
      <c r="J214" s="24"/>
      <c r="K214" s="13">
        <v>1</v>
      </c>
      <c r="L214" s="23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f t="shared" si="8"/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f t="shared" si="7"/>
        <v>0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1</v>
      </c>
      <c r="E215" s="22">
        <v>31</v>
      </c>
      <c r="F215" s="16" t="s">
        <v>236</v>
      </c>
      <c r="G215" s="23">
        <v>15</v>
      </c>
      <c r="H215" s="23">
        <v>5</v>
      </c>
      <c r="I215" s="16">
        <v>2</v>
      </c>
      <c r="J215" s="24"/>
      <c r="K215" s="13">
        <v>2</v>
      </c>
      <c r="L215" s="23"/>
      <c r="M215" s="5">
        <v>0</v>
      </c>
      <c r="N215" s="6">
        <v>1</v>
      </c>
      <c r="O215" s="7">
        <v>1</v>
      </c>
      <c r="P215" s="8">
        <v>0</v>
      </c>
      <c r="Q215" s="7">
        <v>0</v>
      </c>
      <c r="R215" s="19">
        <f t="shared" si="8"/>
        <v>2</v>
      </c>
      <c r="S215" s="23">
        <v>2</v>
      </c>
      <c r="T215" s="5">
        <v>0</v>
      </c>
      <c r="U215" s="6">
        <v>0</v>
      </c>
      <c r="V215" s="7">
        <v>1</v>
      </c>
      <c r="W215" s="8">
        <v>0</v>
      </c>
      <c r="X215" s="7">
        <v>0</v>
      </c>
      <c r="Y215" s="7">
        <v>0</v>
      </c>
      <c r="Z215" s="12">
        <v>0</v>
      </c>
      <c r="AA215" s="19">
        <f t="shared" si="7"/>
        <v>1</v>
      </c>
    </row>
    <row r="216" spans="1:27" ht="15.95" customHeight="1" x14ac:dyDescent="0.15">
      <c r="A216" s="1">
        <v>205</v>
      </c>
      <c r="B216" s="30">
        <v>1</v>
      </c>
      <c r="C216" s="21">
        <v>2</v>
      </c>
      <c r="D216" s="22">
        <v>1</v>
      </c>
      <c r="E216" s="22">
        <v>31</v>
      </c>
      <c r="F216" s="16" t="s">
        <v>236</v>
      </c>
      <c r="G216" s="23">
        <v>15</v>
      </c>
      <c r="H216" s="23">
        <v>9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9">
        <f t="shared" si="8"/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f t="shared" si="7"/>
        <v>0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1</v>
      </c>
      <c r="E217" s="22">
        <v>31</v>
      </c>
      <c r="F217" s="16" t="s">
        <v>236</v>
      </c>
      <c r="G217" s="23">
        <v>15</v>
      </c>
      <c r="H217" s="23">
        <v>4</v>
      </c>
      <c r="I217" s="16">
        <v>2</v>
      </c>
      <c r="J217" s="24"/>
      <c r="K217" s="13">
        <v>1</v>
      </c>
      <c r="L217" s="23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9">
        <f t="shared" si="8"/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f t="shared" si="7"/>
        <v>0</v>
      </c>
    </row>
    <row r="218" spans="1:27" ht="15.95" customHeight="1" x14ac:dyDescent="0.15">
      <c r="A218" s="1">
        <v>207</v>
      </c>
      <c r="B218" s="30">
        <v>1</v>
      </c>
      <c r="C218" s="21">
        <v>2</v>
      </c>
      <c r="D218" s="22">
        <v>1</v>
      </c>
      <c r="E218" s="22">
        <v>31</v>
      </c>
      <c r="F218" s="16" t="s">
        <v>236</v>
      </c>
      <c r="G218" s="23">
        <v>15</v>
      </c>
      <c r="H218" s="23">
        <v>4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f t="shared" si="8"/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f t="shared" si="7"/>
        <v>0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1</v>
      </c>
      <c r="E219" s="22">
        <v>31</v>
      </c>
      <c r="F219" s="16" t="s">
        <v>236</v>
      </c>
      <c r="G219" s="23">
        <v>15</v>
      </c>
      <c r="H219" s="23">
        <v>2</v>
      </c>
      <c r="I219" s="16">
        <v>2</v>
      </c>
      <c r="J219" s="24"/>
      <c r="K219" s="13">
        <v>3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f t="shared" si="8"/>
        <v>1</v>
      </c>
      <c r="S219" s="23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f t="shared" si="7"/>
        <v>2</v>
      </c>
    </row>
    <row r="220" spans="1:27" ht="15.95" customHeight="1" x14ac:dyDescent="0.15">
      <c r="A220" s="1">
        <v>209</v>
      </c>
      <c r="B220" s="30">
        <v>1</v>
      </c>
      <c r="C220" s="21">
        <v>2</v>
      </c>
      <c r="D220" s="22">
        <v>1</v>
      </c>
      <c r="E220" s="22">
        <v>31</v>
      </c>
      <c r="F220" s="16" t="s">
        <v>236</v>
      </c>
      <c r="G220" s="23">
        <v>15</v>
      </c>
      <c r="H220" s="23">
        <v>6</v>
      </c>
      <c r="I220" s="16">
        <v>2</v>
      </c>
      <c r="J220" s="24"/>
      <c r="K220" s="13">
        <v>1</v>
      </c>
      <c r="L220" s="23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9">
        <f t="shared" si="8"/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f t="shared" si="7"/>
        <v>0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1</v>
      </c>
      <c r="E221" s="22">
        <v>31</v>
      </c>
      <c r="F221" s="16" t="s">
        <v>236</v>
      </c>
      <c r="G221" s="23">
        <v>15</v>
      </c>
      <c r="H221" s="23">
        <v>4</v>
      </c>
      <c r="I221" s="16">
        <v>2</v>
      </c>
      <c r="J221" s="24"/>
      <c r="K221" s="13">
        <v>3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f t="shared" si="8"/>
        <v>1</v>
      </c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2">
        <v>0</v>
      </c>
      <c r="AA221" s="19">
        <f t="shared" si="7"/>
        <v>2</v>
      </c>
    </row>
    <row r="222" spans="1:27" ht="15.95" customHeight="1" x14ac:dyDescent="0.15">
      <c r="A222" s="1">
        <v>211</v>
      </c>
      <c r="B222" s="30">
        <v>1</v>
      </c>
      <c r="C222" s="21">
        <v>2</v>
      </c>
      <c r="D222" s="22">
        <v>1</v>
      </c>
      <c r="E222" s="22">
        <v>31</v>
      </c>
      <c r="F222" s="16" t="s">
        <v>236</v>
      </c>
      <c r="G222" s="23">
        <v>15</v>
      </c>
      <c r="H222" s="23">
        <v>2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f t="shared" si="8"/>
        <v>0</v>
      </c>
      <c r="S222" s="23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f t="shared" si="7"/>
        <v>1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1</v>
      </c>
      <c r="E223" s="22">
        <v>31</v>
      </c>
      <c r="F223" s="16" t="s">
        <v>236</v>
      </c>
      <c r="G223" s="23">
        <v>15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f t="shared" si="8"/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f t="shared" si="7"/>
        <v>0</v>
      </c>
    </row>
    <row r="224" spans="1:27" ht="15.95" customHeight="1" x14ac:dyDescent="0.15">
      <c r="A224" s="1">
        <v>213</v>
      </c>
      <c r="B224" s="30">
        <v>1</v>
      </c>
      <c r="C224" s="21">
        <v>2</v>
      </c>
      <c r="D224" s="22">
        <v>1</v>
      </c>
      <c r="E224" s="22">
        <v>31</v>
      </c>
      <c r="F224" s="16" t="s">
        <v>236</v>
      </c>
      <c r="G224" s="23">
        <v>15</v>
      </c>
      <c r="H224" s="23">
        <v>3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f t="shared" si="8"/>
        <v>0</v>
      </c>
      <c r="S224" s="23">
        <v>1</v>
      </c>
      <c r="T224" s="5">
        <v>0</v>
      </c>
      <c r="U224" s="6">
        <v>0</v>
      </c>
      <c r="V224" s="7">
        <v>1</v>
      </c>
      <c r="W224" s="8">
        <v>0</v>
      </c>
      <c r="X224" s="7">
        <v>0</v>
      </c>
      <c r="Y224" s="7">
        <v>0</v>
      </c>
      <c r="Z224" s="12">
        <v>0</v>
      </c>
      <c r="AA224" s="19">
        <f t="shared" si="7"/>
        <v>1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1</v>
      </c>
      <c r="E225" s="22">
        <v>31</v>
      </c>
      <c r="F225" s="16" t="s">
        <v>236</v>
      </c>
      <c r="G225" s="23">
        <v>15</v>
      </c>
      <c r="H225" s="23">
        <v>5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f t="shared" si="8"/>
        <v>0</v>
      </c>
      <c r="S225" s="23">
        <v>2</v>
      </c>
      <c r="T225" s="5">
        <v>1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f t="shared" si="7"/>
        <v>1</v>
      </c>
    </row>
    <row r="226" spans="1:27" ht="15.95" customHeight="1" x14ac:dyDescent="0.15">
      <c r="A226" s="1">
        <v>215</v>
      </c>
      <c r="B226" s="30">
        <v>1</v>
      </c>
      <c r="C226" s="21">
        <v>2</v>
      </c>
      <c r="D226" s="22">
        <v>1</v>
      </c>
      <c r="E226" s="22">
        <v>31</v>
      </c>
      <c r="F226" s="16" t="s">
        <v>236</v>
      </c>
      <c r="G226" s="23">
        <v>15</v>
      </c>
      <c r="H226" s="23">
        <v>8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f t="shared" si="8"/>
        <v>0</v>
      </c>
      <c r="S226" s="23">
        <v>1</v>
      </c>
      <c r="T226" s="5">
        <v>1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f t="shared" si="7"/>
        <v>1</v>
      </c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1</v>
      </c>
      <c r="E227" s="22">
        <v>31</v>
      </c>
      <c r="F227" s="16" t="s">
        <v>236</v>
      </c>
      <c r="G227" s="23">
        <v>15</v>
      </c>
      <c r="H227" s="23">
        <v>3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f t="shared" si="8"/>
        <v>0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f t="shared" si="7"/>
        <v>1</v>
      </c>
    </row>
    <row r="228" spans="1:27" ht="15.95" customHeight="1" x14ac:dyDescent="0.15">
      <c r="A228" s="1">
        <v>217</v>
      </c>
      <c r="B228" s="30">
        <v>1</v>
      </c>
      <c r="C228" s="21">
        <v>2</v>
      </c>
      <c r="D228" s="22">
        <v>1</v>
      </c>
      <c r="E228" s="22">
        <v>31</v>
      </c>
      <c r="F228" s="16" t="s">
        <v>236</v>
      </c>
      <c r="G228" s="23">
        <v>15</v>
      </c>
      <c r="H228" s="23">
        <v>5</v>
      </c>
      <c r="I228" s="16">
        <v>2</v>
      </c>
      <c r="J228" s="24"/>
      <c r="K228" s="13">
        <v>3</v>
      </c>
      <c r="L228" s="23">
        <v>2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f t="shared" si="8"/>
        <v>1</v>
      </c>
      <c r="S228" s="23">
        <v>2</v>
      </c>
      <c r="T228" s="5">
        <v>0</v>
      </c>
      <c r="U228" s="6">
        <v>0</v>
      </c>
      <c r="V228" s="7">
        <v>1</v>
      </c>
      <c r="W228" s="8">
        <v>0</v>
      </c>
      <c r="X228" s="7">
        <v>0</v>
      </c>
      <c r="Y228" s="7">
        <v>0</v>
      </c>
      <c r="Z228" s="12">
        <v>0</v>
      </c>
      <c r="AA228" s="19">
        <f t="shared" si="7"/>
        <v>1</v>
      </c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1</v>
      </c>
      <c r="E229" s="22">
        <v>31</v>
      </c>
      <c r="F229" s="16" t="s">
        <v>236</v>
      </c>
      <c r="G229" s="23">
        <v>15</v>
      </c>
      <c r="H229" s="23">
        <v>2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f t="shared" si="8"/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f t="shared" si="7"/>
        <v>0</v>
      </c>
    </row>
    <row r="230" spans="1:27" ht="15.95" customHeight="1" x14ac:dyDescent="0.15">
      <c r="A230" s="1">
        <v>219</v>
      </c>
      <c r="B230" s="30">
        <v>1</v>
      </c>
      <c r="C230" s="21">
        <v>2</v>
      </c>
      <c r="D230" s="22">
        <v>1</v>
      </c>
      <c r="E230" s="22">
        <v>31</v>
      </c>
      <c r="F230" s="16" t="s">
        <v>236</v>
      </c>
      <c r="G230" s="23">
        <v>15</v>
      </c>
      <c r="H230" s="23">
        <v>4</v>
      </c>
      <c r="I230" s="16">
        <v>2</v>
      </c>
      <c r="J230" s="24"/>
      <c r="K230" s="13">
        <v>1</v>
      </c>
      <c r="L230" s="23">
        <v>1</v>
      </c>
      <c r="M230" s="5">
        <v>2</v>
      </c>
      <c r="N230" s="6">
        <v>0</v>
      </c>
      <c r="O230" s="7">
        <v>0</v>
      </c>
      <c r="P230" s="8">
        <v>0</v>
      </c>
      <c r="Q230" s="7">
        <v>0</v>
      </c>
      <c r="R230" s="19">
        <f t="shared" si="8"/>
        <v>2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f t="shared" si="7"/>
        <v>0</v>
      </c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1</v>
      </c>
      <c r="E231" s="22">
        <v>31</v>
      </c>
      <c r="F231" s="16" t="s">
        <v>236</v>
      </c>
      <c r="G231" s="23">
        <v>15</v>
      </c>
      <c r="H231" s="23">
        <v>2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f t="shared" si="8"/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f t="shared" si="7"/>
        <v>0</v>
      </c>
    </row>
    <row r="232" spans="1:27" ht="15.95" customHeight="1" x14ac:dyDescent="0.15">
      <c r="A232" s="1">
        <v>221</v>
      </c>
      <c r="B232" s="30">
        <v>1</v>
      </c>
      <c r="C232" s="21">
        <v>2</v>
      </c>
      <c r="D232" s="22">
        <v>1</v>
      </c>
      <c r="E232" s="22">
        <v>31</v>
      </c>
      <c r="F232" s="16" t="s">
        <v>236</v>
      </c>
      <c r="G232" s="23">
        <v>15</v>
      </c>
      <c r="H232" s="23">
        <v>2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f t="shared" si="8"/>
        <v>0</v>
      </c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f t="shared" si="7"/>
        <v>1</v>
      </c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1</v>
      </c>
      <c r="E233" s="22">
        <v>31</v>
      </c>
      <c r="F233" s="16" t="s">
        <v>236</v>
      </c>
      <c r="G233" s="23">
        <v>15</v>
      </c>
      <c r="H233" s="23">
        <v>4</v>
      </c>
      <c r="I233" s="16">
        <v>2</v>
      </c>
      <c r="J233" s="24"/>
      <c r="K233" s="13">
        <v>1</v>
      </c>
      <c r="L233" s="23">
        <v>2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9">
        <f t="shared" si="8"/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f t="shared" si="7"/>
        <v>0</v>
      </c>
    </row>
    <row r="234" spans="1:27" ht="15.95" customHeight="1" x14ac:dyDescent="0.15">
      <c r="A234" s="1">
        <v>223</v>
      </c>
      <c r="B234" s="30">
        <v>1</v>
      </c>
      <c r="C234" s="21">
        <v>2</v>
      </c>
      <c r="D234" s="22">
        <v>1</v>
      </c>
      <c r="E234" s="22">
        <v>31</v>
      </c>
      <c r="F234" s="16" t="s">
        <v>236</v>
      </c>
      <c r="G234" s="23">
        <v>15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>
        <f t="shared" si="8"/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f t="shared" si="7"/>
        <v>0</v>
      </c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1</v>
      </c>
      <c r="E235" s="22">
        <v>31</v>
      </c>
      <c r="F235" s="16" t="s">
        <v>236</v>
      </c>
      <c r="G235" s="23">
        <v>15</v>
      </c>
      <c r="H235" s="23">
        <v>2</v>
      </c>
      <c r="I235" s="16">
        <v>2</v>
      </c>
      <c r="J235" s="24"/>
      <c r="K235" s="13">
        <v>1</v>
      </c>
      <c r="L235" s="23">
        <v>2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9">
        <f t="shared" si="8"/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f t="shared" si="7"/>
        <v>0</v>
      </c>
    </row>
    <row r="236" spans="1:27" ht="15.95" customHeight="1" x14ac:dyDescent="0.15">
      <c r="A236" s="1">
        <v>225</v>
      </c>
      <c r="B236" s="30">
        <v>1</v>
      </c>
      <c r="C236" s="21">
        <v>2</v>
      </c>
      <c r="D236" s="22">
        <v>1</v>
      </c>
      <c r="E236" s="22">
        <v>31</v>
      </c>
      <c r="F236" s="16" t="s">
        <v>236</v>
      </c>
      <c r="G236" s="23">
        <v>15</v>
      </c>
      <c r="H236" s="23">
        <v>2</v>
      </c>
      <c r="I236" s="16">
        <v>2</v>
      </c>
      <c r="J236" s="24"/>
      <c r="K236" s="13">
        <v>3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f t="shared" si="8"/>
        <v>1</v>
      </c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0</v>
      </c>
      <c r="Z236" s="12">
        <v>0</v>
      </c>
      <c r="AA236" s="19">
        <f t="shared" si="7"/>
        <v>2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1</v>
      </c>
      <c r="E237" s="22">
        <v>31</v>
      </c>
      <c r="F237" s="16" t="s">
        <v>236</v>
      </c>
      <c r="G237" s="23">
        <v>15</v>
      </c>
      <c r="H237" s="23">
        <v>2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f t="shared" si="8"/>
        <v>0</v>
      </c>
      <c r="S237" s="23">
        <v>1</v>
      </c>
      <c r="T237" s="5">
        <v>0</v>
      </c>
      <c r="U237" s="6">
        <v>2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f t="shared" si="7"/>
        <v>2</v>
      </c>
    </row>
    <row r="238" spans="1:27" ht="15.95" customHeight="1" x14ac:dyDescent="0.15">
      <c r="A238" s="1">
        <v>227</v>
      </c>
      <c r="B238" s="30">
        <v>1</v>
      </c>
      <c r="C238" s="21">
        <v>2</v>
      </c>
      <c r="D238" s="22">
        <v>1</v>
      </c>
      <c r="E238" s="22">
        <v>31</v>
      </c>
      <c r="F238" s="16" t="s">
        <v>236</v>
      </c>
      <c r="G238" s="23">
        <v>15</v>
      </c>
      <c r="H238" s="23">
        <v>7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0</v>
      </c>
      <c r="O238" s="7">
        <v>2</v>
      </c>
      <c r="P238" s="8">
        <v>0</v>
      </c>
      <c r="Q238" s="7">
        <v>0</v>
      </c>
      <c r="R238" s="19">
        <f t="shared" si="8"/>
        <v>2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f t="shared" si="7"/>
        <v>0</v>
      </c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1</v>
      </c>
      <c r="E239" s="22">
        <v>31</v>
      </c>
      <c r="F239" s="16" t="s">
        <v>236</v>
      </c>
      <c r="G239" s="23">
        <v>15</v>
      </c>
      <c r="H239" s="23">
        <v>7</v>
      </c>
      <c r="I239" s="16">
        <v>2</v>
      </c>
      <c r="J239" s="24"/>
      <c r="K239" s="13">
        <v>1</v>
      </c>
      <c r="L239" s="23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9">
        <f t="shared" si="8"/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f t="shared" si="7"/>
        <v>0</v>
      </c>
    </row>
    <row r="240" spans="1:27" ht="15.95" customHeight="1" x14ac:dyDescent="0.15">
      <c r="A240" s="1">
        <v>229</v>
      </c>
      <c r="B240" s="30">
        <v>1</v>
      </c>
      <c r="C240" s="21">
        <v>2</v>
      </c>
      <c r="D240" s="22">
        <v>1</v>
      </c>
      <c r="E240" s="22">
        <v>31</v>
      </c>
      <c r="F240" s="16" t="s">
        <v>236</v>
      </c>
      <c r="G240" s="23">
        <v>15</v>
      </c>
      <c r="H240" s="23">
        <v>2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f t="shared" si="8"/>
        <v>0</v>
      </c>
      <c r="S240" s="23">
        <v>1</v>
      </c>
      <c r="T240" s="5">
        <v>0</v>
      </c>
      <c r="U240" s="6">
        <v>1</v>
      </c>
      <c r="V240" s="7">
        <v>0</v>
      </c>
      <c r="W240" s="8">
        <v>0</v>
      </c>
      <c r="X240" s="7">
        <v>1</v>
      </c>
      <c r="Y240" s="7">
        <v>0</v>
      </c>
      <c r="Z240" s="12">
        <v>0</v>
      </c>
      <c r="AA240" s="19">
        <f t="shared" si="7"/>
        <v>2</v>
      </c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1</v>
      </c>
      <c r="E241" s="22">
        <v>31</v>
      </c>
      <c r="F241" s="16" t="s">
        <v>236</v>
      </c>
      <c r="G241" s="23">
        <v>15</v>
      </c>
      <c r="H241" s="23">
        <v>4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f t="shared" si="8"/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f t="shared" si="7"/>
        <v>0</v>
      </c>
    </row>
    <row r="242" spans="1:27" ht="15.95" customHeight="1" x14ac:dyDescent="0.15">
      <c r="A242" s="1">
        <v>231</v>
      </c>
      <c r="B242" s="30">
        <v>1</v>
      </c>
      <c r="C242" s="21">
        <v>2</v>
      </c>
      <c r="D242" s="22">
        <v>1</v>
      </c>
      <c r="E242" s="22">
        <v>31</v>
      </c>
      <c r="F242" s="16" t="s">
        <v>236</v>
      </c>
      <c r="G242" s="23">
        <v>15</v>
      </c>
      <c r="H242" s="23">
        <v>5</v>
      </c>
      <c r="I242" s="16">
        <v>2</v>
      </c>
      <c r="J242" s="24"/>
      <c r="K242" s="13">
        <v>1</v>
      </c>
      <c r="L242" s="23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9">
        <f t="shared" si="8"/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f t="shared" si="7"/>
        <v>0</v>
      </c>
    </row>
    <row r="243" spans="1:27" ht="15.95" customHeight="1" x14ac:dyDescent="0.15">
      <c r="A243" s="1">
        <v>232</v>
      </c>
      <c r="B243" s="30">
        <v>1</v>
      </c>
      <c r="C243" s="21">
        <v>2</v>
      </c>
      <c r="D243" s="22">
        <v>1</v>
      </c>
      <c r="E243" s="22">
        <v>31</v>
      </c>
      <c r="F243" s="16" t="s">
        <v>236</v>
      </c>
      <c r="G243" s="23">
        <v>15</v>
      </c>
      <c r="H243" s="23">
        <v>2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f t="shared" si="8"/>
        <v>0</v>
      </c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f t="shared" si="7"/>
        <v>1</v>
      </c>
    </row>
    <row r="244" spans="1:27" ht="15.95" customHeight="1" x14ac:dyDescent="0.15">
      <c r="A244" s="1">
        <v>233</v>
      </c>
      <c r="B244" s="30">
        <v>1</v>
      </c>
      <c r="C244" s="21">
        <v>2</v>
      </c>
      <c r="D244" s="22">
        <v>1</v>
      </c>
      <c r="E244" s="22">
        <v>31</v>
      </c>
      <c r="F244" s="16" t="s">
        <v>236</v>
      </c>
      <c r="G244" s="23">
        <v>15</v>
      </c>
      <c r="H244" s="23">
        <v>2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f t="shared" si="8"/>
        <v>0</v>
      </c>
      <c r="S244" s="23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0</v>
      </c>
      <c r="Z244" s="12">
        <v>0</v>
      </c>
      <c r="AA244" s="19">
        <f t="shared" si="7"/>
        <v>2</v>
      </c>
    </row>
    <row r="245" spans="1:27" ht="15.95" customHeight="1" x14ac:dyDescent="0.15">
      <c r="A245" s="1">
        <v>234</v>
      </c>
      <c r="B245" s="30">
        <v>1</v>
      </c>
      <c r="C245" s="21">
        <v>2</v>
      </c>
      <c r="D245" s="22">
        <v>1</v>
      </c>
      <c r="E245" s="22">
        <v>31</v>
      </c>
      <c r="F245" s="16" t="s">
        <v>236</v>
      </c>
      <c r="G245" s="23">
        <v>15</v>
      </c>
      <c r="H245" s="23">
        <v>4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f t="shared" si="8"/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f t="shared" si="7"/>
        <v>0</v>
      </c>
    </row>
    <row r="246" spans="1:27" ht="15.95" customHeight="1" x14ac:dyDescent="0.15">
      <c r="A246" s="1">
        <v>235</v>
      </c>
      <c r="B246" s="30">
        <v>1</v>
      </c>
      <c r="C246" s="21">
        <v>2</v>
      </c>
      <c r="D246" s="22">
        <v>1</v>
      </c>
      <c r="E246" s="22">
        <v>31</v>
      </c>
      <c r="F246" s="16" t="s">
        <v>236</v>
      </c>
      <c r="G246" s="23">
        <v>15</v>
      </c>
      <c r="H246" s="23">
        <v>3</v>
      </c>
      <c r="I246" s="16">
        <v>2</v>
      </c>
      <c r="J246" s="24"/>
      <c r="K246" s="13">
        <v>3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f t="shared" si="8"/>
        <v>1</v>
      </c>
      <c r="S246" s="23">
        <v>1</v>
      </c>
      <c r="T246" s="5">
        <v>0</v>
      </c>
      <c r="U246" s="6">
        <v>1</v>
      </c>
      <c r="V246" s="7">
        <v>1</v>
      </c>
      <c r="W246" s="8">
        <v>0</v>
      </c>
      <c r="X246" s="7">
        <v>0</v>
      </c>
      <c r="Y246" s="7">
        <v>0</v>
      </c>
      <c r="Z246" s="12">
        <v>0</v>
      </c>
      <c r="AA246" s="19">
        <f t="shared" si="7"/>
        <v>2</v>
      </c>
    </row>
    <row r="247" spans="1:27" ht="15.95" customHeight="1" x14ac:dyDescent="0.15">
      <c r="A247" s="1">
        <v>236</v>
      </c>
      <c r="B247" s="30">
        <v>1</v>
      </c>
      <c r="C247" s="21">
        <v>2</v>
      </c>
      <c r="D247" s="22">
        <v>1</v>
      </c>
      <c r="E247" s="22">
        <v>31</v>
      </c>
      <c r="F247" s="16" t="s">
        <v>236</v>
      </c>
      <c r="G247" s="23">
        <v>15</v>
      </c>
      <c r="H247" s="23">
        <v>2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f t="shared" si="8"/>
        <v>0</v>
      </c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f t="shared" si="7"/>
        <v>1</v>
      </c>
    </row>
    <row r="248" spans="1:27" ht="15.95" customHeight="1" x14ac:dyDescent="0.15">
      <c r="A248" s="1">
        <v>237</v>
      </c>
      <c r="B248" s="30">
        <v>1</v>
      </c>
      <c r="C248" s="21">
        <v>2</v>
      </c>
      <c r="D248" s="22">
        <v>1</v>
      </c>
      <c r="E248" s="22">
        <v>31</v>
      </c>
      <c r="F248" s="16" t="s">
        <v>236</v>
      </c>
      <c r="G248" s="23">
        <v>15</v>
      </c>
      <c r="H248" s="23">
        <v>2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f t="shared" si="8"/>
        <v>0</v>
      </c>
      <c r="S248" s="23">
        <v>1</v>
      </c>
      <c r="T248" s="5">
        <v>0</v>
      </c>
      <c r="U248" s="6">
        <v>1</v>
      </c>
      <c r="V248" s="7">
        <v>0</v>
      </c>
      <c r="W248" s="8">
        <v>0</v>
      </c>
      <c r="X248" s="7">
        <v>4</v>
      </c>
      <c r="Y248" s="7">
        <v>0</v>
      </c>
      <c r="Z248" s="12">
        <v>0</v>
      </c>
      <c r="AA248" s="19">
        <f t="shared" si="7"/>
        <v>5</v>
      </c>
    </row>
    <row r="249" spans="1:27" ht="15.95" customHeight="1" x14ac:dyDescent="0.15">
      <c r="A249" s="1">
        <v>238</v>
      </c>
      <c r="B249" s="30">
        <v>1</v>
      </c>
      <c r="C249" s="21">
        <v>2</v>
      </c>
      <c r="D249" s="22">
        <v>1</v>
      </c>
      <c r="E249" s="22">
        <v>31</v>
      </c>
      <c r="F249" s="16" t="s">
        <v>236</v>
      </c>
      <c r="G249" s="23">
        <v>15</v>
      </c>
      <c r="H249" s="23">
        <v>5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f t="shared" si="8"/>
        <v>0</v>
      </c>
      <c r="S249" s="23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2">
        <v>0</v>
      </c>
      <c r="AA249" s="19">
        <f t="shared" si="7"/>
        <v>2</v>
      </c>
    </row>
    <row r="250" spans="1:27" ht="15.95" customHeight="1" x14ac:dyDescent="0.15">
      <c r="A250" s="1">
        <v>239</v>
      </c>
      <c r="B250" s="30">
        <v>1</v>
      </c>
      <c r="C250" s="21">
        <v>2</v>
      </c>
      <c r="D250" s="22">
        <v>1</v>
      </c>
      <c r="E250" s="22">
        <v>31</v>
      </c>
      <c r="F250" s="16" t="s">
        <v>236</v>
      </c>
      <c r="G250" s="23">
        <v>16</v>
      </c>
      <c r="H250" s="23">
        <v>5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9">
        <f t="shared" si="8"/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f t="shared" si="7"/>
        <v>0</v>
      </c>
    </row>
    <row r="251" spans="1:27" ht="15.95" customHeight="1" x14ac:dyDescent="0.15">
      <c r="A251" s="1">
        <v>240</v>
      </c>
      <c r="B251" s="30">
        <v>1</v>
      </c>
      <c r="C251" s="21">
        <v>2</v>
      </c>
      <c r="D251" s="22">
        <v>1</v>
      </c>
      <c r="E251" s="22">
        <v>31</v>
      </c>
      <c r="F251" s="16" t="s">
        <v>236</v>
      </c>
      <c r="G251" s="23">
        <v>16</v>
      </c>
      <c r="H251" s="23">
        <v>4</v>
      </c>
      <c r="I251" s="16">
        <v>2</v>
      </c>
      <c r="J251" s="24"/>
      <c r="K251" s="13">
        <v>1</v>
      </c>
      <c r="L251" s="23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9">
        <f t="shared" si="8"/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f t="shared" si="7"/>
        <v>0</v>
      </c>
    </row>
    <row r="252" spans="1:27" ht="15.95" customHeight="1" x14ac:dyDescent="0.15">
      <c r="A252" s="1">
        <v>241</v>
      </c>
      <c r="B252" s="30">
        <v>1</v>
      </c>
      <c r="C252" s="21">
        <v>2</v>
      </c>
      <c r="D252" s="22">
        <v>1</v>
      </c>
      <c r="E252" s="22">
        <v>31</v>
      </c>
      <c r="F252" s="16" t="s">
        <v>236</v>
      </c>
      <c r="G252" s="23">
        <v>16</v>
      </c>
      <c r="H252" s="23">
        <v>3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f t="shared" si="8"/>
        <v>0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f t="shared" si="7"/>
        <v>1</v>
      </c>
    </row>
    <row r="253" spans="1:27" ht="15.95" customHeight="1" x14ac:dyDescent="0.15">
      <c r="A253" s="1">
        <v>242</v>
      </c>
      <c r="B253" s="30">
        <v>1</v>
      </c>
      <c r="C253" s="21">
        <v>2</v>
      </c>
      <c r="D253" s="22">
        <v>1</v>
      </c>
      <c r="E253" s="22">
        <v>31</v>
      </c>
      <c r="F253" s="16" t="s">
        <v>236</v>
      </c>
      <c r="G253" s="23">
        <v>16</v>
      </c>
      <c r="H253" s="23">
        <v>4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f t="shared" si="8"/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f t="shared" si="7"/>
        <v>0</v>
      </c>
    </row>
    <row r="254" spans="1:27" ht="15.95" customHeight="1" x14ac:dyDescent="0.15">
      <c r="A254" s="1">
        <v>243</v>
      </c>
      <c r="B254" s="30">
        <v>1</v>
      </c>
      <c r="C254" s="21">
        <v>2</v>
      </c>
      <c r="D254" s="22">
        <v>1</v>
      </c>
      <c r="E254" s="22">
        <v>31</v>
      </c>
      <c r="F254" s="16" t="s">
        <v>236</v>
      </c>
      <c r="G254" s="23">
        <v>16</v>
      </c>
      <c r="H254" s="23">
        <v>3</v>
      </c>
      <c r="I254" s="16">
        <v>2</v>
      </c>
      <c r="J254" s="24"/>
      <c r="K254" s="13">
        <v>1</v>
      </c>
      <c r="L254" s="23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9">
        <f t="shared" si="8"/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f t="shared" si="7"/>
        <v>0</v>
      </c>
    </row>
    <row r="255" spans="1:27" ht="15.95" customHeight="1" x14ac:dyDescent="0.15">
      <c r="A255" s="1">
        <v>244</v>
      </c>
      <c r="B255" s="30">
        <v>1</v>
      </c>
      <c r="C255" s="21">
        <v>2</v>
      </c>
      <c r="D255" s="22">
        <v>1</v>
      </c>
      <c r="E255" s="22">
        <v>31</v>
      </c>
      <c r="F255" s="16" t="s">
        <v>236</v>
      </c>
      <c r="G255" s="23">
        <v>16</v>
      </c>
      <c r="H255" s="23">
        <v>5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0</v>
      </c>
      <c r="O255" s="7">
        <v>0</v>
      </c>
      <c r="P255" s="8">
        <v>1</v>
      </c>
      <c r="Q255" s="7">
        <v>0</v>
      </c>
      <c r="R255" s="19">
        <f t="shared" si="8"/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f t="shared" si="7"/>
        <v>0</v>
      </c>
    </row>
    <row r="256" spans="1:27" ht="15.95" customHeight="1" x14ac:dyDescent="0.15">
      <c r="A256" s="1">
        <v>245</v>
      </c>
      <c r="B256" s="30">
        <v>1</v>
      </c>
      <c r="C256" s="21">
        <v>2</v>
      </c>
      <c r="D256" s="22">
        <v>1</v>
      </c>
      <c r="E256" s="22">
        <v>31</v>
      </c>
      <c r="F256" s="16" t="s">
        <v>236</v>
      </c>
      <c r="G256" s="23">
        <v>16</v>
      </c>
      <c r="H256" s="23">
        <v>3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f t="shared" si="8"/>
        <v>0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f t="shared" si="7"/>
        <v>1</v>
      </c>
    </row>
    <row r="257" spans="1:27" ht="15.95" customHeight="1" x14ac:dyDescent="0.15">
      <c r="A257" s="1">
        <v>246</v>
      </c>
      <c r="B257" s="30">
        <v>1</v>
      </c>
      <c r="C257" s="21">
        <v>2</v>
      </c>
      <c r="D257" s="22">
        <v>1</v>
      </c>
      <c r="E257" s="22">
        <v>31</v>
      </c>
      <c r="F257" s="16" t="s">
        <v>236</v>
      </c>
      <c r="G257" s="23">
        <v>16</v>
      </c>
      <c r="H257" s="23">
        <v>6</v>
      </c>
      <c r="I257" s="16">
        <v>2</v>
      </c>
      <c r="J257" s="24"/>
      <c r="K257" s="13">
        <v>3</v>
      </c>
      <c r="L257" s="23">
        <v>2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9">
        <f t="shared" si="8"/>
        <v>1</v>
      </c>
      <c r="S257" s="23">
        <v>2</v>
      </c>
      <c r="T257" s="5">
        <v>0</v>
      </c>
      <c r="U257" s="6">
        <v>0</v>
      </c>
      <c r="V257" s="7">
        <v>1</v>
      </c>
      <c r="W257" s="8">
        <v>0</v>
      </c>
      <c r="X257" s="7">
        <v>0</v>
      </c>
      <c r="Y257" s="7">
        <v>0</v>
      </c>
      <c r="Z257" s="12">
        <v>0</v>
      </c>
      <c r="AA257" s="19">
        <f t="shared" si="7"/>
        <v>1</v>
      </c>
    </row>
    <row r="258" spans="1:27" ht="15.95" customHeight="1" x14ac:dyDescent="0.15">
      <c r="A258" s="1">
        <v>247</v>
      </c>
      <c r="B258" s="30">
        <v>1</v>
      </c>
      <c r="C258" s="21">
        <v>2</v>
      </c>
      <c r="D258" s="22">
        <v>1</v>
      </c>
      <c r="E258" s="22">
        <v>31</v>
      </c>
      <c r="F258" s="16" t="s">
        <v>236</v>
      </c>
      <c r="G258" s="23">
        <v>16</v>
      </c>
      <c r="H258" s="23">
        <v>3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f t="shared" si="8"/>
        <v>0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f t="shared" si="7"/>
        <v>1</v>
      </c>
    </row>
    <row r="259" spans="1:27" ht="15.95" customHeight="1" x14ac:dyDescent="0.15">
      <c r="A259" s="1">
        <v>248</v>
      </c>
      <c r="B259" s="30">
        <v>1</v>
      </c>
      <c r="C259" s="21">
        <v>2</v>
      </c>
      <c r="D259" s="22">
        <v>1</v>
      </c>
      <c r="E259" s="22">
        <v>31</v>
      </c>
      <c r="F259" s="16" t="s">
        <v>236</v>
      </c>
      <c r="G259" s="23">
        <v>16</v>
      </c>
      <c r="H259" s="23">
        <v>3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f t="shared" si="8"/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f t="shared" si="7"/>
        <v>0</v>
      </c>
    </row>
    <row r="260" spans="1:27" ht="15.95" customHeight="1" x14ac:dyDescent="0.15">
      <c r="A260" s="1">
        <v>249</v>
      </c>
      <c r="B260" s="30">
        <v>1</v>
      </c>
      <c r="C260" s="21">
        <v>2</v>
      </c>
      <c r="D260" s="22">
        <v>1</v>
      </c>
      <c r="E260" s="22">
        <v>31</v>
      </c>
      <c r="F260" s="16" t="s">
        <v>236</v>
      </c>
      <c r="G260" s="23">
        <v>16</v>
      </c>
      <c r="H260" s="23">
        <v>2</v>
      </c>
      <c r="I260" s="16">
        <v>2</v>
      </c>
      <c r="J260" s="24"/>
      <c r="K260" s="13">
        <v>3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f t="shared" si="8"/>
        <v>1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f t="shared" si="7"/>
        <v>1</v>
      </c>
    </row>
    <row r="261" spans="1:27" ht="15.95" customHeight="1" x14ac:dyDescent="0.15">
      <c r="A261" s="1">
        <v>250</v>
      </c>
      <c r="B261" s="30">
        <v>1</v>
      </c>
      <c r="C261" s="21">
        <v>2</v>
      </c>
      <c r="D261" s="22">
        <v>1</v>
      </c>
      <c r="E261" s="22">
        <v>31</v>
      </c>
      <c r="F261" s="16" t="s">
        <v>236</v>
      </c>
      <c r="G261" s="23">
        <v>16</v>
      </c>
      <c r="H261" s="23">
        <v>5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f t="shared" si="8"/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f t="shared" si="7"/>
        <v>0</v>
      </c>
    </row>
    <row r="262" spans="1:27" ht="15.95" customHeight="1" x14ac:dyDescent="0.15">
      <c r="A262" s="1">
        <v>251</v>
      </c>
      <c r="B262" s="30">
        <v>1</v>
      </c>
      <c r="C262" s="21">
        <v>2</v>
      </c>
      <c r="D262" s="22">
        <v>1</v>
      </c>
      <c r="E262" s="22">
        <v>31</v>
      </c>
      <c r="F262" s="16" t="s">
        <v>236</v>
      </c>
      <c r="G262" s="23">
        <v>16</v>
      </c>
      <c r="H262" s="23">
        <v>7</v>
      </c>
      <c r="I262" s="16">
        <v>2</v>
      </c>
      <c r="J262" s="24"/>
      <c r="K262" s="13">
        <v>1</v>
      </c>
      <c r="L262" s="23">
        <v>3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f t="shared" si="8"/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f t="shared" si="7"/>
        <v>0</v>
      </c>
    </row>
    <row r="263" spans="1:27" ht="15.95" customHeight="1" x14ac:dyDescent="0.15">
      <c r="A263" s="1">
        <v>252</v>
      </c>
      <c r="B263" s="30">
        <v>1</v>
      </c>
      <c r="C263" s="21">
        <v>2</v>
      </c>
      <c r="D263" s="22">
        <v>1</v>
      </c>
      <c r="E263" s="22">
        <v>31</v>
      </c>
      <c r="F263" s="16" t="s">
        <v>236</v>
      </c>
      <c r="G263" s="23">
        <v>16</v>
      </c>
      <c r="H263" s="23">
        <v>4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f t="shared" si="8"/>
        <v>0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f t="shared" si="7"/>
        <v>2</v>
      </c>
    </row>
    <row r="264" spans="1:27" ht="15.95" customHeight="1" x14ac:dyDescent="0.15">
      <c r="A264" s="1">
        <v>253</v>
      </c>
      <c r="B264" s="30">
        <v>1</v>
      </c>
      <c r="C264" s="21">
        <v>2</v>
      </c>
      <c r="D264" s="22">
        <v>1</v>
      </c>
      <c r="E264" s="22">
        <v>31</v>
      </c>
      <c r="F264" s="16" t="s">
        <v>236</v>
      </c>
      <c r="G264" s="23">
        <v>16</v>
      </c>
      <c r="H264" s="23">
        <v>4</v>
      </c>
      <c r="I264" s="16">
        <v>2</v>
      </c>
      <c r="J264" s="24"/>
      <c r="K264" s="13">
        <v>1</v>
      </c>
      <c r="L264" s="23">
        <v>1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19">
        <f t="shared" si="8"/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f t="shared" si="7"/>
        <v>0</v>
      </c>
    </row>
    <row r="265" spans="1:27" ht="15.95" customHeight="1" x14ac:dyDescent="0.15">
      <c r="A265" s="1">
        <v>254</v>
      </c>
      <c r="B265" s="30">
        <v>1</v>
      </c>
      <c r="C265" s="21">
        <v>2</v>
      </c>
      <c r="D265" s="22">
        <v>1</v>
      </c>
      <c r="E265" s="22">
        <v>31</v>
      </c>
      <c r="F265" s="16" t="s">
        <v>236</v>
      </c>
      <c r="G265" s="23">
        <v>16</v>
      </c>
      <c r="H265" s="23">
        <v>6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f t="shared" si="8"/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f t="shared" si="7"/>
        <v>0</v>
      </c>
    </row>
    <row r="266" spans="1:27" ht="15.95" customHeight="1" x14ac:dyDescent="0.15">
      <c r="A266" s="1">
        <v>255</v>
      </c>
      <c r="B266" s="30">
        <v>1</v>
      </c>
      <c r="C266" s="21">
        <v>2</v>
      </c>
      <c r="D266" s="22">
        <v>1</v>
      </c>
      <c r="E266" s="22">
        <v>31</v>
      </c>
      <c r="F266" s="16" t="s">
        <v>236</v>
      </c>
      <c r="G266" s="23">
        <v>16</v>
      </c>
      <c r="H266" s="23">
        <v>3</v>
      </c>
      <c r="I266" s="16">
        <v>2</v>
      </c>
      <c r="J266" s="24"/>
      <c r="K266" s="13">
        <v>3</v>
      </c>
      <c r="L266" s="23">
        <v>1</v>
      </c>
      <c r="M266" s="5">
        <v>0</v>
      </c>
      <c r="N266" s="6">
        <v>0</v>
      </c>
      <c r="O266" s="7">
        <v>1</v>
      </c>
      <c r="P266" s="8">
        <v>0</v>
      </c>
      <c r="Q266" s="7">
        <v>0</v>
      </c>
      <c r="R266" s="19">
        <f t="shared" si="8"/>
        <v>1</v>
      </c>
      <c r="S266" s="23">
        <v>1</v>
      </c>
      <c r="T266" s="5">
        <v>0</v>
      </c>
      <c r="U266" s="6">
        <v>0</v>
      </c>
      <c r="V266" s="7">
        <v>1</v>
      </c>
      <c r="W266" s="8">
        <v>0</v>
      </c>
      <c r="X266" s="7">
        <v>0</v>
      </c>
      <c r="Y266" s="7">
        <v>0</v>
      </c>
      <c r="Z266" s="12">
        <v>0</v>
      </c>
      <c r="AA266" s="19">
        <f t="shared" si="7"/>
        <v>1</v>
      </c>
    </row>
    <row r="267" spans="1:27" ht="15.95" customHeight="1" x14ac:dyDescent="0.15">
      <c r="A267" s="1">
        <v>256</v>
      </c>
      <c r="B267" s="30">
        <v>1</v>
      </c>
      <c r="C267" s="21">
        <v>2</v>
      </c>
      <c r="D267" s="22">
        <v>1</v>
      </c>
      <c r="E267" s="22">
        <v>31</v>
      </c>
      <c r="F267" s="16" t="s">
        <v>236</v>
      </c>
      <c r="G267" s="23">
        <v>16</v>
      </c>
      <c r="H267" s="23">
        <v>4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f t="shared" si="8"/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f t="shared" si="7"/>
        <v>0</v>
      </c>
    </row>
    <row r="268" spans="1:27" ht="15.95" customHeight="1" x14ac:dyDescent="0.15">
      <c r="A268" s="1">
        <v>257</v>
      </c>
      <c r="B268" s="30">
        <v>1</v>
      </c>
      <c r="C268" s="21">
        <v>2</v>
      </c>
      <c r="D268" s="22">
        <v>1</v>
      </c>
      <c r="E268" s="22">
        <v>31</v>
      </c>
      <c r="F268" s="16" t="s">
        <v>236</v>
      </c>
      <c r="G268" s="23">
        <v>16</v>
      </c>
      <c r="H268" s="23">
        <v>4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f t="shared" si="8"/>
        <v>0</v>
      </c>
      <c r="S268" s="23">
        <v>1</v>
      </c>
      <c r="T268" s="5">
        <v>1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f t="shared" si="7"/>
        <v>1</v>
      </c>
    </row>
    <row r="269" spans="1:27" ht="15.95" customHeight="1" x14ac:dyDescent="0.15">
      <c r="A269" s="1">
        <v>258</v>
      </c>
      <c r="B269" s="30">
        <v>1</v>
      </c>
      <c r="C269" s="21">
        <v>2</v>
      </c>
      <c r="D269" s="22">
        <v>1</v>
      </c>
      <c r="E269" s="22">
        <v>31</v>
      </c>
      <c r="F269" s="16" t="s">
        <v>236</v>
      </c>
      <c r="G269" s="23">
        <v>16</v>
      </c>
      <c r="H269" s="23">
        <v>7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9">
        <f t="shared" si="8"/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f t="shared" ref="AA269:AA332" si="9">SUM(T269:Z269)</f>
        <v>0</v>
      </c>
    </row>
    <row r="270" spans="1:27" ht="15.95" customHeight="1" x14ac:dyDescent="0.15">
      <c r="A270" s="1">
        <v>259</v>
      </c>
      <c r="B270" s="30">
        <v>1</v>
      </c>
      <c r="C270" s="21">
        <v>2</v>
      </c>
      <c r="D270" s="22">
        <v>1</v>
      </c>
      <c r="E270" s="22">
        <v>31</v>
      </c>
      <c r="F270" s="16" t="s">
        <v>236</v>
      </c>
      <c r="G270" s="23">
        <v>16</v>
      </c>
      <c r="H270" s="23">
        <v>3</v>
      </c>
      <c r="I270" s="16">
        <v>1</v>
      </c>
      <c r="J270" s="24">
        <v>5</v>
      </c>
      <c r="K270" s="13">
        <v>1</v>
      </c>
      <c r="L270" s="23">
        <v>1</v>
      </c>
      <c r="M270" s="5">
        <v>0</v>
      </c>
      <c r="N270" s="6">
        <v>0</v>
      </c>
      <c r="O270" s="7">
        <v>0</v>
      </c>
      <c r="P270" s="8">
        <v>3</v>
      </c>
      <c r="Q270" s="7">
        <v>0</v>
      </c>
      <c r="R270" s="19">
        <f t="shared" si="8"/>
        <v>3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f t="shared" si="9"/>
        <v>0</v>
      </c>
    </row>
    <row r="271" spans="1:27" ht="15.95" customHeight="1" x14ac:dyDescent="0.15">
      <c r="A271" s="1">
        <v>260</v>
      </c>
      <c r="B271" s="30">
        <v>1</v>
      </c>
      <c r="C271" s="21">
        <v>2</v>
      </c>
      <c r="D271" s="22">
        <v>1</v>
      </c>
      <c r="E271" s="22">
        <v>31</v>
      </c>
      <c r="F271" s="16" t="s">
        <v>236</v>
      </c>
      <c r="G271" s="23">
        <v>16</v>
      </c>
      <c r="H271" s="23">
        <v>3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f t="shared" ref="R271:R334" si="10">SUM(M271:Q271)</f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f t="shared" si="9"/>
        <v>0</v>
      </c>
    </row>
    <row r="272" spans="1:27" ht="15.95" customHeight="1" x14ac:dyDescent="0.15">
      <c r="A272" s="1">
        <v>261</v>
      </c>
      <c r="B272" s="30">
        <v>1</v>
      </c>
      <c r="C272" s="21">
        <v>2</v>
      </c>
      <c r="D272" s="22">
        <v>1</v>
      </c>
      <c r="E272" s="22">
        <v>31</v>
      </c>
      <c r="F272" s="16" t="s">
        <v>236</v>
      </c>
      <c r="G272" s="23">
        <v>16</v>
      </c>
      <c r="H272" s="23">
        <v>2</v>
      </c>
      <c r="I272" s="16">
        <v>2</v>
      </c>
      <c r="J272" s="24"/>
      <c r="K272" s="13">
        <v>3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f t="shared" si="10"/>
        <v>1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1</v>
      </c>
      <c r="Y272" s="7">
        <v>0</v>
      </c>
      <c r="Z272" s="12">
        <v>0</v>
      </c>
      <c r="AA272" s="19">
        <f t="shared" si="9"/>
        <v>2</v>
      </c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1</v>
      </c>
      <c r="E273" s="22">
        <v>31</v>
      </c>
      <c r="F273" s="16" t="s">
        <v>236</v>
      </c>
      <c r="G273" s="23">
        <v>16</v>
      </c>
      <c r="H273" s="23">
        <v>2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f t="shared" si="10"/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f t="shared" si="9"/>
        <v>0</v>
      </c>
    </row>
    <row r="274" spans="1:27" ht="15.95" customHeight="1" x14ac:dyDescent="0.15">
      <c r="A274" s="1">
        <v>263</v>
      </c>
      <c r="B274" s="30">
        <v>1</v>
      </c>
      <c r="C274" s="21">
        <v>2</v>
      </c>
      <c r="D274" s="22">
        <v>1</v>
      </c>
      <c r="E274" s="22">
        <v>31</v>
      </c>
      <c r="F274" s="16" t="s">
        <v>236</v>
      </c>
      <c r="G274" s="23">
        <v>16</v>
      </c>
      <c r="H274" s="23">
        <v>4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f t="shared" si="10"/>
        <v>0</v>
      </c>
      <c r="S274" s="23">
        <v>1</v>
      </c>
      <c r="T274" s="5">
        <v>1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f t="shared" si="9"/>
        <v>2</v>
      </c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1</v>
      </c>
      <c r="E275" s="22">
        <v>31</v>
      </c>
      <c r="F275" s="16" t="s">
        <v>236</v>
      </c>
      <c r="G275" s="23">
        <v>16</v>
      </c>
      <c r="H275" s="23">
        <v>2</v>
      </c>
      <c r="I275" s="16">
        <v>2</v>
      </c>
      <c r="J275" s="24"/>
      <c r="K275" s="13">
        <v>1</v>
      </c>
      <c r="L275" s="23">
        <v>1</v>
      </c>
      <c r="M275" s="5">
        <v>1</v>
      </c>
      <c r="N275" s="6">
        <v>3</v>
      </c>
      <c r="O275" s="7">
        <v>0</v>
      </c>
      <c r="P275" s="8">
        <v>0</v>
      </c>
      <c r="Q275" s="7">
        <v>0</v>
      </c>
      <c r="R275" s="19">
        <f t="shared" si="10"/>
        <v>4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f t="shared" si="9"/>
        <v>0</v>
      </c>
    </row>
    <row r="276" spans="1:27" ht="15.95" customHeight="1" x14ac:dyDescent="0.15">
      <c r="A276" s="1">
        <v>265</v>
      </c>
      <c r="B276" s="30">
        <v>1</v>
      </c>
      <c r="C276" s="21">
        <v>2</v>
      </c>
      <c r="D276" s="22">
        <v>1</v>
      </c>
      <c r="E276" s="22">
        <v>31</v>
      </c>
      <c r="F276" s="16" t="s">
        <v>236</v>
      </c>
      <c r="G276" s="23">
        <v>16</v>
      </c>
      <c r="H276" s="23">
        <v>5</v>
      </c>
      <c r="I276" s="16">
        <v>2</v>
      </c>
      <c r="J276" s="24"/>
      <c r="K276" s="13">
        <v>1</v>
      </c>
      <c r="L276" s="23">
        <v>1</v>
      </c>
      <c r="M276" s="5">
        <v>6</v>
      </c>
      <c r="N276" s="6">
        <v>0</v>
      </c>
      <c r="O276" s="7">
        <v>5</v>
      </c>
      <c r="P276" s="8">
        <v>0</v>
      </c>
      <c r="Q276" s="7">
        <v>0</v>
      </c>
      <c r="R276" s="19">
        <f t="shared" si="10"/>
        <v>11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f t="shared" si="9"/>
        <v>0</v>
      </c>
    </row>
    <row r="277" spans="1:27" ht="15.95" customHeight="1" x14ac:dyDescent="0.15">
      <c r="A277" s="1">
        <v>266</v>
      </c>
      <c r="B277" s="30">
        <v>1</v>
      </c>
      <c r="C277" s="21">
        <v>2</v>
      </c>
      <c r="D277" s="22">
        <v>1</v>
      </c>
      <c r="E277" s="22">
        <v>31</v>
      </c>
      <c r="F277" s="16" t="s">
        <v>236</v>
      </c>
      <c r="G277" s="23">
        <v>16</v>
      </c>
      <c r="H277" s="23">
        <v>4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f t="shared" si="10"/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f t="shared" si="9"/>
        <v>0</v>
      </c>
    </row>
    <row r="278" spans="1:27" ht="15.95" customHeight="1" x14ac:dyDescent="0.15">
      <c r="A278" s="1">
        <v>267</v>
      </c>
      <c r="B278" s="30">
        <v>1</v>
      </c>
      <c r="C278" s="21">
        <v>2</v>
      </c>
      <c r="D278" s="22">
        <v>1</v>
      </c>
      <c r="E278" s="22">
        <v>31</v>
      </c>
      <c r="F278" s="16" t="s">
        <v>236</v>
      </c>
      <c r="G278" s="23">
        <v>16</v>
      </c>
      <c r="H278" s="23">
        <v>5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f t="shared" si="10"/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f t="shared" si="9"/>
        <v>0</v>
      </c>
    </row>
    <row r="279" spans="1:27" ht="15.95" customHeight="1" x14ac:dyDescent="0.15">
      <c r="A279" s="1">
        <v>268</v>
      </c>
      <c r="B279" s="30">
        <v>1</v>
      </c>
      <c r="C279" s="21">
        <v>2</v>
      </c>
      <c r="D279" s="22">
        <v>1</v>
      </c>
      <c r="E279" s="22">
        <v>31</v>
      </c>
      <c r="F279" s="16" t="s">
        <v>236</v>
      </c>
      <c r="G279" s="23">
        <v>16</v>
      </c>
      <c r="H279" s="23">
        <v>4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f t="shared" si="10"/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f t="shared" si="9"/>
        <v>0</v>
      </c>
    </row>
    <row r="280" spans="1:27" ht="15.95" customHeight="1" x14ac:dyDescent="0.15">
      <c r="A280" s="1">
        <v>269</v>
      </c>
      <c r="B280" s="30">
        <v>1</v>
      </c>
      <c r="C280" s="21">
        <v>2</v>
      </c>
      <c r="D280" s="22">
        <v>1</v>
      </c>
      <c r="E280" s="22">
        <v>31</v>
      </c>
      <c r="F280" s="16" t="s">
        <v>236</v>
      </c>
      <c r="G280" s="23">
        <v>16</v>
      </c>
      <c r="H280" s="23">
        <v>4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5</v>
      </c>
      <c r="O280" s="7">
        <v>2</v>
      </c>
      <c r="P280" s="8">
        <v>0</v>
      </c>
      <c r="Q280" s="7">
        <v>0</v>
      </c>
      <c r="R280" s="19">
        <f t="shared" si="10"/>
        <v>7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f t="shared" si="9"/>
        <v>1</v>
      </c>
    </row>
    <row r="281" spans="1:27" ht="15.95" customHeight="1" x14ac:dyDescent="0.15">
      <c r="A281" s="1">
        <v>270</v>
      </c>
      <c r="B281" s="30">
        <v>1</v>
      </c>
      <c r="C281" s="21">
        <v>2</v>
      </c>
      <c r="D281" s="22">
        <v>1</v>
      </c>
      <c r="E281" s="22">
        <v>31</v>
      </c>
      <c r="F281" s="16" t="s">
        <v>236</v>
      </c>
      <c r="G281" s="23">
        <v>16</v>
      </c>
      <c r="H281" s="23">
        <v>2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f t="shared" si="10"/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f t="shared" si="9"/>
        <v>1</v>
      </c>
    </row>
    <row r="282" spans="1:27" ht="15.95" customHeight="1" x14ac:dyDescent="0.15">
      <c r="A282" s="1">
        <v>271</v>
      </c>
      <c r="B282" s="30">
        <v>1</v>
      </c>
      <c r="C282" s="21">
        <v>2</v>
      </c>
      <c r="D282" s="22">
        <v>1</v>
      </c>
      <c r="E282" s="22">
        <v>31</v>
      </c>
      <c r="F282" s="16" t="s">
        <v>236</v>
      </c>
      <c r="G282" s="23">
        <v>16</v>
      </c>
      <c r="H282" s="23">
        <v>3</v>
      </c>
      <c r="I282" s="16">
        <v>2</v>
      </c>
      <c r="J282" s="24"/>
      <c r="K282" s="13">
        <v>3</v>
      </c>
      <c r="L282" s="23">
        <v>1</v>
      </c>
      <c r="M282" s="5">
        <v>0</v>
      </c>
      <c r="N282" s="6">
        <v>3</v>
      </c>
      <c r="O282" s="7">
        <v>1</v>
      </c>
      <c r="P282" s="8">
        <v>0</v>
      </c>
      <c r="Q282" s="7">
        <v>0</v>
      </c>
      <c r="R282" s="19">
        <f t="shared" si="10"/>
        <v>4</v>
      </c>
      <c r="S282" s="23">
        <v>1</v>
      </c>
      <c r="T282" s="5">
        <v>0</v>
      </c>
      <c r="U282" s="6">
        <v>1</v>
      </c>
      <c r="V282" s="7">
        <v>1</v>
      </c>
      <c r="W282" s="8">
        <v>0</v>
      </c>
      <c r="X282" s="7">
        <v>0</v>
      </c>
      <c r="Y282" s="7">
        <v>0</v>
      </c>
      <c r="Z282" s="12">
        <v>0</v>
      </c>
      <c r="AA282" s="19">
        <f t="shared" si="9"/>
        <v>2</v>
      </c>
    </row>
    <row r="283" spans="1:27" ht="15.95" customHeight="1" x14ac:dyDescent="0.15">
      <c r="A283" s="1">
        <v>272</v>
      </c>
      <c r="B283" s="30">
        <v>1</v>
      </c>
      <c r="C283" s="21">
        <v>2</v>
      </c>
      <c r="D283" s="22">
        <v>1</v>
      </c>
      <c r="E283" s="22">
        <v>31</v>
      </c>
      <c r="F283" s="16" t="s">
        <v>236</v>
      </c>
      <c r="G283" s="23">
        <v>16</v>
      </c>
      <c r="H283" s="23">
        <v>8</v>
      </c>
      <c r="I283" s="16">
        <v>2</v>
      </c>
      <c r="J283" s="24"/>
      <c r="K283" s="13">
        <v>1</v>
      </c>
      <c r="L283" s="23">
        <v>2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9">
        <f t="shared" si="10"/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f t="shared" si="9"/>
        <v>0</v>
      </c>
    </row>
    <row r="284" spans="1:27" ht="15.95" customHeight="1" x14ac:dyDescent="0.15">
      <c r="A284" s="1">
        <v>273</v>
      </c>
      <c r="B284" s="30">
        <v>1</v>
      </c>
      <c r="C284" s="21">
        <v>2</v>
      </c>
      <c r="D284" s="22">
        <v>1</v>
      </c>
      <c r="E284" s="22">
        <v>31</v>
      </c>
      <c r="F284" s="16" t="s">
        <v>236</v>
      </c>
      <c r="G284" s="23">
        <v>16</v>
      </c>
      <c r="H284" s="23">
        <v>2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f t="shared" si="10"/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f t="shared" si="9"/>
        <v>0</v>
      </c>
    </row>
    <row r="285" spans="1:27" ht="15.95" customHeight="1" x14ac:dyDescent="0.15">
      <c r="A285" s="1">
        <v>274</v>
      </c>
      <c r="B285" s="30">
        <v>1</v>
      </c>
      <c r="C285" s="21">
        <v>2</v>
      </c>
      <c r="D285" s="22">
        <v>1</v>
      </c>
      <c r="E285" s="22">
        <v>31</v>
      </c>
      <c r="F285" s="16" t="s">
        <v>236</v>
      </c>
      <c r="G285" s="23">
        <v>16</v>
      </c>
      <c r="H285" s="23">
        <v>6</v>
      </c>
      <c r="I285" s="16">
        <v>2</v>
      </c>
      <c r="J285" s="24"/>
      <c r="K285" s="13">
        <v>1</v>
      </c>
      <c r="L285" s="23">
        <v>1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9">
        <f t="shared" si="10"/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f t="shared" si="9"/>
        <v>0</v>
      </c>
    </row>
    <row r="286" spans="1:27" ht="15.95" customHeight="1" x14ac:dyDescent="0.15">
      <c r="A286" s="1">
        <v>275</v>
      </c>
      <c r="B286" s="30">
        <v>1</v>
      </c>
      <c r="C286" s="21">
        <v>2</v>
      </c>
      <c r="D286" s="22">
        <v>1</v>
      </c>
      <c r="E286" s="22">
        <v>31</v>
      </c>
      <c r="F286" s="16" t="s">
        <v>236</v>
      </c>
      <c r="G286" s="23">
        <v>16</v>
      </c>
      <c r="H286" s="23">
        <v>5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f t="shared" si="10"/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f t="shared" si="9"/>
        <v>1</v>
      </c>
    </row>
    <row r="287" spans="1:27" ht="15.95" customHeight="1" x14ac:dyDescent="0.15">
      <c r="A287" s="1">
        <v>276</v>
      </c>
      <c r="B287" s="30">
        <v>1</v>
      </c>
      <c r="C287" s="21">
        <v>2</v>
      </c>
      <c r="D287" s="22">
        <v>1</v>
      </c>
      <c r="E287" s="22">
        <v>31</v>
      </c>
      <c r="F287" s="16" t="s">
        <v>236</v>
      </c>
      <c r="G287" s="23">
        <v>16</v>
      </c>
      <c r="H287" s="23">
        <v>3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f t="shared" si="10"/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f t="shared" si="9"/>
        <v>1</v>
      </c>
    </row>
    <row r="288" spans="1:27" ht="15.95" customHeight="1" x14ac:dyDescent="0.15">
      <c r="A288" s="1">
        <v>277</v>
      </c>
      <c r="B288" s="30">
        <v>1</v>
      </c>
      <c r="C288" s="21">
        <v>2</v>
      </c>
      <c r="D288" s="22">
        <v>1</v>
      </c>
      <c r="E288" s="22">
        <v>31</v>
      </c>
      <c r="F288" s="16" t="s">
        <v>236</v>
      </c>
      <c r="G288" s="23">
        <v>16</v>
      </c>
      <c r="H288" s="23">
        <v>5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f t="shared" si="10"/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2">
        <v>0</v>
      </c>
      <c r="AA288" s="19">
        <f t="shared" si="9"/>
        <v>1</v>
      </c>
    </row>
    <row r="289" spans="1:27" ht="15.95" customHeight="1" x14ac:dyDescent="0.15">
      <c r="A289" s="1">
        <v>278</v>
      </c>
      <c r="B289" s="30">
        <v>1</v>
      </c>
      <c r="C289" s="21">
        <v>2</v>
      </c>
      <c r="D289" s="22">
        <v>1</v>
      </c>
      <c r="E289" s="22">
        <v>31</v>
      </c>
      <c r="F289" s="16" t="s">
        <v>236</v>
      </c>
      <c r="G289" s="23">
        <v>16</v>
      </c>
      <c r="H289" s="23">
        <v>5</v>
      </c>
      <c r="I289" s="16">
        <v>1</v>
      </c>
      <c r="J289" s="24">
        <v>5</v>
      </c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f t="shared" si="10"/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f t="shared" si="9"/>
        <v>1</v>
      </c>
    </row>
    <row r="290" spans="1:27" ht="15.95" customHeight="1" x14ac:dyDescent="0.15">
      <c r="A290" s="1">
        <v>279</v>
      </c>
      <c r="B290" s="30">
        <v>1</v>
      </c>
      <c r="C290" s="21">
        <v>2</v>
      </c>
      <c r="D290" s="22">
        <v>1</v>
      </c>
      <c r="E290" s="22">
        <v>31</v>
      </c>
      <c r="F290" s="16" t="s">
        <v>236</v>
      </c>
      <c r="G290" s="23">
        <v>17</v>
      </c>
      <c r="H290" s="23">
        <v>2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2</v>
      </c>
      <c r="O290" s="7">
        <v>2</v>
      </c>
      <c r="P290" s="8">
        <v>0</v>
      </c>
      <c r="Q290" s="7">
        <v>0</v>
      </c>
      <c r="R290" s="19">
        <f t="shared" si="10"/>
        <v>4</v>
      </c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>
        <f t="shared" si="9"/>
        <v>1</v>
      </c>
    </row>
    <row r="291" spans="1:27" ht="15.95" customHeight="1" x14ac:dyDescent="0.15">
      <c r="A291" s="1">
        <v>280</v>
      </c>
      <c r="B291" s="30">
        <v>1</v>
      </c>
      <c r="C291" s="21">
        <v>2</v>
      </c>
      <c r="D291" s="22">
        <v>1</v>
      </c>
      <c r="E291" s="22">
        <v>31</v>
      </c>
      <c r="F291" s="16" t="s">
        <v>236</v>
      </c>
      <c r="G291" s="23">
        <v>17</v>
      </c>
      <c r="H291" s="23">
        <v>3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f t="shared" si="10"/>
        <v>0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1</v>
      </c>
      <c r="Z291" s="12">
        <v>0</v>
      </c>
      <c r="AA291" s="19">
        <f t="shared" si="9"/>
        <v>3</v>
      </c>
    </row>
    <row r="292" spans="1:27" ht="15.95" customHeight="1" x14ac:dyDescent="0.15">
      <c r="A292" s="1">
        <v>281</v>
      </c>
      <c r="B292" s="30">
        <v>1</v>
      </c>
      <c r="C292" s="21">
        <v>2</v>
      </c>
      <c r="D292" s="22">
        <v>1</v>
      </c>
      <c r="E292" s="22">
        <v>31</v>
      </c>
      <c r="F292" s="16" t="s">
        <v>236</v>
      </c>
      <c r="G292" s="23">
        <v>17</v>
      </c>
      <c r="H292" s="23">
        <v>2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f t="shared" si="10"/>
        <v>0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1</v>
      </c>
      <c r="Y292" s="7">
        <v>0</v>
      </c>
      <c r="Z292" s="12">
        <v>0</v>
      </c>
      <c r="AA292" s="19">
        <f t="shared" si="9"/>
        <v>2</v>
      </c>
    </row>
    <row r="293" spans="1:27" ht="15.95" customHeight="1" x14ac:dyDescent="0.15">
      <c r="A293" s="1">
        <v>282</v>
      </c>
      <c r="B293" s="30">
        <v>1</v>
      </c>
      <c r="C293" s="21">
        <v>2</v>
      </c>
      <c r="D293" s="22">
        <v>1</v>
      </c>
      <c r="E293" s="22">
        <v>31</v>
      </c>
      <c r="F293" s="16" t="s">
        <v>236</v>
      </c>
      <c r="G293" s="23">
        <v>17</v>
      </c>
      <c r="H293" s="23">
        <v>4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f t="shared" si="10"/>
        <v>0</v>
      </c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f t="shared" si="9"/>
        <v>1</v>
      </c>
    </row>
    <row r="294" spans="1:27" ht="15.95" customHeight="1" x14ac:dyDescent="0.15">
      <c r="A294" s="1">
        <v>283</v>
      </c>
      <c r="B294" s="30">
        <v>1</v>
      </c>
      <c r="C294" s="21">
        <v>2</v>
      </c>
      <c r="D294" s="22">
        <v>1</v>
      </c>
      <c r="E294" s="22">
        <v>31</v>
      </c>
      <c r="F294" s="16" t="s">
        <v>236</v>
      </c>
      <c r="G294" s="23">
        <v>17</v>
      </c>
      <c r="H294" s="23">
        <v>4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19">
        <f t="shared" si="10"/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f t="shared" si="9"/>
        <v>0</v>
      </c>
    </row>
    <row r="295" spans="1:27" ht="15.95" customHeight="1" x14ac:dyDescent="0.15">
      <c r="A295" s="1">
        <v>284</v>
      </c>
      <c r="B295" s="30">
        <v>1</v>
      </c>
      <c r="C295" s="21">
        <v>2</v>
      </c>
      <c r="D295" s="22">
        <v>1</v>
      </c>
      <c r="E295" s="22">
        <v>31</v>
      </c>
      <c r="F295" s="16" t="s">
        <v>236</v>
      </c>
      <c r="G295" s="23">
        <v>17</v>
      </c>
      <c r="H295" s="23">
        <v>3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f t="shared" si="10"/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f t="shared" si="9"/>
        <v>0</v>
      </c>
    </row>
    <row r="296" spans="1:27" ht="15.95" customHeight="1" x14ac:dyDescent="0.15">
      <c r="A296" s="1">
        <v>285</v>
      </c>
      <c r="B296" s="30">
        <v>1</v>
      </c>
      <c r="C296" s="21">
        <v>2</v>
      </c>
      <c r="D296" s="22">
        <v>1</v>
      </c>
      <c r="E296" s="22">
        <v>31</v>
      </c>
      <c r="F296" s="16" t="s">
        <v>236</v>
      </c>
      <c r="G296" s="23">
        <v>17</v>
      </c>
      <c r="H296" s="23">
        <v>2</v>
      </c>
      <c r="I296" s="16">
        <v>2</v>
      </c>
      <c r="J296" s="24"/>
      <c r="K296" s="13">
        <v>3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f t="shared" si="10"/>
        <v>1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f t="shared" si="9"/>
        <v>1</v>
      </c>
    </row>
    <row r="297" spans="1:27" ht="15.95" customHeight="1" x14ac:dyDescent="0.15">
      <c r="A297" s="1">
        <v>286</v>
      </c>
      <c r="B297" s="30">
        <v>1</v>
      </c>
      <c r="C297" s="21">
        <v>2</v>
      </c>
      <c r="D297" s="22">
        <v>1</v>
      </c>
      <c r="E297" s="22">
        <v>31</v>
      </c>
      <c r="F297" s="16" t="s">
        <v>236</v>
      </c>
      <c r="G297" s="23">
        <v>17</v>
      </c>
      <c r="H297" s="23">
        <v>3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2</v>
      </c>
      <c r="O297" s="7">
        <v>0</v>
      </c>
      <c r="P297" s="8">
        <v>2</v>
      </c>
      <c r="Q297" s="7">
        <v>0</v>
      </c>
      <c r="R297" s="19">
        <f t="shared" si="10"/>
        <v>4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f t="shared" si="9"/>
        <v>0</v>
      </c>
    </row>
    <row r="298" spans="1:27" ht="15.95" customHeight="1" x14ac:dyDescent="0.15">
      <c r="A298" s="1">
        <v>287</v>
      </c>
      <c r="B298" s="30">
        <v>1</v>
      </c>
      <c r="C298" s="21">
        <v>2</v>
      </c>
      <c r="D298" s="22">
        <v>1</v>
      </c>
      <c r="E298" s="22">
        <v>31</v>
      </c>
      <c r="F298" s="16" t="s">
        <v>236</v>
      </c>
      <c r="G298" s="23">
        <v>17</v>
      </c>
      <c r="H298" s="23">
        <v>5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f t="shared" si="10"/>
        <v>0</v>
      </c>
      <c r="S298" s="23">
        <v>1</v>
      </c>
      <c r="T298" s="5">
        <v>1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f t="shared" si="9"/>
        <v>1</v>
      </c>
    </row>
    <row r="299" spans="1:27" ht="15.95" customHeight="1" x14ac:dyDescent="0.15">
      <c r="A299" s="1">
        <v>288</v>
      </c>
      <c r="B299" s="30">
        <v>1</v>
      </c>
      <c r="C299" s="21">
        <v>2</v>
      </c>
      <c r="D299" s="22">
        <v>1</v>
      </c>
      <c r="E299" s="22">
        <v>31</v>
      </c>
      <c r="F299" s="16" t="s">
        <v>236</v>
      </c>
      <c r="G299" s="23">
        <v>17</v>
      </c>
      <c r="H299" s="23">
        <v>2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f t="shared" si="10"/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f t="shared" si="9"/>
        <v>1</v>
      </c>
    </row>
    <row r="300" spans="1:27" ht="15.95" customHeight="1" x14ac:dyDescent="0.15">
      <c r="A300" s="1">
        <v>289</v>
      </c>
      <c r="B300" s="30">
        <v>1</v>
      </c>
      <c r="C300" s="21">
        <v>2</v>
      </c>
      <c r="D300" s="22">
        <v>1</v>
      </c>
      <c r="E300" s="22">
        <v>31</v>
      </c>
      <c r="F300" s="16" t="s">
        <v>236</v>
      </c>
      <c r="G300" s="23">
        <v>17</v>
      </c>
      <c r="H300" s="23">
        <v>5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9">
        <f t="shared" si="10"/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f t="shared" si="9"/>
        <v>0</v>
      </c>
    </row>
    <row r="301" spans="1:27" ht="15.95" customHeight="1" x14ac:dyDescent="0.15">
      <c r="A301" s="1">
        <v>290</v>
      </c>
      <c r="B301" s="30">
        <v>1</v>
      </c>
      <c r="C301" s="21">
        <v>2</v>
      </c>
      <c r="D301" s="22">
        <v>1</v>
      </c>
      <c r="E301" s="22">
        <v>31</v>
      </c>
      <c r="F301" s="16" t="s">
        <v>236</v>
      </c>
      <c r="G301" s="23">
        <v>17</v>
      </c>
      <c r="H301" s="23">
        <v>2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f t="shared" si="10"/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f t="shared" si="9"/>
        <v>0</v>
      </c>
    </row>
    <row r="302" spans="1:27" ht="15.95" customHeight="1" x14ac:dyDescent="0.15">
      <c r="A302" s="1">
        <v>291</v>
      </c>
      <c r="B302" s="30">
        <v>1</v>
      </c>
      <c r="C302" s="21">
        <v>2</v>
      </c>
      <c r="D302" s="22">
        <v>1</v>
      </c>
      <c r="E302" s="22">
        <v>31</v>
      </c>
      <c r="F302" s="16" t="s">
        <v>236</v>
      </c>
      <c r="G302" s="23">
        <v>17</v>
      </c>
      <c r="H302" s="23">
        <v>3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f t="shared" si="10"/>
        <v>0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1</v>
      </c>
      <c r="Y302" s="7">
        <v>0</v>
      </c>
      <c r="Z302" s="12">
        <v>0</v>
      </c>
      <c r="AA302" s="19">
        <f t="shared" si="9"/>
        <v>2</v>
      </c>
    </row>
    <row r="303" spans="1:27" ht="15.95" customHeight="1" x14ac:dyDescent="0.15">
      <c r="A303" s="1">
        <v>292</v>
      </c>
      <c r="B303" s="30">
        <v>1</v>
      </c>
      <c r="C303" s="21">
        <v>2</v>
      </c>
      <c r="D303" s="22">
        <v>1</v>
      </c>
      <c r="E303" s="22">
        <v>31</v>
      </c>
      <c r="F303" s="16" t="s">
        <v>236</v>
      </c>
      <c r="G303" s="23">
        <v>17</v>
      </c>
      <c r="H303" s="23">
        <v>2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f t="shared" si="10"/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f t="shared" si="9"/>
        <v>0</v>
      </c>
    </row>
    <row r="304" spans="1:27" ht="15.95" customHeight="1" x14ac:dyDescent="0.15">
      <c r="A304" s="1">
        <v>293</v>
      </c>
      <c r="B304" s="30">
        <v>1</v>
      </c>
      <c r="C304" s="21">
        <v>2</v>
      </c>
      <c r="D304" s="22">
        <v>1</v>
      </c>
      <c r="E304" s="22">
        <v>31</v>
      </c>
      <c r="F304" s="16" t="s">
        <v>236</v>
      </c>
      <c r="G304" s="23">
        <v>17</v>
      </c>
      <c r="H304" s="23">
        <v>4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f t="shared" si="10"/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f t="shared" si="9"/>
        <v>0</v>
      </c>
    </row>
    <row r="305" spans="1:27" ht="15.95" customHeight="1" x14ac:dyDescent="0.15">
      <c r="A305" s="1">
        <v>294</v>
      </c>
      <c r="B305" s="30">
        <v>1</v>
      </c>
      <c r="C305" s="21">
        <v>2</v>
      </c>
      <c r="D305" s="22">
        <v>1</v>
      </c>
      <c r="E305" s="22">
        <v>31</v>
      </c>
      <c r="F305" s="16" t="s">
        <v>236</v>
      </c>
      <c r="G305" s="23">
        <v>17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f t="shared" si="10"/>
        <v>1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f t="shared" si="9"/>
        <v>1</v>
      </c>
    </row>
    <row r="306" spans="1:27" ht="15.95" customHeight="1" x14ac:dyDescent="0.15">
      <c r="A306" s="1">
        <v>295</v>
      </c>
      <c r="B306" s="30">
        <v>1</v>
      </c>
      <c r="C306" s="21">
        <v>2</v>
      </c>
      <c r="D306" s="22">
        <v>1</v>
      </c>
      <c r="E306" s="22">
        <v>31</v>
      </c>
      <c r="F306" s="16" t="s">
        <v>236</v>
      </c>
      <c r="G306" s="23">
        <v>17</v>
      </c>
      <c r="H306" s="23">
        <v>2</v>
      </c>
      <c r="I306" s="16">
        <v>2</v>
      </c>
      <c r="J306" s="24"/>
      <c r="K306" s="13">
        <v>1</v>
      </c>
      <c r="L306" s="23">
        <v>1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19">
        <f t="shared" si="10"/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f t="shared" si="9"/>
        <v>0</v>
      </c>
    </row>
    <row r="307" spans="1:27" ht="15.95" customHeight="1" x14ac:dyDescent="0.15">
      <c r="A307" s="1">
        <v>296</v>
      </c>
      <c r="B307" s="30">
        <v>1</v>
      </c>
      <c r="C307" s="21">
        <v>2</v>
      </c>
      <c r="D307" s="22">
        <v>1</v>
      </c>
      <c r="E307" s="22">
        <v>31</v>
      </c>
      <c r="F307" s="16" t="s">
        <v>236</v>
      </c>
      <c r="G307" s="23">
        <v>17</v>
      </c>
      <c r="H307" s="23">
        <v>4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0</v>
      </c>
      <c r="O307" s="7">
        <v>1</v>
      </c>
      <c r="P307" s="8">
        <v>0</v>
      </c>
      <c r="Q307" s="7">
        <v>0</v>
      </c>
      <c r="R307" s="19">
        <f t="shared" si="10"/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f t="shared" si="9"/>
        <v>0</v>
      </c>
    </row>
    <row r="308" spans="1:27" ht="15.95" customHeight="1" x14ac:dyDescent="0.15">
      <c r="A308" s="1">
        <v>297</v>
      </c>
      <c r="B308" s="30">
        <v>1</v>
      </c>
      <c r="C308" s="21">
        <v>2</v>
      </c>
      <c r="D308" s="22">
        <v>1</v>
      </c>
      <c r="E308" s="22">
        <v>31</v>
      </c>
      <c r="F308" s="16" t="s">
        <v>236</v>
      </c>
      <c r="G308" s="23">
        <v>17</v>
      </c>
      <c r="H308" s="23">
        <v>2</v>
      </c>
      <c r="I308" s="16">
        <v>2</v>
      </c>
      <c r="J308" s="24"/>
      <c r="K308" s="13">
        <v>3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f t="shared" si="10"/>
        <v>1</v>
      </c>
      <c r="S308" s="23">
        <v>1</v>
      </c>
      <c r="T308" s="5">
        <v>0</v>
      </c>
      <c r="U308" s="6">
        <v>1</v>
      </c>
      <c r="V308" s="7">
        <v>1</v>
      </c>
      <c r="W308" s="8">
        <v>0</v>
      </c>
      <c r="X308" s="7">
        <v>1</v>
      </c>
      <c r="Y308" s="7">
        <v>1</v>
      </c>
      <c r="Z308" s="12">
        <v>0</v>
      </c>
      <c r="AA308" s="19">
        <f t="shared" si="9"/>
        <v>4</v>
      </c>
    </row>
    <row r="309" spans="1:27" ht="15.95" customHeight="1" x14ac:dyDescent="0.15">
      <c r="A309" s="1">
        <v>298</v>
      </c>
      <c r="B309" s="30">
        <v>1</v>
      </c>
      <c r="C309" s="21">
        <v>2</v>
      </c>
      <c r="D309" s="22">
        <v>1</v>
      </c>
      <c r="E309" s="22">
        <v>31</v>
      </c>
      <c r="F309" s="16" t="s">
        <v>236</v>
      </c>
      <c r="G309" s="23">
        <v>17</v>
      </c>
      <c r="H309" s="23">
        <v>3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f t="shared" si="10"/>
        <v>0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1</v>
      </c>
      <c r="Y309" s="7">
        <v>0</v>
      </c>
      <c r="Z309" s="12">
        <v>0</v>
      </c>
      <c r="AA309" s="19">
        <f t="shared" si="9"/>
        <v>2</v>
      </c>
    </row>
    <row r="310" spans="1:27" ht="15.95" customHeight="1" x14ac:dyDescent="0.15">
      <c r="A310" s="1">
        <v>299</v>
      </c>
      <c r="B310" s="30">
        <v>1</v>
      </c>
      <c r="C310" s="21">
        <v>2</v>
      </c>
      <c r="D310" s="22">
        <v>1</v>
      </c>
      <c r="E310" s="22">
        <v>31</v>
      </c>
      <c r="F310" s="16" t="s">
        <v>236</v>
      </c>
      <c r="G310" s="23">
        <v>17</v>
      </c>
      <c r="H310" s="23">
        <v>3</v>
      </c>
      <c r="I310" s="16">
        <v>2</v>
      </c>
      <c r="J310" s="24"/>
      <c r="K310" s="13">
        <v>1</v>
      </c>
      <c r="L310" s="23">
        <v>1</v>
      </c>
      <c r="M310" s="5">
        <v>2</v>
      </c>
      <c r="N310" s="6">
        <v>0</v>
      </c>
      <c r="O310" s="7">
        <v>0</v>
      </c>
      <c r="P310" s="8">
        <v>0</v>
      </c>
      <c r="Q310" s="7">
        <v>0</v>
      </c>
      <c r="R310" s="19">
        <f t="shared" si="10"/>
        <v>2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f t="shared" si="9"/>
        <v>0</v>
      </c>
    </row>
    <row r="311" spans="1:27" ht="15.95" customHeight="1" x14ac:dyDescent="0.15">
      <c r="A311" s="1">
        <v>300</v>
      </c>
      <c r="B311" s="30">
        <v>1</v>
      </c>
      <c r="C311" s="21">
        <v>2</v>
      </c>
      <c r="D311" s="22">
        <v>1</v>
      </c>
      <c r="E311" s="22">
        <v>31</v>
      </c>
      <c r="F311" s="16" t="s">
        <v>236</v>
      </c>
      <c r="G311" s="23">
        <v>17</v>
      </c>
      <c r="H311" s="23">
        <v>2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f t="shared" si="10"/>
        <v>0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1</v>
      </c>
      <c r="Y311" s="7">
        <v>0</v>
      </c>
      <c r="Z311" s="12">
        <v>0</v>
      </c>
      <c r="AA311" s="19">
        <f t="shared" si="9"/>
        <v>2</v>
      </c>
    </row>
    <row r="312" spans="1:27" ht="15.95" customHeight="1" x14ac:dyDescent="0.15">
      <c r="A312" s="1">
        <v>301</v>
      </c>
      <c r="B312" s="30">
        <v>1</v>
      </c>
      <c r="C312" s="21">
        <v>2</v>
      </c>
      <c r="D312" s="22">
        <v>1</v>
      </c>
      <c r="E312" s="22">
        <v>31</v>
      </c>
      <c r="F312" s="16" t="s">
        <v>236</v>
      </c>
      <c r="G312" s="23">
        <v>17</v>
      </c>
      <c r="H312" s="23">
        <v>3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2</v>
      </c>
      <c r="O312" s="7">
        <v>0</v>
      </c>
      <c r="P312" s="8">
        <v>0</v>
      </c>
      <c r="Q312" s="7">
        <v>0</v>
      </c>
      <c r="R312" s="19">
        <f t="shared" si="10"/>
        <v>2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f t="shared" si="9"/>
        <v>0</v>
      </c>
    </row>
    <row r="313" spans="1:27" ht="15.95" customHeight="1" x14ac:dyDescent="0.15">
      <c r="A313" s="1">
        <v>302</v>
      </c>
      <c r="B313" s="30">
        <v>1</v>
      </c>
      <c r="C313" s="21">
        <v>2</v>
      </c>
      <c r="D313" s="22">
        <v>1</v>
      </c>
      <c r="E313" s="22">
        <v>31</v>
      </c>
      <c r="F313" s="16" t="s">
        <v>236</v>
      </c>
      <c r="G313" s="23">
        <v>17</v>
      </c>
      <c r="H313" s="23">
        <v>5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f t="shared" si="10"/>
        <v>0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f t="shared" si="9"/>
        <v>1</v>
      </c>
    </row>
    <row r="314" spans="1:27" ht="15.95" customHeight="1" x14ac:dyDescent="0.15">
      <c r="A314" s="1">
        <v>303</v>
      </c>
      <c r="B314" s="30">
        <v>1</v>
      </c>
      <c r="C314" s="21">
        <v>2</v>
      </c>
      <c r="D314" s="22">
        <v>1</v>
      </c>
      <c r="E314" s="22">
        <v>31</v>
      </c>
      <c r="F314" s="16" t="s">
        <v>236</v>
      </c>
      <c r="G314" s="23">
        <v>17</v>
      </c>
      <c r="H314" s="23">
        <v>3</v>
      </c>
      <c r="I314" s="16">
        <v>2</v>
      </c>
      <c r="J314" s="24"/>
      <c r="K314" s="13">
        <v>3</v>
      </c>
      <c r="L314" s="23">
        <v>1</v>
      </c>
      <c r="M314" s="5">
        <v>0</v>
      </c>
      <c r="N314" s="6">
        <v>2</v>
      </c>
      <c r="O314" s="7">
        <v>5</v>
      </c>
      <c r="P314" s="8">
        <v>2</v>
      </c>
      <c r="Q314" s="7">
        <v>0</v>
      </c>
      <c r="R314" s="19">
        <f t="shared" si="10"/>
        <v>9</v>
      </c>
      <c r="S314" s="23">
        <v>1</v>
      </c>
      <c r="T314" s="5">
        <v>0</v>
      </c>
      <c r="U314" s="6">
        <v>0</v>
      </c>
      <c r="V314" s="7">
        <v>2</v>
      </c>
      <c r="W314" s="8">
        <v>0</v>
      </c>
      <c r="X314" s="7">
        <v>0</v>
      </c>
      <c r="Y314" s="7">
        <v>0</v>
      </c>
      <c r="Z314" s="12">
        <v>0</v>
      </c>
      <c r="AA314" s="19">
        <f t="shared" si="9"/>
        <v>2</v>
      </c>
    </row>
    <row r="315" spans="1:27" ht="15.95" customHeight="1" x14ac:dyDescent="0.15">
      <c r="A315" s="1">
        <v>304</v>
      </c>
      <c r="B315" s="30">
        <v>1</v>
      </c>
      <c r="C315" s="21">
        <v>2</v>
      </c>
      <c r="D315" s="22">
        <v>1</v>
      </c>
      <c r="E315" s="22">
        <v>31</v>
      </c>
      <c r="F315" s="16" t="s">
        <v>236</v>
      </c>
      <c r="G315" s="23">
        <v>17</v>
      </c>
      <c r="H315" s="23">
        <v>6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f t="shared" si="10"/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f t="shared" si="9"/>
        <v>1</v>
      </c>
    </row>
    <row r="316" spans="1:27" ht="15.95" customHeight="1" x14ac:dyDescent="0.15">
      <c r="A316" s="1">
        <v>305</v>
      </c>
      <c r="B316" s="30">
        <v>1</v>
      </c>
      <c r="C316" s="21">
        <v>2</v>
      </c>
      <c r="D316" s="22">
        <v>1</v>
      </c>
      <c r="E316" s="22">
        <v>31</v>
      </c>
      <c r="F316" s="16" t="s">
        <v>236</v>
      </c>
      <c r="G316" s="23">
        <v>17</v>
      </c>
      <c r="H316" s="23">
        <v>4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f t="shared" si="10"/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f t="shared" si="9"/>
        <v>1</v>
      </c>
    </row>
    <row r="317" spans="1:27" ht="15.95" customHeight="1" x14ac:dyDescent="0.15">
      <c r="A317" s="1">
        <v>306</v>
      </c>
      <c r="B317" s="30">
        <v>1</v>
      </c>
      <c r="C317" s="21">
        <v>2</v>
      </c>
      <c r="D317" s="22">
        <v>1</v>
      </c>
      <c r="E317" s="22">
        <v>31</v>
      </c>
      <c r="F317" s="16" t="s">
        <v>236</v>
      </c>
      <c r="G317" s="23">
        <v>17</v>
      </c>
      <c r="H317" s="23">
        <v>2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f t="shared" si="10"/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f t="shared" si="9"/>
        <v>1</v>
      </c>
    </row>
    <row r="318" spans="1:27" ht="15.95" customHeight="1" x14ac:dyDescent="0.15">
      <c r="A318" s="1">
        <v>307</v>
      </c>
      <c r="B318" s="30">
        <v>1</v>
      </c>
      <c r="C318" s="21">
        <v>2</v>
      </c>
      <c r="D318" s="22">
        <v>1</v>
      </c>
      <c r="E318" s="22">
        <v>31</v>
      </c>
      <c r="F318" s="16" t="s">
        <v>236</v>
      </c>
      <c r="G318" s="23">
        <v>17</v>
      </c>
      <c r="H318" s="23">
        <v>5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f t="shared" si="10"/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2">
        <v>0</v>
      </c>
      <c r="AA318" s="19">
        <f t="shared" si="9"/>
        <v>1</v>
      </c>
    </row>
    <row r="319" spans="1:27" ht="15.95" customHeight="1" x14ac:dyDescent="0.15">
      <c r="A319" s="1">
        <v>308</v>
      </c>
      <c r="B319" s="30">
        <v>1</v>
      </c>
      <c r="C319" s="21">
        <v>2</v>
      </c>
      <c r="D319" s="22">
        <v>1</v>
      </c>
      <c r="E319" s="22">
        <v>31</v>
      </c>
      <c r="F319" s="16" t="s">
        <v>236</v>
      </c>
      <c r="G319" s="23">
        <v>17</v>
      </c>
      <c r="H319" s="23">
        <v>2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f t="shared" si="10"/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2">
        <v>0</v>
      </c>
      <c r="AA319" s="19">
        <f t="shared" si="9"/>
        <v>1</v>
      </c>
    </row>
    <row r="320" spans="1:27" ht="15.95" customHeight="1" x14ac:dyDescent="0.15">
      <c r="A320" s="1">
        <v>309</v>
      </c>
      <c r="B320" s="30">
        <v>1</v>
      </c>
      <c r="C320" s="21">
        <v>2</v>
      </c>
      <c r="D320" s="22">
        <v>1</v>
      </c>
      <c r="E320" s="22">
        <v>31</v>
      </c>
      <c r="F320" s="16" t="s">
        <v>236</v>
      </c>
      <c r="G320" s="23">
        <v>17</v>
      </c>
      <c r="H320" s="23">
        <v>5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f t="shared" si="10"/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f t="shared" si="9"/>
        <v>1</v>
      </c>
    </row>
    <row r="321" spans="1:27" ht="15.95" customHeight="1" x14ac:dyDescent="0.15">
      <c r="A321" s="1">
        <v>310</v>
      </c>
      <c r="B321" s="30">
        <v>1</v>
      </c>
      <c r="C321" s="21">
        <v>2</v>
      </c>
      <c r="D321" s="22">
        <v>1</v>
      </c>
      <c r="E321" s="22">
        <v>31</v>
      </c>
      <c r="F321" s="16" t="s">
        <v>236</v>
      </c>
      <c r="G321" s="23">
        <v>17</v>
      </c>
      <c r="H321" s="23">
        <v>5</v>
      </c>
      <c r="I321" s="16">
        <v>2</v>
      </c>
      <c r="J321" s="24"/>
      <c r="K321" s="13">
        <v>1</v>
      </c>
      <c r="L321" s="23">
        <v>2</v>
      </c>
      <c r="M321" s="5">
        <v>0</v>
      </c>
      <c r="N321" s="6">
        <v>0</v>
      </c>
      <c r="O321" s="7">
        <v>1</v>
      </c>
      <c r="P321" s="8">
        <v>0</v>
      </c>
      <c r="Q321" s="7">
        <v>0</v>
      </c>
      <c r="R321" s="19">
        <f t="shared" si="10"/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f t="shared" si="9"/>
        <v>0</v>
      </c>
    </row>
    <row r="322" spans="1:27" ht="15.95" customHeight="1" x14ac:dyDescent="0.15">
      <c r="A322" s="1">
        <v>311</v>
      </c>
      <c r="B322" s="30">
        <v>1</v>
      </c>
      <c r="C322" s="21">
        <v>2</v>
      </c>
      <c r="D322" s="22">
        <v>1</v>
      </c>
      <c r="E322" s="22">
        <v>31</v>
      </c>
      <c r="F322" s="16" t="s">
        <v>236</v>
      </c>
      <c r="G322" s="23">
        <v>18</v>
      </c>
      <c r="H322" s="23">
        <v>5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2</v>
      </c>
      <c r="O322" s="7">
        <v>0</v>
      </c>
      <c r="P322" s="8">
        <v>0</v>
      </c>
      <c r="Q322" s="7">
        <v>0</v>
      </c>
      <c r="R322" s="19">
        <f t="shared" si="10"/>
        <v>2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f t="shared" si="9"/>
        <v>0</v>
      </c>
    </row>
    <row r="323" spans="1:27" ht="15.95" customHeight="1" x14ac:dyDescent="0.15">
      <c r="A323" s="1">
        <v>312</v>
      </c>
      <c r="B323" s="30">
        <v>1</v>
      </c>
      <c r="C323" s="21">
        <v>2</v>
      </c>
      <c r="D323" s="22">
        <v>1</v>
      </c>
      <c r="E323" s="22">
        <v>31</v>
      </c>
      <c r="F323" s="16" t="s">
        <v>236</v>
      </c>
      <c r="G323" s="23">
        <v>18</v>
      </c>
      <c r="H323" s="23">
        <v>5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2</v>
      </c>
      <c r="O323" s="7">
        <v>0</v>
      </c>
      <c r="P323" s="8">
        <v>0</v>
      </c>
      <c r="Q323" s="7">
        <v>0</v>
      </c>
      <c r="R323" s="19">
        <f t="shared" si="10"/>
        <v>2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f t="shared" si="9"/>
        <v>0</v>
      </c>
    </row>
    <row r="324" spans="1:27" ht="15.95" customHeight="1" x14ac:dyDescent="0.15">
      <c r="A324" s="1">
        <v>313</v>
      </c>
      <c r="B324" s="30">
        <v>1</v>
      </c>
      <c r="C324" s="21">
        <v>2</v>
      </c>
      <c r="D324" s="22">
        <v>1</v>
      </c>
      <c r="E324" s="22">
        <v>31</v>
      </c>
      <c r="F324" s="16" t="s">
        <v>236</v>
      </c>
      <c r="G324" s="23">
        <v>18</v>
      </c>
      <c r="H324" s="23">
        <v>3</v>
      </c>
      <c r="I324" s="16">
        <v>2</v>
      </c>
      <c r="J324" s="24"/>
      <c r="K324" s="13">
        <v>1</v>
      </c>
      <c r="L324" s="23">
        <v>1</v>
      </c>
      <c r="M324" s="5">
        <v>1</v>
      </c>
      <c r="N324" s="6">
        <v>1</v>
      </c>
      <c r="O324" s="7">
        <v>0</v>
      </c>
      <c r="P324" s="8">
        <v>0</v>
      </c>
      <c r="Q324" s="7">
        <v>0</v>
      </c>
      <c r="R324" s="19">
        <f t="shared" si="10"/>
        <v>2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f t="shared" si="9"/>
        <v>0</v>
      </c>
    </row>
    <row r="325" spans="1:27" ht="15.95" customHeight="1" x14ac:dyDescent="0.15">
      <c r="A325" s="1">
        <v>314</v>
      </c>
      <c r="B325" s="30">
        <v>1</v>
      </c>
      <c r="C325" s="21">
        <v>2</v>
      </c>
      <c r="D325" s="22">
        <v>1</v>
      </c>
      <c r="E325" s="22">
        <v>31</v>
      </c>
      <c r="F325" s="16" t="s">
        <v>236</v>
      </c>
      <c r="G325" s="23">
        <v>18</v>
      </c>
      <c r="H325" s="23">
        <v>3</v>
      </c>
      <c r="I325" s="16">
        <v>2</v>
      </c>
      <c r="J325" s="24"/>
      <c r="K325" s="13">
        <v>1</v>
      </c>
      <c r="L325" s="23">
        <v>1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9">
        <f t="shared" si="10"/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f t="shared" si="9"/>
        <v>0</v>
      </c>
    </row>
    <row r="326" spans="1:27" ht="15.95" customHeight="1" x14ac:dyDescent="0.15">
      <c r="A326" s="1">
        <v>315</v>
      </c>
      <c r="B326" s="30">
        <v>1</v>
      </c>
      <c r="C326" s="21">
        <v>2</v>
      </c>
      <c r="D326" s="22">
        <v>1</v>
      </c>
      <c r="E326" s="22">
        <v>31</v>
      </c>
      <c r="F326" s="16" t="s">
        <v>236</v>
      </c>
      <c r="G326" s="23">
        <v>18</v>
      </c>
      <c r="H326" s="23">
        <v>2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f t="shared" si="10"/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f t="shared" si="9"/>
        <v>0</v>
      </c>
    </row>
    <row r="327" spans="1:27" ht="15.95" customHeight="1" x14ac:dyDescent="0.15">
      <c r="A327" s="1">
        <v>316</v>
      </c>
      <c r="B327" s="30">
        <v>1</v>
      </c>
      <c r="C327" s="21">
        <v>2</v>
      </c>
      <c r="D327" s="22">
        <v>1</v>
      </c>
      <c r="E327" s="22">
        <v>31</v>
      </c>
      <c r="F327" s="16" t="s">
        <v>236</v>
      </c>
      <c r="G327" s="23">
        <v>18</v>
      </c>
      <c r="H327" s="23">
        <v>2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f t="shared" si="10"/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f t="shared" si="9"/>
        <v>0</v>
      </c>
    </row>
    <row r="328" spans="1:27" ht="15.95" customHeight="1" x14ac:dyDescent="0.15">
      <c r="A328" s="1">
        <v>317</v>
      </c>
      <c r="B328" s="30">
        <v>1</v>
      </c>
      <c r="C328" s="21">
        <v>2</v>
      </c>
      <c r="D328" s="22">
        <v>1</v>
      </c>
      <c r="E328" s="22">
        <v>31</v>
      </c>
      <c r="F328" s="16" t="s">
        <v>236</v>
      </c>
      <c r="G328" s="23">
        <v>18</v>
      </c>
      <c r="H328" s="23">
        <v>5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f t="shared" si="10"/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f t="shared" si="9"/>
        <v>0</v>
      </c>
    </row>
    <row r="329" spans="1:27" ht="15.95" customHeight="1" x14ac:dyDescent="0.15">
      <c r="A329" s="1">
        <v>318</v>
      </c>
      <c r="B329" s="30">
        <v>1</v>
      </c>
      <c r="C329" s="21">
        <v>2</v>
      </c>
      <c r="D329" s="22">
        <v>1</v>
      </c>
      <c r="E329" s="22">
        <v>31</v>
      </c>
      <c r="F329" s="16" t="s">
        <v>236</v>
      </c>
      <c r="G329" s="23">
        <v>18</v>
      </c>
      <c r="H329" s="23">
        <v>2</v>
      </c>
      <c r="I329" s="16">
        <v>2</v>
      </c>
      <c r="J329" s="24"/>
      <c r="K329" s="13">
        <v>3</v>
      </c>
      <c r="L329" s="23">
        <v>1</v>
      </c>
      <c r="M329" s="5">
        <v>0</v>
      </c>
      <c r="N329" s="6">
        <v>0</v>
      </c>
      <c r="O329" s="7">
        <v>1</v>
      </c>
      <c r="P329" s="8">
        <v>0</v>
      </c>
      <c r="Q329" s="7">
        <v>0</v>
      </c>
      <c r="R329" s="19">
        <f t="shared" si="10"/>
        <v>1</v>
      </c>
      <c r="S329" s="23">
        <v>1</v>
      </c>
      <c r="T329" s="5">
        <v>0</v>
      </c>
      <c r="U329" s="6">
        <v>0</v>
      </c>
      <c r="V329" s="7">
        <v>1</v>
      </c>
      <c r="W329" s="8">
        <v>0</v>
      </c>
      <c r="X329" s="7">
        <v>0</v>
      </c>
      <c r="Y329" s="7">
        <v>0</v>
      </c>
      <c r="Z329" s="12">
        <v>0</v>
      </c>
      <c r="AA329" s="19">
        <f t="shared" si="9"/>
        <v>1</v>
      </c>
    </row>
    <row r="330" spans="1:27" ht="15.95" customHeight="1" x14ac:dyDescent="0.15">
      <c r="A330" s="1">
        <v>319</v>
      </c>
      <c r="B330" s="30">
        <v>1</v>
      </c>
      <c r="C330" s="21">
        <v>2</v>
      </c>
      <c r="D330" s="22">
        <v>1</v>
      </c>
      <c r="E330" s="22">
        <v>31</v>
      </c>
      <c r="F330" s="16" t="s">
        <v>236</v>
      </c>
      <c r="G330" s="23">
        <v>18</v>
      </c>
      <c r="H330" s="23">
        <v>4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f t="shared" si="10"/>
        <v>1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1</v>
      </c>
      <c r="Y330" s="7">
        <v>0</v>
      </c>
      <c r="Z330" s="12">
        <v>0</v>
      </c>
      <c r="AA330" s="19">
        <f t="shared" si="9"/>
        <v>2</v>
      </c>
    </row>
    <row r="331" spans="1:27" ht="15.95" customHeight="1" x14ac:dyDescent="0.15">
      <c r="A331" s="1">
        <v>320</v>
      </c>
      <c r="B331" s="30">
        <v>1</v>
      </c>
      <c r="C331" s="21">
        <v>2</v>
      </c>
      <c r="D331" s="22">
        <v>1</v>
      </c>
      <c r="E331" s="22">
        <v>31</v>
      </c>
      <c r="F331" s="16" t="s">
        <v>236</v>
      </c>
      <c r="G331" s="23">
        <v>18</v>
      </c>
      <c r="H331" s="23">
        <v>2</v>
      </c>
      <c r="I331" s="16">
        <v>2</v>
      </c>
      <c r="J331" s="24"/>
      <c r="K331" s="13">
        <v>3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f t="shared" si="10"/>
        <v>1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f t="shared" si="9"/>
        <v>1</v>
      </c>
    </row>
    <row r="332" spans="1:27" ht="15.95" customHeight="1" x14ac:dyDescent="0.15">
      <c r="A332" s="1">
        <v>321</v>
      </c>
      <c r="B332" s="30">
        <v>1</v>
      </c>
      <c r="C332" s="21">
        <v>2</v>
      </c>
      <c r="D332" s="22">
        <v>1</v>
      </c>
      <c r="E332" s="22">
        <v>31</v>
      </c>
      <c r="F332" s="16" t="s">
        <v>236</v>
      </c>
      <c r="G332" s="23">
        <v>18</v>
      </c>
      <c r="H332" s="23">
        <v>2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f t="shared" si="10"/>
        <v>1</v>
      </c>
      <c r="S332" s="23">
        <v>1</v>
      </c>
      <c r="T332" s="5">
        <v>0</v>
      </c>
      <c r="U332" s="6">
        <v>1</v>
      </c>
      <c r="V332" s="7">
        <v>1</v>
      </c>
      <c r="W332" s="8">
        <v>0</v>
      </c>
      <c r="X332" s="7">
        <v>1</v>
      </c>
      <c r="Y332" s="7">
        <v>0</v>
      </c>
      <c r="Z332" s="12">
        <v>0</v>
      </c>
      <c r="AA332" s="19">
        <f t="shared" si="9"/>
        <v>3</v>
      </c>
    </row>
    <row r="333" spans="1:27" ht="15.95" customHeight="1" x14ac:dyDescent="0.15">
      <c r="A333" s="1">
        <v>322</v>
      </c>
      <c r="B333" s="30">
        <v>1</v>
      </c>
      <c r="C333" s="21">
        <v>2</v>
      </c>
      <c r="D333" s="22">
        <v>1</v>
      </c>
      <c r="E333" s="22">
        <v>31</v>
      </c>
      <c r="F333" s="16" t="s">
        <v>236</v>
      </c>
      <c r="G333" s="23">
        <v>18</v>
      </c>
      <c r="H333" s="23">
        <v>3</v>
      </c>
      <c r="I333" s="16">
        <v>2</v>
      </c>
      <c r="J333" s="24"/>
      <c r="K333" s="13">
        <v>3</v>
      </c>
      <c r="L333" s="23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>
        <f t="shared" si="10"/>
        <v>1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1</v>
      </c>
      <c r="Y333" s="7">
        <v>0</v>
      </c>
      <c r="Z333" s="12">
        <v>0</v>
      </c>
      <c r="AA333" s="19">
        <f t="shared" ref="AA333:AA396" si="11">SUM(T333:Z333)</f>
        <v>2</v>
      </c>
    </row>
    <row r="334" spans="1:27" ht="15.95" customHeight="1" x14ac:dyDescent="0.15">
      <c r="A334" s="1">
        <v>323</v>
      </c>
      <c r="B334" s="30">
        <v>1</v>
      </c>
      <c r="C334" s="21">
        <v>2</v>
      </c>
      <c r="D334" s="22">
        <v>1</v>
      </c>
      <c r="E334" s="22">
        <v>31</v>
      </c>
      <c r="F334" s="16" t="s">
        <v>236</v>
      </c>
      <c r="G334" s="23">
        <v>18</v>
      </c>
      <c r="H334" s="23">
        <v>5</v>
      </c>
      <c r="I334" s="16">
        <v>2</v>
      </c>
      <c r="J334" s="24"/>
      <c r="K334" s="13">
        <v>1</v>
      </c>
      <c r="L334" s="23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9">
        <f t="shared" si="10"/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f t="shared" si="11"/>
        <v>0</v>
      </c>
    </row>
    <row r="335" spans="1:27" ht="15.95" customHeight="1" x14ac:dyDescent="0.15">
      <c r="A335" s="1">
        <v>324</v>
      </c>
      <c r="B335" s="30">
        <v>1</v>
      </c>
      <c r="C335" s="21">
        <v>2</v>
      </c>
      <c r="D335" s="22">
        <v>1</v>
      </c>
      <c r="E335" s="22">
        <v>31</v>
      </c>
      <c r="F335" s="16" t="s">
        <v>236</v>
      </c>
      <c r="G335" s="23">
        <v>18</v>
      </c>
      <c r="H335" s="23">
        <v>2</v>
      </c>
      <c r="I335" s="16">
        <v>2</v>
      </c>
      <c r="J335" s="24"/>
      <c r="K335" s="13">
        <v>3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f t="shared" ref="R335:R398" si="12">SUM(M335:Q335)</f>
        <v>1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1</v>
      </c>
      <c r="Y335" s="7">
        <v>0</v>
      </c>
      <c r="Z335" s="12">
        <v>0</v>
      </c>
      <c r="AA335" s="19">
        <f t="shared" si="11"/>
        <v>2</v>
      </c>
    </row>
    <row r="336" spans="1:27" ht="15.95" customHeight="1" x14ac:dyDescent="0.15">
      <c r="A336" s="1">
        <v>325</v>
      </c>
      <c r="B336" s="30">
        <v>1</v>
      </c>
      <c r="C336" s="21">
        <v>2</v>
      </c>
      <c r="D336" s="22">
        <v>1</v>
      </c>
      <c r="E336" s="22">
        <v>31</v>
      </c>
      <c r="F336" s="16" t="s">
        <v>236</v>
      </c>
      <c r="G336" s="23">
        <v>18</v>
      </c>
      <c r="H336" s="23">
        <v>2</v>
      </c>
      <c r="I336" s="16">
        <v>2</v>
      </c>
      <c r="J336" s="24"/>
      <c r="K336" s="13">
        <v>3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f t="shared" si="12"/>
        <v>1</v>
      </c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1</v>
      </c>
      <c r="Y336" s="7">
        <v>0</v>
      </c>
      <c r="Z336" s="12">
        <v>0</v>
      </c>
      <c r="AA336" s="19">
        <f t="shared" si="11"/>
        <v>2</v>
      </c>
    </row>
    <row r="337" spans="1:27" ht="15.95" customHeight="1" x14ac:dyDescent="0.15">
      <c r="A337" s="1">
        <v>326</v>
      </c>
      <c r="B337" s="30">
        <v>1</v>
      </c>
      <c r="C337" s="21">
        <v>2</v>
      </c>
      <c r="D337" s="22">
        <v>1</v>
      </c>
      <c r="E337" s="22">
        <v>31</v>
      </c>
      <c r="F337" s="16" t="s">
        <v>236</v>
      </c>
      <c r="G337" s="23">
        <v>18</v>
      </c>
      <c r="H337" s="23">
        <v>4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f t="shared" si="12"/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f t="shared" si="11"/>
        <v>0</v>
      </c>
    </row>
    <row r="338" spans="1:27" ht="15.95" customHeight="1" x14ac:dyDescent="0.15">
      <c r="A338" s="1">
        <v>327</v>
      </c>
      <c r="B338" s="30">
        <v>1</v>
      </c>
      <c r="C338" s="21">
        <v>2</v>
      </c>
      <c r="D338" s="22">
        <v>1</v>
      </c>
      <c r="E338" s="22">
        <v>31</v>
      </c>
      <c r="F338" s="16" t="s">
        <v>236</v>
      </c>
      <c r="G338" s="23">
        <v>18</v>
      </c>
      <c r="H338" s="23">
        <v>4</v>
      </c>
      <c r="I338" s="16">
        <v>2</v>
      </c>
      <c r="J338" s="24"/>
      <c r="K338" s="13">
        <v>1</v>
      </c>
      <c r="L338" s="23">
        <v>1</v>
      </c>
      <c r="M338" s="5">
        <v>1</v>
      </c>
      <c r="N338" s="6">
        <v>0</v>
      </c>
      <c r="O338" s="7">
        <v>0</v>
      </c>
      <c r="P338" s="8">
        <v>0</v>
      </c>
      <c r="Q338" s="7">
        <v>0</v>
      </c>
      <c r="R338" s="19">
        <f t="shared" si="12"/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f t="shared" si="11"/>
        <v>0</v>
      </c>
    </row>
    <row r="339" spans="1:27" ht="15.95" customHeight="1" x14ac:dyDescent="0.15">
      <c r="A339" s="1">
        <v>328</v>
      </c>
      <c r="B339" s="30">
        <v>1</v>
      </c>
      <c r="C339" s="21">
        <v>2</v>
      </c>
      <c r="D339" s="22">
        <v>1</v>
      </c>
      <c r="E339" s="22">
        <v>31</v>
      </c>
      <c r="F339" s="16" t="s">
        <v>236</v>
      </c>
      <c r="G339" s="23">
        <v>18</v>
      </c>
      <c r="H339" s="23">
        <v>3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f t="shared" si="12"/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f t="shared" si="11"/>
        <v>0</v>
      </c>
    </row>
    <row r="340" spans="1:27" ht="15.95" customHeight="1" x14ac:dyDescent="0.15">
      <c r="A340" s="1">
        <v>329</v>
      </c>
      <c r="B340" s="30">
        <v>1</v>
      </c>
      <c r="C340" s="21">
        <v>2</v>
      </c>
      <c r="D340" s="22">
        <v>1</v>
      </c>
      <c r="E340" s="22">
        <v>31</v>
      </c>
      <c r="F340" s="16" t="s">
        <v>236</v>
      </c>
      <c r="G340" s="23">
        <v>18</v>
      </c>
      <c r="H340" s="23">
        <v>2</v>
      </c>
      <c r="I340" s="16">
        <v>2</v>
      </c>
      <c r="J340" s="24"/>
      <c r="K340" s="13">
        <v>1</v>
      </c>
      <c r="L340" s="23">
        <v>1</v>
      </c>
      <c r="M340" s="5">
        <v>2</v>
      </c>
      <c r="N340" s="6">
        <v>0</v>
      </c>
      <c r="O340" s="7">
        <v>0</v>
      </c>
      <c r="P340" s="8">
        <v>0</v>
      </c>
      <c r="Q340" s="7">
        <v>0</v>
      </c>
      <c r="R340" s="19">
        <f t="shared" si="12"/>
        <v>2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f t="shared" si="11"/>
        <v>0</v>
      </c>
    </row>
    <row r="341" spans="1:27" ht="15.95" customHeight="1" x14ac:dyDescent="0.15">
      <c r="A341" s="1">
        <v>330</v>
      </c>
      <c r="B341" s="30">
        <v>1</v>
      </c>
      <c r="C341" s="21">
        <v>2</v>
      </c>
      <c r="D341" s="22">
        <v>1</v>
      </c>
      <c r="E341" s="22">
        <v>31</v>
      </c>
      <c r="F341" s="16" t="s">
        <v>236</v>
      </c>
      <c r="G341" s="23">
        <v>18</v>
      </c>
      <c r="H341" s="23">
        <v>2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f t="shared" si="12"/>
        <v>0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1</v>
      </c>
      <c r="Y341" s="7">
        <v>0</v>
      </c>
      <c r="Z341" s="12">
        <v>0</v>
      </c>
      <c r="AA341" s="19">
        <f t="shared" si="11"/>
        <v>2</v>
      </c>
    </row>
    <row r="342" spans="1:27" ht="15.95" customHeight="1" x14ac:dyDescent="0.15">
      <c r="A342" s="1">
        <v>331</v>
      </c>
      <c r="B342" s="30">
        <v>1</v>
      </c>
      <c r="C342" s="21">
        <v>2</v>
      </c>
      <c r="D342" s="22">
        <v>1</v>
      </c>
      <c r="E342" s="22">
        <v>31</v>
      </c>
      <c r="F342" s="16" t="s">
        <v>236</v>
      </c>
      <c r="G342" s="23">
        <v>18</v>
      </c>
      <c r="H342" s="23">
        <v>3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0</v>
      </c>
      <c r="O342" s="7">
        <v>1</v>
      </c>
      <c r="P342" s="8">
        <v>0</v>
      </c>
      <c r="Q342" s="7">
        <v>0</v>
      </c>
      <c r="R342" s="19">
        <f t="shared" si="12"/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f t="shared" si="11"/>
        <v>0</v>
      </c>
    </row>
    <row r="343" spans="1:27" ht="15.95" customHeight="1" x14ac:dyDescent="0.15">
      <c r="A343" s="1">
        <v>332</v>
      </c>
      <c r="B343" s="30">
        <v>1</v>
      </c>
      <c r="C343" s="21">
        <v>2</v>
      </c>
      <c r="D343" s="22">
        <v>1</v>
      </c>
      <c r="E343" s="22">
        <v>31</v>
      </c>
      <c r="F343" s="16" t="s">
        <v>236</v>
      </c>
      <c r="G343" s="23">
        <v>18</v>
      </c>
      <c r="H343" s="23">
        <v>4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0</v>
      </c>
      <c r="O343" s="7">
        <v>1</v>
      </c>
      <c r="P343" s="8">
        <v>0</v>
      </c>
      <c r="Q343" s="7">
        <v>0</v>
      </c>
      <c r="R343" s="19">
        <f t="shared" si="12"/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f t="shared" si="11"/>
        <v>0</v>
      </c>
    </row>
    <row r="344" spans="1:27" ht="15.95" customHeight="1" x14ac:dyDescent="0.15">
      <c r="A344" s="1">
        <v>333</v>
      </c>
      <c r="B344" s="30">
        <v>1</v>
      </c>
      <c r="C344" s="21">
        <v>2</v>
      </c>
      <c r="D344" s="22">
        <v>1</v>
      </c>
      <c r="E344" s="22">
        <v>31</v>
      </c>
      <c r="F344" s="16" t="s">
        <v>236</v>
      </c>
      <c r="G344" s="23">
        <v>18</v>
      </c>
      <c r="H344" s="23">
        <v>5</v>
      </c>
      <c r="I344" s="16">
        <v>2</v>
      </c>
      <c r="J344" s="24"/>
      <c r="K344" s="13">
        <v>3</v>
      </c>
      <c r="L344" s="23">
        <v>1</v>
      </c>
      <c r="M344" s="5">
        <v>0</v>
      </c>
      <c r="N344" s="6">
        <v>1</v>
      </c>
      <c r="O344" s="7">
        <v>0</v>
      </c>
      <c r="P344" s="8">
        <v>1</v>
      </c>
      <c r="Q344" s="7">
        <v>0</v>
      </c>
      <c r="R344" s="19">
        <f t="shared" si="12"/>
        <v>2</v>
      </c>
      <c r="S344" s="23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f t="shared" si="11"/>
        <v>1</v>
      </c>
    </row>
    <row r="345" spans="1:27" ht="15.95" customHeight="1" x14ac:dyDescent="0.15">
      <c r="A345" s="1">
        <v>334</v>
      </c>
      <c r="B345" s="30">
        <v>1</v>
      </c>
      <c r="C345" s="21">
        <v>2</v>
      </c>
      <c r="D345" s="22">
        <v>1</v>
      </c>
      <c r="E345" s="22">
        <v>31</v>
      </c>
      <c r="F345" s="16" t="s">
        <v>236</v>
      </c>
      <c r="G345" s="23">
        <v>18</v>
      </c>
      <c r="H345" s="23">
        <v>4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f t="shared" si="12"/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f t="shared" si="11"/>
        <v>0</v>
      </c>
    </row>
    <row r="346" spans="1:27" ht="15.95" customHeight="1" x14ac:dyDescent="0.15">
      <c r="A346" s="1">
        <v>335</v>
      </c>
      <c r="B346" s="30">
        <v>1</v>
      </c>
      <c r="C346" s="21">
        <v>2</v>
      </c>
      <c r="D346" s="22">
        <v>1</v>
      </c>
      <c r="E346" s="22">
        <v>31</v>
      </c>
      <c r="F346" s="16" t="s">
        <v>236</v>
      </c>
      <c r="G346" s="23">
        <v>18</v>
      </c>
      <c r="H346" s="23">
        <v>2</v>
      </c>
      <c r="I346" s="16">
        <v>2</v>
      </c>
      <c r="J346" s="24"/>
      <c r="K346" s="13">
        <v>1</v>
      </c>
      <c r="L346" s="23">
        <v>1</v>
      </c>
      <c r="M346" s="5">
        <v>1</v>
      </c>
      <c r="N346" s="6">
        <v>0</v>
      </c>
      <c r="O346" s="7">
        <v>0</v>
      </c>
      <c r="P346" s="8">
        <v>0</v>
      </c>
      <c r="Q346" s="7">
        <v>0</v>
      </c>
      <c r="R346" s="19">
        <f t="shared" si="12"/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f t="shared" si="11"/>
        <v>0</v>
      </c>
    </row>
    <row r="347" spans="1:27" ht="15.95" customHeight="1" x14ac:dyDescent="0.15">
      <c r="A347" s="1">
        <v>336</v>
      </c>
      <c r="B347" s="30">
        <v>1</v>
      </c>
      <c r="C347" s="21">
        <v>2</v>
      </c>
      <c r="D347" s="22">
        <v>1</v>
      </c>
      <c r="E347" s="22">
        <v>31</v>
      </c>
      <c r="F347" s="16" t="s">
        <v>236</v>
      </c>
      <c r="G347" s="23">
        <v>18</v>
      </c>
      <c r="H347" s="23">
        <v>3</v>
      </c>
      <c r="I347" s="16">
        <v>2</v>
      </c>
      <c r="J347" s="24"/>
      <c r="K347" s="13">
        <v>3</v>
      </c>
      <c r="L347" s="23">
        <v>1</v>
      </c>
      <c r="M347" s="5">
        <v>0</v>
      </c>
      <c r="N347" s="6">
        <v>0</v>
      </c>
      <c r="O347" s="7">
        <v>1</v>
      </c>
      <c r="P347" s="8">
        <v>0</v>
      </c>
      <c r="Q347" s="7">
        <v>0</v>
      </c>
      <c r="R347" s="19">
        <f t="shared" si="12"/>
        <v>1</v>
      </c>
      <c r="S347" s="23">
        <v>1</v>
      </c>
      <c r="T347" s="5">
        <v>0</v>
      </c>
      <c r="U347" s="6">
        <v>0</v>
      </c>
      <c r="V347" s="7">
        <v>1</v>
      </c>
      <c r="W347" s="8">
        <v>0</v>
      </c>
      <c r="X347" s="7">
        <v>0</v>
      </c>
      <c r="Y347" s="7">
        <v>0</v>
      </c>
      <c r="Z347" s="12">
        <v>0</v>
      </c>
      <c r="AA347" s="19">
        <f t="shared" si="11"/>
        <v>1</v>
      </c>
    </row>
    <row r="348" spans="1:27" ht="15.95" customHeight="1" x14ac:dyDescent="0.15">
      <c r="A348" s="1">
        <v>337</v>
      </c>
      <c r="B348" s="30">
        <v>1</v>
      </c>
      <c r="C348" s="21">
        <v>2</v>
      </c>
      <c r="D348" s="22">
        <v>1</v>
      </c>
      <c r="E348" s="22">
        <v>31</v>
      </c>
      <c r="F348" s="16" t="s">
        <v>236</v>
      </c>
      <c r="G348" s="23">
        <v>18</v>
      </c>
      <c r="H348" s="23">
        <v>3</v>
      </c>
      <c r="I348" s="16">
        <v>2</v>
      </c>
      <c r="J348" s="24"/>
      <c r="K348" s="13">
        <v>3</v>
      </c>
      <c r="L348" s="23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>
        <f t="shared" si="12"/>
        <v>1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1</v>
      </c>
      <c r="Y348" s="7">
        <v>0</v>
      </c>
      <c r="Z348" s="12">
        <v>0</v>
      </c>
      <c r="AA348" s="19">
        <f t="shared" si="11"/>
        <v>2</v>
      </c>
    </row>
    <row r="349" spans="1:27" ht="15.95" customHeight="1" x14ac:dyDescent="0.15">
      <c r="A349" s="1">
        <v>338</v>
      </c>
      <c r="B349" s="30">
        <v>1</v>
      </c>
      <c r="C349" s="21">
        <v>2</v>
      </c>
      <c r="D349" s="22">
        <v>1</v>
      </c>
      <c r="E349" s="22">
        <v>31</v>
      </c>
      <c r="F349" s="16" t="s">
        <v>236</v>
      </c>
      <c r="G349" s="23">
        <v>18</v>
      </c>
      <c r="H349" s="23">
        <v>5</v>
      </c>
      <c r="I349" s="16">
        <v>2</v>
      </c>
      <c r="J349" s="24"/>
      <c r="K349" s="13">
        <v>1</v>
      </c>
      <c r="L349" s="23">
        <v>1</v>
      </c>
      <c r="M349" s="5">
        <v>2</v>
      </c>
      <c r="N349" s="6">
        <v>0</v>
      </c>
      <c r="O349" s="7">
        <v>0</v>
      </c>
      <c r="P349" s="8">
        <v>0</v>
      </c>
      <c r="Q349" s="7">
        <v>0</v>
      </c>
      <c r="R349" s="19">
        <f t="shared" si="12"/>
        <v>2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f t="shared" si="11"/>
        <v>0</v>
      </c>
    </row>
    <row r="350" spans="1:27" ht="15.95" customHeight="1" x14ac:dyDescent="0.15">
      <c r="A350" s="1">
        <v>339</v>
      </c>
      <c r="B350" s="30">
        <v>1</v>
      </c>
      <c r="C350" s="21">
        <v>2</v>
      </c>
      <c r="D350" s="22">
        <v>1</v>
      </c>
      <c r="E350" s="22">
        <v>31</v>
      </c>
      <c r="F350" s="16" t="s">
        <v>236</v>
      </c>
      <c r="G350" s="23">
        <v>18</v>
      </c>
      <c r="H350" s="23">
        <v>3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>
        <f t="shared" si="12"/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f t="shared" si="11"/>
        <v>0</v>
      </c>
    </row>
    <row r="351" spans="1:27" ht="15.95" customHeight="1" x14ac:dyDescent="0.15">
      <c r="A351" s="1">
        <v>340</v>
      </c>
      <c r="B351" s="30">
        <v>1</v>
      </c>
      <c r="C351" s="21">
        <v>2</v>
      </c>
      <c r="D351" s="22">
        <v>1</v>
      </c>
      <c r="E351" s="22">
        <v>31</v>
      </c>
      <c r="F351" s="16" t="s">
        <v>236</v>
      </c>
      <c r="G351" s="23">
        <v>18</v>
      </c>
      <c r="H351" s="23">
        <v>6</v>
      </c>
      <c r="I351" s="16">
        <v>2</v>
      </c>
      <c r="J351" s="24"/>
      <c r="K351" s="13">
        <v>1</v>
      </c>
      <c r="L351" s="23">
        <v>1</v>
      </c>
      <c r="M351" s="5">
        <v>1</v>
      </c>
      <c r="N351" s="6">
        <v>0</v>
      </c>
      <c r="O351" s="7">
        <v>0</v>
      </c>
      <c r="P351" s="8">
        <v>0</v>
      </c>
      <c r="Q351" s="7">
        <v>0</v>
      </c>
      <c r="R351" s="19">
        <f t="shared" si="12"/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f t="shared" si="11"/>
        <v>0</v>
      </c>
    </row>
    <row r="352" spans="1:27" ht="15.95" customHeight="1" x14ac:dyDescent="0.15">
      <c r="A352" s="1">
        <v>341</v>
      </c>
      <c r="B352" s="30">
        <v>1</v>
      </c>
      <c r="C352" s="21">
        <v>2</v>
      </c>
      <c r="D352" s="22">
        <v>1</v>
      </c>
      <c r="E352" s="22">
        <v>31</v>
      </c>
      <c r="F352" s="16" t="s">
        <v>236</v>
      </c>
      <c r="G352" s="23">
        <v>18</v>
      </c>
      <c r="H352" s="23">
        <v>2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f t="shared" si="12"/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2">
        <v>0</v>
      </c>
      <c r="AA352" s="19">
        <f t="shared" si="11"/>
        <v>1</v>
      </c>
    </row>
    <row r="353" spans="1:27" ht="15.95" customHeight="1" x14ac:dyDescent="0.15">
      <c r="A353" s="1">
        <v>342</v>
      </c>
      <c r="B353" s="30">
        <v>1</v>
      </c>
      <c r="C353" s="21">
        <v>2</v>
      </c>
      <c r="D353" s="22">
        <v>1</v>
      </c>
      <c r="E353" s="22">
        <v>31</v>
      </c>
      <c r="F353" s="16" t="s">
        <v>236</v>
      </c>
      <c r="G353" s="23">
        <v>18</v>
      </c>
      <c r="H353" s="23">
        <v>5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f t="shared" si="12"/>
        <v>0</v>
      </c>
      <c r="S353" s="23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2">
        <v>0</v>
      </c>
      <c r="AA353" s="19">
        <f t="shared" si="11"/>
        <v>1</v>
      </c>
    </row>
    <row r="354" spans="1:27" ht="15.95" customHeight="1" x14ac:dyDescent="0.15">
      <c r="A354" s="1">
        <v>343</v>
      </c>
      <c r="B354" s="30">
        <v>1</v>
      </c>
      <c r="C354" s="21">
        <v>2</v>
      </c>
      <c r="D354" s="22">
        <v>1</v>
      </c>
      <c r="E354" s="22">
        <v>31</v>
      </c>
      <c r="F354" s="16" t="s">
        <v>236</v>
      </c>
      <c r="G354" s="23">
        <v>18</v>
      </c>
      <c r="H354" s="23">
        <v>2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f t="shared" si="12"/>
        <v>0</v>
      </c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f t="shared" si="11"/>
        <v>1</v>
      </c>
    </row>
    <row r="355" spans="1:27" ht="15.95" customHeight="1" x14ac:dyDescent="0.15">
      <c r="A355" s="1">
        <v>344</v>
      </c>
      <c r="B355" s="30">
        <v>1</v>
      </c>
      <c r="C355" s="21">
        <v>2</v>
      </c>
      <c r="D355" s="22">
        <v>1</v>
      </c>
      <c r="E355" s="22">
        <v>31</v>
      </c>
      <c r="F355" s="16" t="s">
        <v>236</v>
      </c>
      <c r="G355" s="23">
        <v>18</v>
      </c>
      <c r="H355" s="23">
        <v>2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f t="shared" si="12"/>
        <v>0</v>
      </c>
      <c r="S355" s="23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2">
        <v>0</v>
      </c>
      <c r="AA355" s="19">
        <f t="shared" si="11"/>
        <v>1</v>
      </c>
    </row>
    <row r="356" spans="1:27" ht="15.95" customHeight="1" x14ac:dyDescent="0.15">
      <c r="A356" s="1">
        <v>345</v>
      </c>
      <c r="B356" s="30">
        <v>1</v>
      </c>
      <c r="C356" s="21">
        <v>2</v>
      </c>
      <c r="D356" s="22">
        <v>1</v>
      </c>
      <c r="E356" s="22">
        <v>31</v>
      </c>
      <c r="F356" s="16" t="s">
        <v>236</v>
      </c>
      <c r="G356" s="23">
        <v>18</v>
      </c>
      <c r="H356" s="23">
        <v>2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f t="shared" si="12"/>
        <v>0</v>
      </c>
      <c r="S356" s="23">
        <v>1</v>
      </c>
      <c r="T356" s="5">
        <v>0</v>
      </c>
      <c r="U356" s="6">
        <v>1</v>
      </c>
      <c r="V356" s="7">
        <v>0</v>
      </c>
      <c r="W356" s="8">
        <v>0</v>
      </c>
      <c r="X356" s="7">
        <v>1</v>
      </c>
      <c r="Y356" s="7">
        <v>0</v>
      </c>
      <c r="Z356" s="12">
        <v>0</v>
      </c>
      <c r="AA356" s="19">
        <f t="shared" si="11"/>
        <v>2</v>
      </c>
    </row>
    <row r="357" spans="1:27" ht="15.95" customHeight="1" x14ac:dyDescent="0.15">
      <c r="A357" s="1">
        <v>346</v>
      </c>
      <c r="B357" s="30">
        <v>1</v>
      </c>
      <c r="C357" s="21">
        <v>2</v>
      </c>
      <c r="D357" s="22">
        <v>1</v>
      </c>
      <c r="E357" s="22">
        <v>31</v>
      </c>
      <c r="F357" s="16" t="s">
        <v>236</v>
      </c>
      <c r="G357" s="23">
        <v>18</v>
      </c>
      <c r="H357" s="23">
        <v>5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f t="shared" si="12"/>
        <v>0</v>
      </c>
      <c r="S357" s="23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2">
        <v>0</v>
      </c>
      <c r="AA357" s="19">
        <f t="shared" si="11"/>
        <v>1</v>
      </c>
    </row>
    <row r="358" spans="1:27" ht="15.95" customHeight="1" x14ac:dyDescent="0.15">
      <c r="A358" s="1">
        <v>347</v>
      </c>
      <c r="B358" s="30">
        <v>1</v>
      </c>
      <c r="C358" s="21">
        <v>2</v>
      </c>
      <c r="D358" s="22">
        <v>1</v>
      </c>
      <c r="E358" s="22">
        <v>31</v>
      </c>
      <c r="F358" s="16" t="s">
        <v>236</v>
      </c>
      <c r="G358" s="23">
        <v>19</v>
      </c>
      <c r="H358" s="23">
        <v>2</v>
      </c>
      <c r="I358" s="16">
        <v>2</v>
      </c>
      <c r="J358" s="24"/>
      <c r="K358" s="13">
        <v>3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f t="shared" si="12"/>
        <v>1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f t="shared" si="11"/>
        <v>1</v>
      </c>
    </row>
    <row r="359" spans="1:27" ht="15.95" customHeight="1" x14ac:dyDescent="0.15">
      <c r="A359" s="1">
        <v>348</v>
      </c>
      <c r="B359" s="30">
        <v>2</v>
      </c>
      <c r="C359" s="21">
        <v>2</v>
      </c>
      <c r="D359" s="22">
        <v>1</v>
      </c>
      <c r="E359" s="22">
        <v>31</v>
      </c>
      <c r="F359" s="16" t="s">
        <v>236</v>
      </c>
      <c r="G359" s="23"/>
      <c r="H359" s="23"/>
      <c r="I359" s="16"/>
      <c r="J359" s="24"/>
      <c r="K359" s="170">
        <v>1</v>
      </c>
      <c r="L359" s="23">
        <v>5</v>
      </c>
      <c r="M359" s="171">
        <v>2</v>
      </c>
      <c r="N359" s="172">
        <v>2</v>
      </c>
      <c r="O359" s="173">
        <v>0</v>
      </c>
      <c r="P359" s="174">
        <v>0</v>
      </c>
      <c r="Q359" s="173">
        <v>0</v>
      </c>
      <c r="R359" s="175">
        <f t="shared" si="12"/>
        <v>4</v>
      </c>
      <c r="S359" s="23"/>
      <c r="T359" s="171">
        <v>0</v>
      </c>
      <c r="U359" s="172">
        <v>0</v>
      </c>
      <c r="V359" s="173">
        <v>0</v>
      </c>
      <c r="W359" s="174">
        <v>0</v>
      </c>
      <c r="X359" s="173">
        <v>0</v>
      </c>
      <c r="Y359" s="173">
        <v>0</v>
      </c>
      <c r="Z359" s="176">
        <v>0</v>
      </c>
      <c r="AA359" s="175">
        <f t="shared" si="11"/>
        <v>0</v>
      </c>
    </row>
    <row r="360" spans="1:27" ht="15.95" customHeight="1" x14ac:dyDescent="0.15">
      <c r="A360" s="1">
        <v>349</v>
      </c>
      <c r="B360" s="30">
        <v>2</v>
      </c>
      <c r="C360" s="21">
        <v>2</v>
      </c>
      <c r="D360" s="22">
        <v>1</v>
      </c>
      <c r="E360" s="22">
        <v>31</v>
      </c>
      <c r="F360" s="16" t="s">
        <v>236</v>
      </c>
      <c r="G360" s="23"/>
      <c r="H360" s="23"/>
      <c r="I360" s="16"/>
      <c r="J360" s="24"/>
      <c r="K360" s="170">
        <v>1</v>
      </c>
      <c r="L360" s="23">
        <v>5</v>
      </c>
      <c r="M360" s="171">
        <v>1</v>
      </c>
      <c r="N360" s="172">
        <v>1</v>
      </c>
      <c r="O360" s="173">
        <v>0</v>
      </c>
      <c r="P360" s="174">
        <v>0</v>
      </c>
      <c r="Q360" s="173">
        <v>0</v>
      </c>
      <c r="R360" s="175">
        <f t="shared" si="12"/>
        <v>2</v>
      </c>
      <c r="S360" s="23"/>
      <c r="T360" s="171">
        <v>0</v>
      </c>
      <c r="U360" s="172">
        <v>0</v>
      </c>
      <c r="V360" s="173">
        <v>0</v>
      </c>
      <c r="W360" s="174">
        <v>0</v>
      </c>
      <c r="X360" s="173">
        <v>0</v>
      </c>
      <c r="Y360" s="173">
        <v>0</v>
      </c>
      <c r="Z360" s="176">
        <v>0</v>
      </c>
      <c r="AA360" s="175">
        <f t="shared" si="11"/>
        <v>0</v>
      </c>
    </row>
    <row r="361" spans="1:27" ht="15.95" customHeight="1" x14ac:dyDescent="0.15">
      <c r="A361" s="1">
        <v>350</v>
      </c>
      <c r="B361" s="30">
        <v>2</v>
      </c>
      <c r="C361" s="21">
        <v>2</v>
      </c>
      <c r="D361" s="22">
        <v>1</v>
      </c>
      <c r="E361" s="22">
        <v>31</v>
      </c>
      <c r="F361" s="16" t="s">
        <v>236</v>
      </c>
      <c r="G361" s="23"/>
      <c r="H361" s="23"/>
      <c r="I361" s="16"/>
      <c r="J361" s="24"/>
      <c r="K361" s="170">
        <v>1</v>
      </c>
      <c r="L361" s="23">
        <v>5</v>
      </c>
      <c r="M361" s="171">
        <v>2</v>
      </c>
      <c r="N361" s="172">
        <v>2</v>
      </c>
      <c r="O361" s="173">
        <v>0</v>
      </c>
      <c r="P361" s="174">
        <v>0</v>
      </c>
      <c r="Q361" s="173">
        <v>0</v>
      </c>
      <c r="R361" s="175">
        <f t="shared" si="12"/>
        <v>4</v>
      </c>
      <c r="S361" s="23"/>
      <c r="T361" s="171">
        <v>0</v>
      </c>
      <c r="U361" s="172">
        <v>0</v>
      </c>
      <c r="V361" s="173">
        <v>0</v>
      </c>
      <c r="W361" s="174">
        <v>0</v>
      </c>
      <c r="X361" s="173">
        <v>0</v>
      </c>
      <c r="Y361" s="173">
        <v>0</v>
      </c>
      <c r="Z361" s="176">
        <v>0</v>
      </c>
      <c r="AA361" s="175">
        <f t="shared" si="11"/>
        <v>0</v>
      </c>
    </row>
    <row r="362" spans="1:27" ht="15.95" customHeight="1" x14ac:dyDescent="0.15">
      <c r="A362" s="1">
        <v>351</v>
      </c>
      <c r="B362" s="30">
        <v>2</v>
      </c>
      <c r="C362" s="21">
        <v>2</v>
      </c>
      <c r="D362" s="22">
        <v>1</v>
      </c>
      <c r="E362" s="22">
        <v>31</v>
      </c>
      <c r="F362" s="16" t="s">
        <v>236</v>
      </c>
      <c r="G362" s="23"/>
      <c r="H362" s="23"/>
      <c r="I362" s="16"/>
      <c r="J362" s="24"/>
      <c r="K362" s="170">
        <v>1</v>
      </c>
      <c r="L362" s="23">
        <v>5</v>
      </c>
      <c r="M362" s="171">
        <v>2</v>
      </c>
      <c r="N362" s="172">
        <v>2</v>
      </c>
      <c r="O362" s="173">
        <v>0</v>
      </c>
      <c r="P362" s="174">
        <v>0</v>
      </c>
      <c r="Q362" s="173">
        <v>0</v>
      </c>
      <c r="R362" s="175">
        <f t="shared" si="12"/>
        <v>4</v>
      </c>
      <c r="S362" s="23"/>
      <c r="T362" s="171">
        <v>0</v>
      </c>
      <c r="U362" s="172">
        <v>0</v>
      </c>
      <c r="V362" s="173">
        <v>0</v>
      </c>
      <c r="W362" s="174">
        <v>0</v>
      </c>
      <c r="X362" s="173">
        <v>0</v>
      </c>
      <c r="Y362" s="173">
        <v>0</v>
      </c>
      <c r="Z362" s="176">
        <v>0</v>
      </c>
      <c r="AA362" s="175">
        <f t="shared" si="11"/>
        <v>0</v>
      </c>
    </row>
    <row r="363" spans="1:27" ht="15.95" customHeight="1" x14ac:dyDescent="0.15">
      <c r="A363" s="1">
        <v>352</v>
      </c>
      <c r="B363" s="30">
        <v>2</v>
      </c>
      <c r="C363" s="21">
        <v>2</v>
      </c>
      <c r="D363" s="22">
        <v>1</v>
      </c>
      <c r="E363" s="22">
        <v>31</v>
      </c>
      <c r="F363" s="16" t="s">
        <v>236</v>
      </c>
      <c r="G363" s="23"/>
      <c r="H363" s="23"/>
      <c r="I363" s="16"/>
      <c r="J363" s="24"/>
      <c r="K363" s="170">
        <v>1</v>
      </c>
      <c r="L363" s="23">
        <v>5</v>
      </c>
      <c r="M363" s="171">
        <v>2</v>
      </c>
      <c r="N363" s="172">
        <v>2</v>
      </c>
      <c r="O363" s="173">
        <v>0</v>
      </c>
      <c r="P363" s="174">
        <v>0</v>
      </c>
      <c r="Q363" s="173">
        <v>0</v>
      </c>
      <c r="R363" s="175">
        <f t="shared" si="12"/>
        <v>4</v>
      </c>
      <c r="S363" s="23"/>
      <c r="T363" s="171">
        <v>0</v>
      </c>
      <c r="U363" s="172">
        <v>0</v>
      </c>
      <c r="V363" s="173">
        <v>0</v>
      </c>
      <c r="W363" s="174">
        <v>0</v>
      </c>
      <c r="X363" s="173">
        <v>0</v>
      </c>
      <c r="Y363" s="173">
        <v>0</v>
      </c>
      <c r="Z363" s="176">
        <v>0</v>
      </c>
      <c r="AA363" s="175">
        <f t="shared" si="11"/>
        <v>0</v>
      </c>
    </row>
    <row r="364" spans="1:27" ht="15.95" customHeight="1" x14ac:dyDescent="0.15">
      <c r="A364" s="1">
        <v>353</v>
      </c>
      <c r="B364" s="30">
        <v>2</v>
      </c>
      <c r="C364" s="21">
        <v>2</v>
      </c>
      <c r="D364" s="22">
        <v>1</v>
      </c>
      <c r="E364" s="22">
        <v>31</v>
      </c>
      <c r="F364" s="16" t="s">
        <v>236</v>
      </c>
      <c r="G364" s="23"/>
      <c r="H364" s="23"/>
      <c r="I364" s="16"/>
      <c r="J364" s="24"/>
      <c r="K364" s="170">
        <v>1</v>
      </c>
      <c r="L364" s="23">
        <v>5</v>
      </c>
      <c r="M364" s="171">
        <v>2</v>
      </c>
      <c r="N364" s="172">
        <v>2</v>
      </c>
      <c r="O364" s="173">
        <v>0</v>
      </c>
      <c r="P364" s="174">
        <v>0</v>
      </c>
      <c r="Q364" s="173">
        <v>0</v>
      </c>
      <c r="R364" s="175">
        <f t="shared" si="12"/>
        <v>4</v>
      </c>
      <c r="S364" s="23"/>
      <c r="T364" s="171">
        <v>0</v>
      </c>
      <c r="U364" s="172">
        <v>0</v>
      </c>
      <c r="V364" s="173">
        <v>0</v>
      </c>
      <c r="W364" s="174">
        <v>0</v>
      </c>
      <c r="X364" s="173">
        <v>0</v>
      </c>
      <c r="Y364" s="173">
        <v>0</v>
      </c>
      <c r="Z364" s="176">
        <v>0</v>
      </c>
      <c r="AA364" s="175">
        <f t="shared" si="11"/>
        <v>0</v>
      </c>
    </row>
    <row r="365" spans="1:27" ht="15.95" customHeight="1" x14ac:dyDescent="0.15">
      <c r="A365" s="1">
        <v>354</v>
      </c>
      <c r="B365" s="30">
        <v>2</v>
      </c>
      <c r="C365" s="21">
        <v>2</v>
      </c>
      <c r="D365" s="22">
        <v>1</v>
      </c>
      <c r="E365" s="22">
        <v>31</v>
      </c>
      <c r="F365" s="16" t="s">
        <v>236</v>
      </c>
      <c r="G365" s="23"/>
      <c r="H365" s="23"/>
      <c r="I365" s="16"/>
      <c r="J365" s="24"/>
      <c r="K365" s="170">
        <v>1</v>
      </c>
      <c r="L365" s="23">
        <v>5</v>
      </c>
      <c r="M365" s="171">
        <v>3</v>
      </c>
      <c r="N365" s="172">
        <v>3</v>
      </c>
      <c r="O365" s="173">
        <v>0</v>
      </c>
      <c r="P365" s="174">
        <v>0</v>
      </c>
      <c r="Q365" s="173">
        <v>0</v>
      </c>
      <c r="R365" s="175">
        <f t="shared" si="12"/>
        <v>6</v>
      </c>
      <c r="S365" s="23"/>
      <c r="T365" s="171">
        <v>0</v>
      </c>
      <c r="U365" s="172">
        <v>0</v>
      </c>
      <c r="V365" s="173">
        <v>0</v>
      </c>
      <c r="W365" s="174">
        <v>0</v>
      </c>
      <c r="X365" s="173">
        <v>0</v>
      </c>
      <c r="Y365" s="173">
        <v>0</v>
      </c>
      <c r="Z365" s="176">
        <v>0</v>
      </c>
      <c r="AA365" s="175">
        <f t="shared" si="11"/>
        <v>0</v>
      </c>
    </row>
    <row r="366" spans="1:27" ht="15.95" customHeight="1" x14ac:dyDescent="0.15">
      <c r="A366" s="1">
        <v>355</v>
      </c>
      <c r="B366" s="30">
        <v>2</v>
      </c>
      <c r="C366" s="21">
        <v>2</v>
      </c>
      <c r="D366" s="22">
        <v>1</v>
      </c>
      <c r="E366" s="22">
        <v>31</v>
      </c>
      <c r="F366" s="16" t="s">
        <v>236</v>
      </c>
      <c r="G366" s="23"/>
      <c r="H366" s="23"/>
      <c r="I366" s="16"/>
      <c r="J366" s="24"/>
      <c r="K366" s="170">
        <v>1</v>
      </c>
      <c r="L366" s="23">
        <v>5</v>
      </c>
      <c r="M366" s="171">
        <v>2</v>
      </c>
      <c r="N366" s="172">
        <v>2</v>
      </c>
      <c r="O366" s="173">
        <v>0</v>
      </c>
      <c r="P366" s="174">
        <v>0</v>
      </c>
      <c r="Q366" s="173">
        <v>0</v>
      </c>
      <c r="R366" s="175">
        <f t="shared" si="12"/>
        <v>4</v>
      </c>
      <c r="S366" s="23"/>
      <c r="T366" s="171">
        <v>0</v>
      </c>
      <c r="U366" s="172">
        <v>0</v>
      </c>
      <c r="V366" s="173">
        <v>0</v>
      </c>
      <c r="W366" s="174">
        <v>0</v>
      </c>
      <c r="X366" s="173">
        <v>0</v>
      </c>
      <c r="Y366" s="173">
        <v>0</v>
      </c>
      <c r="Z366" s="176">
        <v>0</v>
      </c>
      <c r="AA366" s="175">
        <f t="shared" si="11"/>
        <v>0</v>
      </c>
    </row>
    <row r="367" spans="1:27" ht="15.95" customHeight="1" x14ac:dyDescent="0.15">
      <c r="A367" s="1">
        <v>356</v>
      </c>
      <c r="B367" s="30">
        <v>2</v>
      </c>
      <c r="C367" s="21">
        <v>2</v>
      </c>
      <c r="D367" s="22">
        <v>1</v>
      </c>
      <c r="E367" s="22">
        <v>31</v>
      </c>
      <c r="F367" s="16" t="s">
        <v>236</v>
      </c>
      <c r="G367" s="23"/>
      <c r="H367" s="23"/>
      <c r="I367" s="16"/>
      <c r="J367" s="24"/>
      <c r="K367" s="170">
        <v>1</v>
      </c>
      <c r="L367" s="23">
        <v>5</v>
      </c>
      <c r="M367" s="171">
        <v>1</v>
      </c>
      <c r="N367" s="172">
        <v>1</v>
      </c>
      <c r="O367" s="173">
        <v>0</v>
      </c>
      <c r="P367" s="174">
        <v>0</v>
      </c>
      <c r="Q367" s="173">
        <v>0</v>
      </c>
      <c r="R367" s="175">
        <f t="shared" si="12"/>
        <v>2</v>
      </c>
      <c r="S367" s="23"/>
      <c r="T367" s="171">
        <v>0</v>
      </c>
      <c r="U367" s="172">
        <v>0</v>
      </c>
      <c r="V367" s="173">
        <v>0</v>
      </c>
      <c r="W367" s="174">
        <v>0</v>
      </c>
      <c r="X367" s="173">
        <v>0</v>
      </c>
      <c r="Y367" s="173">
        <v>0</v>
      </c>
      <c r="Z367" s="176">
        <v>0</v>
      </c>
      <c r="AA367" s="175">
        <f t="shared" si="11"/>
        <v>0</v>
      </c>
    </row>
    <row r="368" spans="1:27" ht="15.95" customHeight="1" x14ac:dyDescent="0.15">
      <c r="A368" s="1">
        <v>357</v>
      </c>
      <c r="B368" s="30">
        <v>2</v>
      </c>
      <c r="C368" s="21">
        <v>2</v>
      </c>
      <c r="D368" s="22">
        <v>1</v>
      </c>
      <c r="E368" s="22">
        <v>31</v>
      </c>
      <c r="F368" s="16" t="s">
        <v>236</v>
      </c>
      <c r="G368" s="23"/>
      <c r="H368" s="23"/>
      <c r="I368" s="16"/>
      <c r="J368" s="24"/>
      <c r="K368" s="170">
        <v>1</v>
      </c>
      <c r="L368" s="23">
        <v>5</v>
      </c>
      <c r="M368" s="171">
        <v>1</v>
      </c>
      <c r="N368" s="172">
        <v>1</v>
      </c>
      <c r="O368" s="173">
        <v>0</v>
      </c>
      <c r="P368" s="174">
        <v>0</v>
      </c>
      <c r="Q368" s="173">
        <v>0</v>
      </c>
      <c r="R368" s="175">
        <f t="shared" si="12"/>
        <v>2</v>
      </c>
      <c r="S368" s="23"/>
      <c r="T368" s="171">
        <v>0</v>
      </c>
      <c r="U368" s="172">
        <v>0</v>
      </c>
      <c r="V368" s="173">
        <v>0</v>
      </c>
      <c r="W368" s="174">
        <v>0</v>
      </c>
      <c r="X368" s="173">
        <v>0</v>
      </c>
      <c r="Y368" s="173">
        <v>0</v>
      </c>
      <c r="Z368" s="176">
        <v>0</v>
      </c>
      <c r="AA368" s="175">
        <f t="shared" si="11"/>
        <v>0</v>
      </c>
    </row>
    <row r="369" spans="1:27" ht="15.95" customHeight="1" x14ac:dyDescent="0.15">
      <c r="A369" s="1">
        <v>358</v>
      </c>
      <c r="B369" s="30">
        <v>2</v>
      </c>
      <c r="C369" s="21">
        <v>2</v>
      </c>
      <c r="D369" s="22">
        <v>1</v>
      </c>
      <c r="E369" s="22">
        <v>31</v>
      </c>
      <c r="F369" s="16" t="s">
        <v>236</v>
      </c>
      <c r="G369" s="23"/>
      <c r="H369" s="23"/>
      <c r="I369" s="16"/>
      <c r="J369" s="24"/>
      <c r="K369" s="170">
        <v>1</v>
      </c>
      <c r="L369" s="23">
        <v>5</v>
      </c>
      <c r="M369" s="171">
        <v>2</v>
      </c>
      <c r="N369" s="172">
        <v>2</v>
      </c>
      <c r="O369" s="173">
        <v>0</v>
      </c>
      <c r="P369" s="174">
        <v>0</v>
      </c>
      <c r="Q369" s="173">
        <v>0</v>
      </c>
      <c r="R369" s="175">
        <f t="shared" si="12"/>
        <v>4</v>
      </c>
      <c r="S369" s="23"/>
      <c r="T369" s="171">
        <v>0</v>
      </c>
      <c r="U369" s="172">
        <v>0</v>
      </c>
      <c r="V369" s="173">
        <v>0</v>
      </c>
      <c r="W369" s="174">
        <v>0</v>
      </c>
      <c r="X369" s="173">
        <v>0</v>
      </c>
      <c r="Y369" s="173">
        <v>0</v>
      </c>
      <c r="Z369" s="176">
        <v>0</v>
      </c>
      <c r="AA369" s="175">
        <f t="shared" si="11"/>
        <v>0</v>
      </c>
    </row>
    <row r="370" spans="1:27" ht="15.95" customHeight="1" x14ac:dyDescent="0.15">
      <c r="A370" s="1">
        <v>359</v>
      </c>
      <c r="B370" s="30">
        <v>2</v>
      </c>
      <c r="C370" s="21">
        <v>2</v>
      </c>
      <c r="D370" s="22">
        <v>1</v>
      </c>
      <c r="E370" s="22">
        <v>31</v>
      </c>
      <c r="F370" s="16" t="s">
        <v>236</v>
      </c>
      <c r="G370" s="23"/>
      <c r="H370" s="23"/>
      <c r="I370" s="16"/>
      <c r="J370" s="24"/>
      <c r="K370" s="170">
        <v>1</v>
      </c>
      <c r="L370" s="23">
        <v>5</v>
      </c>
      <c r="M370" s="171">
        <v>3</v>
      </c>
      <c r="N370" s="172">
        <v>0</v>
      </c>
      <c r="O370" s="173">
        <v>0</v>
      </c>
      <c r="P370" s="174">
        <v>0</v>
      </c>
      <c r="Q370" s="173">
        <v>0</v>
      </c>
      <c r="R370" s="175">
        <f t="shared" si="12"/>
        <v>3</v>
      </c>
      <c r="S370" s="23"/>
      <c r="T370" s="171">
        <v>0</v>
      </c>
      <c r="U370" s="172">
        <v>0</v>
      </c>
      <c r="V370" s="173">
        <v>0</v>
      </c>
      <c r="W370" s="174">
        <v>0</v>
      </c>
      <c r="X370" s="173">
        <v>0</v>
      </c>
      <c r="Y370" s="173">
        <v>0</v>
      </c>
      <c r="Z370" s="176">
        <v>0</v>
      </c>
      <c r="AA370" s="175">
        <f t="shared" si="11"/>
        <v>0</v>
      </c>
    </row>
    <row r="371" spans="1:27" ht="15.95" customHeight="1" x14ac:dyDescent="0.15">
      <c r="A371" s="1">
        <v>360</v>
      </c>
      <c r="B371" s="30">
        <v>2</v>
      </c>
      <c r="C371" s="21">
        <v>2</v>
      </c>
      <c r="D371" s="22">
        <v>1</v>
      </c>
      <c r="E371" s="22">
        <v>31</v>
      </c>
      <c r="F371" s="16" t="s">
        <v>236</v>
      </c>
      <c r="G371" s="23"/>
      <c r="H371" s="23"/>
      <c r="I371" s="16"/>
      <c r="J371" s="24"/>
      <c r="K371" s="170">
        <v>1</v>
      </c>
      <c r="L371" s="23">
        <v>5</v>
      </c>
      <c r="M371" s="171">
        <v>2</v>
      </c>
      <c r="N371" s="172">
        <v>0</v>
      </c>
      <c r="O371" s="173">
        <v>0</v>
      </c>
      <c r="P371" s="174">
        <v>0</v>
      </c>
      <c r="Q371" s="173">
        <v>0</v>
      </c>
      <c r="R371" s="175">
        <f t="shared" si="12"/>
        <v>2</v>
      </c>
      <c r="S371" s="23"/>
      <c r="T371" s="171">
        <v>0</v>
      </c>
      <c r="U371" s="172">
        <v>0</v>
      </c>
      <c r="V371" s="173">
        <v>0</v>
      </c>
      <c r="W371" s="174">
        <v>0</v>
      </c>
      <c r="X371" s="173">
        <v>0</v>
      </c>
      <c r="Y371" s="173">
        <v>0</v>
      </c>
      <c r="Z371" s="176">
        <v>0</v>
      </c>
      <c r="AA371" s="175">
        <f t="shared" si="11"/>
        <v>0</v>
      </c>
    </row>
    <row r="372" spans="1:27" ht="15.95" customHeight="1" x14ac:dyDescent="0.15">
      <c r="A372" s="1">
        <v>361</v>
      </c>
      <c r="B372" s="30">
        <v>2</v>
      </c>
      <c r="C372" s="21">
        <v>2</v>
      </c>
      <c r="D372" s="22">
        <v>1</v>
      </c>
      <c r="E372" s="22">
        <v>31</v>
      </c>
      <c r="F372" s="16" t="s">
        <v>236</v>
      </c>
      <c r="G372" s="23"/>
      <c r="H372" s="23"/>
      <c r="I372" s="16"/>
      <c r="J372" s="24"/>
      <c r="K372" s="170">
        <v>1</v>
      </c>
      <c r="L372" s="23">
        <v>5</v>
      </c>
      <c r="M372" s="171">
        <v>0</v>
      </c>
      <c r="N372" s="172">
        <v>1</v>
      </c>
      <c r="O372" s="173">
        <v>0</v>
      </c>
      <c r="P372" s="174">
        <v>0</v>
      </c>
      <c r="Q372" s="173">
        <v>0</v>
      </c>
      <c r="R372" s="175">
        <f t="shared" si="12"/>
        <v>1</v>
      </c>
      <c r="S372" s="23"/>
      <c r="T372" s="171">
        <v>0</v>
      </c>
      <c r="U372" s="172">
        <v>0</v>
      </c>
      <c r="V372" s="173">
        <v>0</v>
      </c>
      <c r="W372" s="174">
        <v>0</v>
      </c>
      <c r="X372" s="173">
        <v>0</v>
      </c>
      <c r="Y372" s="173">
        <v>0</v>
      </c>
      <c r="Z372" s="176">
        <v>0</v>
      </c>
      <c r="AA372" s="175">
        <f t="shared" si="11"/>
        <v>0</v>
      </c>
    </row>
    <row r="373" spans="1:27" ht="15.95" customHeight="1" x14ac:dyDescent="0.15">
      <c r="A373" s="1">
        <v>362</v>
      </c>
      <c r="B373" s="30">
        <v>2</v>
      </c>
      <c r="C373" s="21">
        <v>2</v>
      </c>
      <c r="D373" s="22">
        <v>1</v>
      </c>
      <c r="E373" s="22">
        <v>31</v>
      </c>
      <c r="F373" s="16" t="s">
        <v>236</v>
      </c>
      <c r="G373" s="23"/>
      <c r="H373" s="23"/>
      <c r="I373" s="16"/>
      <c r="J373" s="24"/>
      <c r="K373" s="170">
        <v>1</v>
      </c>
      <c r="L373" s="23">
        <v>5</v>
      </c>
      <c r="M373" s="171">
        <v>0</v>
      </c>
      <c r="N373" s="172">
        <v>1</v>
      </c>
      <c r="O373" s="173">
        <v>0</v>
      </c>
      <c r="P373" s="174">
        <v>0</v>
      </c>
      <c r="Q373" s="173">
        <v>0</v>
      </c>
      <c r="R373" s="175">
        <f t="shared" si="12"/>
        <v>1</v>
      </c>
      <c r="S373" s="23"/>
      <c r="T373" s="171">
        <v>0</v>
      </c>
      <c r="U373" s="172">
        <v>0</v>
      </c>
      <c r="V373" s="173">
        <v>0</v>
      </c>
      <c r="W373" s="174">
        <v>0</v>
      </c>
      <c r="X373" s="173">
        <v>0</v>
      </c>
      <c r="Y373" s="173">
        <v>0</v>
      </c>
      <c r="Z373" s="176">
        <v>0</v>
      </c>
      <c r="AA373" s="175">
        <f t="shared" si="11"/>
        <v>0</v>
      </c>
    </row>
    <row r="374" spans="1:27" ht="15.95" customHeight="1" x14ac:dyDescent="0.15">
      <c r="A374" s="1">
        <v>363</v>
      </c>
      <c r="B374" s="30">
        <v>2</v>
      </c>
      <c r="C374" s="21">
        <v>2</v>
      </c>
      <c r="D374" s="22">
        <v>1</v>
      </c>
      <c r="E374" s="22">
        <v>31</v>
      </c>
      <c r="F374" s="16" t="s">
        <v>236</v>
      </c>
      <c r="G374" s="23"/>
      <c r="H374" s="23"/>
      <c r="I374" s="16"/>
      <c r="J374" s="24"/>
      <c r="K374" s="170">
        <v>1</v>
      </c>
      <c r="L374" s="23">
        <v>5</v>
      </c>
      <c r="M374" s="171">
        <v>0</v>
      </c>
      <c r="N374" s="172">
        <v>1</v>
      </c>
      <c r="O374" s="173">
        <v>0</v>
      </c>
      <c r="P374" s="174">
        <v>0</v>
      </c>
      <c r="Q374" s="173">
        <v>0</v>
      </c>
      <c r="R374" s="175">
        <f t="shared" si="12"/>
        <v>1</v>
      </c>
      <c r="S374" s="23"/>
      <c r="T374" s="171">
        <v>0</v>
      </c>
      <c r="U374" s="172">
        <v>0</v>
      </c>
      <c r="V374" s="173">
        <v>0</v>
      </c>
      <c r="W374" s="174">
        <v>0</v>
      </c>
      <c r="X374" s="173">
        <v>0</v>
      </c>
      <c r="Y374" s="173">
        <v>0</v>
      </c>
      <c r="Z374" s="176">
        <v>0</v>
      </c>
      <c r="AA374" s="175">
        <f t="shared" si="11"/>
        <v>0</v>
      </c>
    </row>
    <row r="375" spans="1:27" ht="15.95" customHeight="1" x14ac:dyDescent="0.15">
      <c r="A375" s="1">
        <v>364</v>
      </c>
      <c r="B375" s="30">
        <v>2</v>
      </c>
      <c r="C375" s="21">
        <v>2</v>
      </c>
      <c r="D375" s="22">
        <v>1</v>
      </c>
      <c r="E375" s="22">
        <v>31</v>
      </c>
      <c r="F375" s="16" t="s">
        <v>236</v>
      </c>
      <c r="G375" s="23"/>
      <c r="H375" s="23"/>
      <c r="I375" s="16"/>
      <c r="J375" s="24"/>
      <c r="K375" s="170">
        <v>1</v>
      </c>
      <c r="L375" s="23">
        <v>5</v>
      </c>
      <c r="M375" s="171">
        <v>2</v>
      </c>
      <c r="N375" s="172">
        <v>1</v>
      </c>
      <c r="O375" s="173">
        <v>0</v>
      </c>
      <c r="P375" s="174">
        <v>0</v>
      </c>
      <c r="Q375" s="173">
        <v>0</v>
      </c>
      <c r="R375" s="175">
        <f t="shared" si="12"/>
        <v>3</v>
      </c>
      <c r="S375" s="23"/>
      <c r="T375" s="171">
        <v>0</v>
      </c>
      <c r="U375" s="172">
        <v>0</v>
      </c>
      <c r="V375" s="173">
        <v>0</v>
      </c>
      <c r="W375" s="174">
        <v>0</v>
      </c>
      <c r="X375" s="173">
        <v>0</v>
      </c>
      <c r="Y375" s="173">
        <v>0</v>
      </c>
      <c r="Z375" s="176">
        <v>0</v>
      </c>
      <c r="AA375" s="175">
        <f t="shared" si="11"/>
        <v>0</v>
      </c>
    </row>
    <row r="376" spans="1:27" ht="15.95" customHeight="1" x14ac:dyDescent="0.15">
      <c r="A376" s="1">
        <v>365</v>
      </c>
      <c r="B376" s="30">
        <v>2</v>
      </c>
      <c r="C376" s="21">
        <v>2</v>
      </c>
      <c r="D376" s="22">
        <v>1</v>
      </c>
      <c r="E376" s="22">
        <v>31</v>
      </c>
      <c r="F376" s="16" t="s">
        <v>236</v>
      </c>
      <c r="G376" s="23"/>
      <c r="H376" s="23"/>
      <c r="I376" s="16"/>
      <c r="J376" s="24"/>
      <c r="K376" s="170">
        <v>1</v>
      </c>
      <c r="L376" s="23">
        <v>5</v>
      </c>
      <c r="M376" s="171">
        <v>2</v>
      </c>
      <c r="N376" s="172">
        <v>1</v>
      </c>
      <c r="O376" s="173">
        <v>0</v>
      </c>
      <c r="P376" s="174">
        <v>0</v>
      </c>
      <c r="Q376" s="173">
        <v>0</v>
      </c>
      <c r="R376" s="175">
        <f t="shared" si="12"/>
        <v>3</v>
      </c>
      <c r="S376" s="23"/>
      <c r="T376" s="171">
        <v>0</v>
      </c>
      <c r="U376" s="172">
        <v>0</v>
      </c>
      <c r="V376" s="173">
        <v>0</v>
      </c>
      <c r="W376" s="174">
        <v>0</v>
      </c>
      <c r="X376" s="173">
        <v>0</v>
      </c>
      <c r="Y376" s="173">
        <v>0</v>
      </c>
      <c r="Z376" s="176">
        <v>0</v>
      </c>
      <c r="AA376" s="175">
        <f t="shared" si="11"/>
        <v>0</v>
      </c>
    </row>
    <row r="377" spans="1:27" ht="15.95" customHeight="1" x14ac:dyDescent="0.15">
      <c r="A377" s="1">
        <v>366</v>
      </c>
      <c r="B377" s="30">
        <v>2</v>
      </c>
      <c r="C377" s="21">
        <v>2</v>
      </c>
      <c r="D377" s="22">
        <v>1</v>
      </c>
      <c r="E377" s="22">
        <v>31</v>
      </c>
      <c r="F377" s="16" t="s">
        <v>236</v>
      </c>
      <c r="G377" s="23"/>
      <c r="H377" s="23"/>
      <c r="I377" s="16"/>
      <c r="J377" s="24"/>
      <c r="K377" s="170">
        <v>1</v>
      </c>
      <c r="L377" s="23">
        <v>5</v>
      </c>
      <c r="M377" s="171">
        <v>1</v>
      </c>
      <c r="N377" s="172">
        <v>1</v>
      </c>
      <c r="O377" s="173">
        <v>0</v>
      </c>
      <c r="P377" s="174">
        <v>0</v>
      </c>
      <c r="Q377" s="173">
        <v>0</v>
      </c>
      <c r="R377" s="175">
        <f t="shared" si="12"/>
        <v>2</v>
      </c>
      <c r="S377" s="23"/>
      <c r="T377" s="171">
        <v>0</v>
      </c>
      <c r="U377" s="172">
        <v>0</v>
      </c>
      <c r="V377" s="173">
        <v>0</v>
      </c>
      <c r="W377" s="174">
        <v>0</v>
      </c>
      <c r="X377" s="173">
        <v>0</v>
      </c>
      <c r="Y377" s="173">
        <v>0</v>
      </c>
      <c r="Z377" s="176">
        <v>0</v>
      </c>
      <c r="AA377" s="175">
        <f t="shared" si="11"/>
        <v>0</v>
      </c>
    </row>
    <row r="378" spans="1:27" ht="15.95" customHeight="1" x14ac:dyDescent="0.15">
      <c r="A378" s="1">
        <v>367</v>
      </c>
      <c r="B378" s="30">
        <v>2</v>
      </c>
      <c r="C378" s="21">
        <v>2</v>
      </c>
      <c r="D378" s="22">
        <v>1</v>
      </c>
      <c r="E378" s="22">
        <v>31</v>
      </c>
      <c r="F378" s="16" t="s">
        <v>236</v>
      </c>
      <c r="G378" s="23"/>
      <c r="H378" s="23"/>
      <c r="I378" s="16"/>
      <c r="J378" s="24"/>
      <c r="K378" s="170">
        <v>1</v>
      </c>
      <c r="L378" s="23">
        <v>5</v>
      </c>
      <c r="M378" s="171">
        <v>2</v>
      </c>
      <c r="N378" s="172">
        <v>0</v>
      </c>
      <c r="O378" s="173">
        <v>0</v>
      </c>
      <c r="P378" s="174">
        <v>0</v>
      </c>
      <c r="Q378" s="173">
        <v>0</v>
      </c>
      <c r="R378" s="175">
        <f t="shared" si="12"/>
        <v>2</v>
      </c>
      <c r="S378" s="23"/>
      <c r="T378" s="171">
        <v>0</v>
      </c>
      <c r="U378" s="172">
        <v>0</v>
      </c>
      <c r="V378" s="173">
        <v>0</v>
      </c>
      <c r="W378" s="174">
        <v>0</v>
      </c>
      <c r="X378" s="173">
        <v>0</v>
      </c>
      <c r="Y378" s="173">
        <v>0</v>
      </c>
      <c r="Z378" s="176">
        <v>0</v>
      </c>
      <c r="AA378" s="175">
        <f t="shared" si="11"/>
        <v>0</v>
      </c>
    </row>
    <row r="379" spans="1:27" ht="15.95" customHeight="1" x14ac:dyDescent="0.15">
      <c r="A379" s="1">
        <v>368</v>
      </c>
      <c r="B379" s="30">
        <v>2</v>
      </c>
      <c r="C379" s="21">
        <v>2</v>
      </c>
      <c r="D379" s="22">
        <v>1</v>
      </c>
      <c r="E379" s="22">
        <v>31</v>
      </c>
      <c r="F379" s="16" t="s">
        <v>236</v>
      </c>
      <c r="G379" s="23"/>
      <c r="H379" s="23"/>
      <c r="I379" s="16"/>
      <c r="J379" s="24"/>
      <c r="K379" s="170">
        <v>1</v>
      </c>
      <c r="L379" s="23">
        <v>5</v>
      </c>
      <c r="M379" s="171">
        <v>2</v>
      </c>
      <c r="N379" s="172">
        <v>1</v>
      </c>
      <c r="O379" s="173">
        <v>0</v>
      </c>
      <c r="P379" s="174">
        <v>0</v>
      </c>
      <c r="Q379" s="173">
        <v>0</v>
      </c>
      <c r="R379" s="175">
        <f t="shared" si="12"/>
        <v>3</v>
      </c>
      <c r="S379" s="23"/>
      <c r="T379" s="171">
        <v>0</v>
      </c>
      <c r="U379" s="172">
        <v>0</v>
      </c>
      <c r="V379" s="173">
        <v>0</v>
      </c>
      <c r="W379" s="174">
        <v>0</v>
      </c>
      <c r="X379" s="173">
        <v>0</v>
      </c>
      <c r="Y379" s="173">
        <v>0</v>
      </c>
      <c r="Z379" s="176">
        <v>0</v>
      </c>
      <c r="AA379" s="175">
        <f t="shared" si="11"/>
        <v>0</v>
      </c>
    </row>
    <row r="380" spans="1:27" ht="15.95" customHeight="1" x14ac:dyDescent="0.15">
      <c r="A380" s="1">
        <v>369</v>
      </c>
      <c r="B380" s="30">
        <v>2</v>
      </c>
      <c r="C380" s="21">
        <v>2</v>
      </c>
      <c r="D380" s="22">
        <v>1</v>
      </c>
      <c r="E380" s="22">
        <v>31</v>
      </c>
      <c r="F380" s="16" t="s">
        <v>236</v>
      </c>
      <c r="G380" s="23"/>
      <c r="H380" s="23"/>
      <c r="I380" s="16"/>
      <c r="J380" s="24"/>
      <c r="K380" s="170">
        <v>1</v>
      </c>
      <c r="L380" s="23">
        <v>5</v>
      </c>
      <c r="M380" s="171">
        <v>2</v>
      </c>
      <c r="N380" s="172">
        <v>1</v>
      </c>
      <c r="O380" s="173">
        <v>0</v>
      </c>
      <c r="P380" s="174">
        <v>0</v>
      </c>
      <c r="Q380" s="173">
        <v>0</v>
      </c>
      <c r="R380" s="175">
        <f t="shared" si="12"/>
        <v>3</v>
      </c>
      <c r="S380" s="23"/>
      <c r="T380" s="171">
        <v>0</v>
      </c>
      <c r="U380" s="172">
        <v>0</v>
      </c>
      <c r="V380" s="173">
        <v>0</v>
      </c>
      <c r="W380" s="174">
        <v>0</v>
      </c>
      <c r="X380" s="173">
        <v>0</v>
      </c>
      <c r="Y380" s="173">
        <v>0</v>
      </c>
      <c r="Z380" s="176">
        <v>0</v>
      </c>
      <c r="AA380" s="175">
        <f t="shared" si="11"/>
        <v>0</v>
      </c>
    </row>
    <row r="381" spans="1:27" ht="15.95" customHeight="1" x14ac:dyDescent="0.15">
      <c r="A381" s="1">
        <v>370</v>
      </c>
      <c r="B381" s="30">
        <v>2</v>
      </c>
      <c r="C381" s="21">
        <v>2</v>
      </c>
      <c r="D381" s="22">
        <v>1</v>
      </c>
      <c r="E381" s="22">
        <v>31</v>
      </c>
      <c r="F381" s="16" t="s">
        <v>236</v>
      </c>
      <c r="G381" s="23"/>
      <c r="H381" s="23"/>
      <c r="I381" s="16"/>
      <c r="J381" s="24"/>
      <c r="K381" s="170">
        <v>1</v>
      </c>
      <c r="L381" s="23">
        <v>5</v>
      </c>
      <c r="M381" s="171">
        <v>1</v>
      </c>
      <c r="N381" s="172">
        <v>0</v>
      </c>
      <c r="O381" s="173">
        <v>0</v>
      </c>
      <c r="P381" s="174">
        <v>0</v>
      </c>
      <c r="Q381" s="173">
        <v>0</v>
      </c>
      <c r="R381" s="175">
        <f t="shared" si="12"/>
        <v>1</v>
      </c>
      <c r="S381" s="23"/>
      <c r="T381" s="171">
        <v>0</v>
      </c>
      <c r="U381" s="172">
        <v>0</v>
      </c>
      <c r="V381" s="173">
        <v>0</v>
      </c>
      <c r="W381" s="174">
        <v>0</v>
      </c>
      <c r="X381" s="173">
        <v>0</v>
      </c>
      <c r="Y381" s="173">
        <v>0</v>
      </c>
      <c r="Z381" s="176">
        <v>0</v>
      </c>
      <c r="AA381" s="175">
        <f t="shared" si="11"/>
        <v>0</v>
      </c>
    </row>
    <row r="382" spans="1:27" ht="15.95" customHeight="1" x14ac:dyDescent="0.15">
      <c r="A382" s="1">
        <v>371</v>
      </c>
      <c r="B382" s="30">
        <v>2</v>
      </c>
      <c r="C382" s="21">
        <v>2</v>
      </c>
      <c r="D382" s="22">
        <v>1</v>
      </c>
      <c r="E382" s="22">
        <v>31</v>
      </c>
      <c r="F382" s="16" t="s">
        <v>236</v>
      </c>
      <c r="G382" s="23"/>
      <c r="H382" s="23"/>
      <c r="I382" s="16"/>
      <c r="J382" s="24"/>
      <c r="K382" s="170">
        <v>1</v>
      </c>
      <c r="L382" s="23">
        <v>5</v>
      </c>
      <c r="M382" s="171">
        <v>2</v>
      </c>
      <c r="N382" s="172">
        <v>1</v>
      </c>
      <c r="O382" s="173">
        <v>0</v>
      </c>
      <c r="P382" s="174">
        <v>0</v>
      </c>
      <c r="Q382" s="173">
        <v>0</v>
      </c>
      <c r="R382" s="175">
        <f t="shared" si="12"/>
        <v>3</v>
      </c>
      <c r="S382" s="23"/>
      <c r="T382" s="171">
        <v>0</v>
      </c>
      <c r="U382" s="172">
        <v>0</v>
      </c>
      <c r="V382" s="173">
        <v>0</v>
      </c>
      <c r="W382" s="174">
        <v>0</v>
      </c>
      <c r="X382" s="173">
        <v>0</v>
      </c>
      <c r="Y382" s="173">
        <v>0</v>
      </c>
      <c r="Z382" s="176">
        <v>0</v>
      </c>
      <c r="AA382" s="175">
        <f t="shared" si="11"/>
        <v>0</v>
      </c>
    </row>
    <row r="383" spans="1:27" ht="15.95" customHeight="1" x14ac:dyDescent="0.15">
      <c r="A383" s="1">
        <v>372</v>
      </c>
      <c r="B383" s="30">
        <v>2</v>
      </c>
      <c r="C383" s="21">
        <v>2</v>
      </c>
      <c r="D383" s="22">
        <v>1</v>
      </c>
      <c r="E383" s="22">
        <v>31</v>
      </c>
      <c r="F383" s="16" t="s">
        <v>236</v>
      </c>
      <c r="G383" s="23"/>
      <c r="H383" s="23"/>
      <c r="I383" s="16"/>
      <c r="J383" s="24"/>
      <c r="K383" s="170">
        <v>1</v>
      </c>
      <c r="L383" s="23">
        <v>5</v>
      </c>
      <c r="M383" s="171">
        <v>1</v>
      </c>
      <c r="N383" s="172">
        <v>1</v>
      </c>
      <c r="O383" s="173">
        <v>0</v>
      </c>
      <c r="P383" s="174">
        <v>0</v>
      </c>
      <c r="Q383" s="173">
        <v>0</v>
      </c>
      <c r="R383" s="175">
        <f t="shared" si="12"/>
        <v>2</v>
      </c>
      <c r="S383" s="23"/>
      <c r="T383" s="171">
        <v>0</v>
      </c>
      <c r="U383" s="172">
        <v>0</v>
      </c>
      <c r="V383" s="173">
        <v>0</v>
      </c>
      <c r="W383" s="174">
        <v>0</v>
      </c>
      <c r="X383" s="173">
        <v>0</v>
      </c>
      <c r="Y383" s="173">
        <v>0</v>
      </c>
      <c r="Z383" s="176">
        <v>0</v>
      </c>
      <c r="AA383" s="175">
        <f t="shared" si="11"/>
        <v>0</v>
      </c>
    </row>
    <row r="384" spans="1:27" ht="15.95" customHeight="1" x14ac:dyDescent="0.15">
      <c r="A384" s="1">
        <v>373</v>
      </c>
      <c r="B384" s="30">
        <v>2</v>
      </c>
      <c r="C384" s="21">
        <v>2</v>
      </c>
      <c r="D384" s="22">
        <v>1</v>
      </c>
      <c r="E384" s="22">
        <v>31</v>
      </c>
      <c r="F384" s="16" t="s">
        <v>236</v>
      </c>
      <c r="G384" s="23"/>
      <c r="H384" s="23"/>
      <c r="I384" s="16"/>
      <c r="J384" s="24"/>
      <c r="K384" s="170">
        <v>1</v>
      </c>
      <c r="L384" s="23">
        <v>5</v>
      </c>
      <c r="M384" s="171">
        <v>2</v>
      </c>
      <c r="N384" s="172">
        <v>1</v>
      </c>
      <c r="O384" s="173">
        <v>0</v>
      </c>
      <c r="P384" s="174">
        <v>0</v>
      </c>
      <c r="Q384" s="173">
        <v>0</v>
      </c>
      <c r="R384" s="175">
        <f t="shared" si="12"/>
        <v>3</v>
      </c>
      <c r="S384" s="23"/>
      <c r="T384" s="171">
        <v>0</v>
      </c>
      <c r="U384" s="172">
        <v>0</v>
      </c>
      <c r="V384" s="173">
        <v>0</v>
      </c>
      <c r="W384" s="174">
        <v>0</v>
      </c>
      <c r="X384" s="173">
        <v>0</v>
      </c>
      <c r="Y384" s="173">
        <v>0</v>
      </c>
      <c r="Z384" s="176">
        <v>0</v>
      </c>
      <c r="AA384" s="175">
        <f t="shared" si="11"/>
        <v>0</v>
      </c>
    </row>
    <row r="385" spans="1:27" ht="15.95" customHeight="1" x14ac:dyDescent="0.15">
      <c r="A385" s="1">
        <v>374</v>
      </c>
      <c r="B385" s="30">
        <v>2</v>
      </c>
      <c r="C385" s="21">
        <v>2</v>
      </c>
      <c r="D385" s="22">
        <v>1</v>
      </c>
      <c r="E385" s="22">
        <v>31</v>
      </c>
      <c r="F385" s="16" t="s">
        <v>236</v>
      </c>
      <c r="G385" s="23"/>
      <c r="H385" s="23"/>
      <c r="I385" s="16"/>
      <c r="J385" s="24"/>
      <c r="K385" s="170">
        <v>1</v>
      </c>
      <c r="L385" s="23">
        <v>5</v>
      </c>
      <c r="M385" s="171">
        <v>2</v>
      </c>
      <c r="N385" s="172">
        <v>0</v>
      </c>
      <c r="O385" s="173">
        <v>0</v>
      </c>
      <c r="P385" s="174">
        <v>0</v>
      </c>
      <c r="Q385" s="173">
        <v>0</v>
      </c>
      <c r="R385" s="175">
        <f t="shared" si="12"/>
        <v>2</v>
      </c>
      <c r="S385" s="23"/>
      <c r="T385" s="171">
        <v>0</v>
      </c>
      <c r="U385" s="172">
        <v>0</v>
      </c>
      <c r="V385" s="173">
        <v>0</v>
      </c>
      <c r="W385" s="174">
        <v>0</v>
      </c>
      <c r="X385" s="173">
        <v>0</v>
      </c>
      <c r="Y385" s="173">
        <v>0</v>
      </c>
      <c r="Z385" s="176">
        <v>0</v>
      </c>
      <c r="AA385" s="175">
        <f t="shared" si="11"/>
        <v>0</v>
      </c>
    </row>
    <row r="386" spans="1:27" ht="15.95" customHeight="1" x14ac:dyDescent="0.15">
      <c r="A386" s="1">
        <v>375</v>
      </c>
      <c r="B386" s="30">
        <v>2</v>
      </c>
      <c r="C386" s="21">
        <v>2</v>
      </c>
      <c r="D386" s="22">
        <v>1</v>
      </c>
      <c r="E386" s="22">
        <v>31</v>
      </c>
      <c r="F386" s="16" t="s">
        <v>236</v>
      </c>
      <c r="G386" s="23"/>
      <c r="H386" s="23"/>
      <c r="I386" s="16"/>
      <c r="J386" s="24"/>
      <c r="K386" s="170">
        <v>1</v>
      </c>
      <c r="L386" s="23">
        <v>5</v>
      </c>
      <c r="M386" s="171">
        <v>2</v>
      </c>
      <c r="N386" s="172">
        <v>0</v>
      </c>
      <c r="O386" s="173">
        <v>0</v>
      </c>
      <c r="P386" s="174">
        <v>0</v>
      </c>
      <c r="Q386" s="173">
        <v>0</v>
      </c>
      <c r="R386" s="175">
        <f t="shared" si="12"/>
        <v>2</v>
      </c>
      <c r="S386" s="23"/>
      <c r="T386" s="171">
        <v>0</v>
      </c>
      <c r="U386" s="172">
        <v>0</v>
      </c>
      <c r="V386" s="173">
        <v>0</v>
      </c>
      <c r="W386" s="174">
        <v>0</v>
      </c>
      <c r="X386" s="173">
        <v>0</v>
      </c>
      <c r="Y386" s="173">
        <v>0</v>
      </c>
      <c r="Z386" s="176">
        <v>0</v>
      </c>
      <c r="AA386" s="175">
        <f t="shared" si="11"/>
        <v>0</v>
      </c>
    </row>
    <row r="387" spans="1:27" ht="15.95" customHeight="1" x14ac:dyDescent="0.15">
      <c r="A387" s="1">
        <v>376</v>
      </c>
      <c r="B387" s="30">
        <v>2</v>
      </c>
      <c r="C387" s="21">
        <v>2</v>
      </c>
      <c r="D387" s="22">
        <v>1</v>
      </c>
      <c r="E387" s="22">
        <v>31</v>
      </c>
      <c r="F387" s="16" t="s">
        <v>236</v>
      </c>
      <c r="G387" s="23"/>
      <c r="H387" s="23"/>
      <c r="I387" s="16"/>
      <c r="J387" s="24"/>
      <c r="K387" s="170">
        <v>1</v>
      </c>
      <c r="L387" s="23">
        <v>5</v>
      </c>
      <c r="M387" s="171">
        <v>1</v>
      </c>
      <c r="N387" s="172">
        <v>0</v>
      </c>
      <c r="O387" s="173">
        <v>0</v>
      </c>
      <c r="P387" s="174">
        <v>0</v>
      </c>
      <c r="Q387" s="173">
        <v>0</v>
      </c>
      <c r="R387" s="175">
        <f t="shared" si="12"/>
        <v>1</v>
      </c>
      <c r="S387" s="23"/>
      <c r="T387" s="171">
        <v>0</v>
      </c>
      <c r="U387" s="172">
        <v>0</v>
      </c>
      <c r="V387" s="173">
        <v>0</v>
      </c>
      <c r="W387" s="174">
        <v>0</v>
      </c>
      <c r="X387" s="173">
        <v>0</v>
      </c>
      <c r="Y387" s="173">
        <v>0</v>
      </c>
      <c r="Z387" s="176">
        <v>0</v>
      </c>
      <c r="AA387" s="175">
        <f t="shared" si="11"/>
        <v>0</v>
      </c>
    </row>
    <row r="388" spans="1:27" ht="15.95" customHeight="1" x14ac:dyDescent="0.15">
      <c r="A388" s="1">
        <v>377</v>
      </c>
      <c r="B388" s="30">
        <v>2</v>
      </c>
      <c r="C388" s="21">
        <v>2</v>
      </c>
      <c r="D388" s="22">
        <v>1</v>
      </c>
      <c r="E388" s="22">
        <v>31</v>
      </c>
      <c r="F388" s="16" t="s">
        <v>236</v>
      </c>
      <c r="G388" s="23"/>
      <c r="H388" s="23"/>
      <c r="I388" s="16"/>
      <c r="J388" s="24"/>
      <c r="K388" s="170">
        <v>1</v>
      </c>
      <c r="L388" s="23">
        <v>5</v>
      </c>
      <c r="M388" s="171">
        <v>1</v>
      </c>
      <c r="N388" s="172">
        <v>1</v>
      </c>
      <c r="O388" s="173">
        <v>0</v>
      </c>
      <c r="P388" s="174">
        <v>0</v>
      </c>
      <c r="Q388" s="173">
        <v>0</v>
      </c>
      <c r="R388" s="175">
        <f t="shared" si="12"/>
        <v>2</v>
      </c>
      <c r="S388" s="23"/>
      <c r="T388" s="171">
        <v>0</v>
      </c>
      <c r="U388" s="172">
        <v>0</v>
      </c>
      <c r="V388" s="173">
        <v>0</v>
      </c>
      <c r="W388" s="174">
        <v>0</v>
      </c>
      <c r="X388" s="173">
        <v>0</v>
      </c>
      <c r="Y388" s="173">
        <v>0</v>
      </c>
      <c r="Z388" s="176">
        <v>0</v>
      </c>
      <c r="AA388" s="175">
        <f t="shared" si="11"/>
        <v>0</v>
      </c>
    </row>
    <row r="389" spans="1:27" ht="15.95" customHeight="1" x14ac:dyDescent="0.15">
      <c r="A389" s="1">
        <v>378</v>
      </c>
      <c r="B389" s="30">
        <v>2</v>
      </c>
      <c r="C389" s="21">
        <v>2</v>
      </c>
      <c r="D389" s="22">
        <v>1</v>
      </c>
      <c r="E389" s="22">
        <v>31</v>
      </c>
      <c r="F389" s="16" t="s">
        <v>236</v>
      </c>
      <c r="G389" s="23"/>
      <c r="H389" s="23"/>
      <c r="I389" s="16"/>
      <c r="J389" s="24"/>
      <c r="K389" s="170">
        <v>1</v>
      </c>
      <c r="L389" s="23">
        <v>5</v>
      </c>
      <c r="M389" s="171">
        <v>3</v>
      </c>
      <c r="N389" s="172">
        <v>0</v>
      </c>
      <c r="O389" s="173">
        <v>0</v>
      </c>
      <c r="P389" s="174">
        <v>0</v>
      </c>
      <c r="Q389" s="173">
        <v>0</v>
      </c>
      <c r="R389" s="175">
        <f t="shared" si="12"/>
        <v>3</v>
      </c>
      <c r="S389" s="23"/>
      <c r="T389" s="171">
        <v>0</v>
      </c>
      <c r="U389" s="172">
        <v>0</v>
      </c>
      <c r="V389" s="173">
        <v>0</v>
      </c>
      <c r="W389" s="174">
        <v>0</v>
      </c>
      <c r="X389" s="173">
        <v>0</v>
      </c>
      <c r="Y389" s="173">
        <v>0</v>
      </c>
      <c r="Z389" s="176">
        <v>0</v>
      </c>
      <c r="AA389" s="175">
        <f t="shared" si="11"/>
        <v>0</v>
      </c>
    </row>
    <row r="390" spans="1:27" ht="15.95" customHeight="1" x14ac:dyDescent="0.15">
      <c r="A390" s="1">
        <v>379</v>
      </c>
      <c r="B390" s="30">
        <v>2</v>
      </c>
      <c r="C390" s="21">
        <v>2</v>
      </c>
      <c r="D390" s="22">
        <v>1</v>
      </c>
      <c r="E390" s="22">
        <v>31</v>
      </c>
      <c r="F390" s="16" t="s">
        <v>236</v>
      </c>
      <c r="G390" s="23"/>
      <c r="H390" s="23"/>
      <c r="I390" s="16"/>
      <c r="J390" s="24"/>
      <c r="K390" s="170">
        <v>1</v>
      </c>
      <c r="L390" s="23">
        <v>5</v>
      </c>
      <c r="M390" s="171">
        <v>1</v>
      </c>
      <c r="N390" s="172">
        <v>0</v>
      </c>
      <c r="O390" s="173">
        <v>0</v>
      </c>
      <c r="P390" s="174">
        <v>0</v>
      </c>
      <c r="Q390" s="173">
        <v>0</v>
      </c>
      <c r="R390" s="175">
        <f t="shared" si="12"/>
        <v>1</v>
      </c>
      <c r="S390" s="23"/>
      <c r="T390" s="171">
        <v>0</v>
      </c>
      <c r="U390" s="172">
        <v>0</v>
      </c>
      <c r="V390" s="173">
        <v>0</v>
      </c>
      <c r="W390" s="174">
        <v>0</v>
      </c>
      <c r="X390" s="173">
        <v>0</v>
      </c>
      <c r="Y390" s="173">
        <v>0</v>
      </c>
      <c r="Z390" s="176">
        <v>0</v>
      </c>
      <c r="AA390" s="175">
        <f t="shared" si="11"/>
        <v>0</v>
      </c>
    </row>
    <row r="391" spans="1:27" ht="15.95" customHeight="1" x14ac:dyDescent="0.15">
      <c r="A391" s="1">
        <v>380</v>
      </c>
      <c r="B391" s="30">
        <v>2</v>
      </c>
      <c r="C391" s="21">
        <v>2</v>
      </c>
      <c r="D391" s="22">
        <v>1</v>
      </c>
      <c r="E391" s="22">
        <v>31</v>
      </c>
      <c r="F391" s="16" t="s">
        <v>236</v>
      </c>
      <c r="G391" s="23"/>
      <c r="H391" s="23"/>
      <c r="I391" s="16"/>
      <c r="J391" s="24"/>
      <c r="K391" s="170">
        <v>1</v>
      </c>
      <c r="L391" s="23">
        <v>5</v>
      </c>
      <c r="M391" s="171">
        <v>2</v>
      </c>
      <c r="N391" s="172">
        <v>1</v>
      </c>
      <c r="O391" s="173">
        <v>0</v>
      </c>
      <c r="P391" s="174">
        <v>0</v>
      </c>
      <c r="Q391" s="173">
        <v>0</v>
      </c>
      <c r="R391" s="175">
        <f t="shared" si="12"/>
        <v>3</v>
      </c>
      <c r="S391" s="23"/>
      <c r="T391" s="171">
        <v>0</v>
      </c>
      <c r="U391" s="172">
        <v>0</v>
      </c>
      <c r="V391" s="173">
        <v>0</v>
      </c>
      <c r="W391" s="174">
        <v>0</v>
      </c>
      <c r="X391" s="173">
        <v>0</v>
      </c>
      <c r="Y391" s="173">
        <v>0</v>
      </c>
      <c r="Z391" s="176">
        <v>0</v>
      </c>
      <c r="AA391" s="175">
        <f t="shared" si="11"/>
        <v>0</v>
      </c>
    </row>
    <row r="392" spans="1:27" ht="15.95" customHeight="1" x14ac:dyDescent="0.15">
      <c r="A392" s="1">
        <v>381</v>
      </c>
      <c r="B392" s="30">
        <v>2</v>
      </c>
      <c r="C392" s="21">
        <v>2</v>
      </c>
      <c r="D392" s="22">
        <v>1</v>
      </c>
      <c r="E392" s="22">
        <v>31</v>
      </c>
      <c r="F392" s="16" t="s">
        <v>236</v>
      </c>
      <c r="G392" s="23"/>
      <c r="H392" s="23"/>
      <c r="I392" s="16"/>
      <c r="J392" s="24"/>
      <c r="K392" s="170">
        <v>1</v>
      </c>
      <c r="L392" s="23">
        <v>5</v>
      </c>
      <c r="M392" s="171">
        <v>1</v>
      </c>
      <c r="N392" s="172">
        <v>1</v>
      </c>
      <c r="O392" s="173">
        <v>0</v>
      </c>
      <c r="P392" s="174">
        <v>0</v>
      </c>
      <c r="Q392" s="173">
        <v>0</v>
      </c>
      <c r="R392" s="175">
        <f t="shared" si="12"/>
        <v>2</v>
      </c>
      <c r="S392" s="23"/>
      <c r="T392" s="171">
        <v>0</v>
      </c>
      <c r="U392" s="172">
        <v>0</v>
      </c>
      <c r="V392" s="173">
        <v>0</v>
      </c>
      <c r="W392" s="174">
        <v>0</v>
      </c>
      <c r="X392" s="173">
        <v>0</v>
      </c>
      <c r="Y392" s="173">
        <v>0</v>
      </c>
      <c r="Z392" s="176">
        <v>0</v>
      </c>
      <c r="AA392" s="175">
        <f t="shared" si="11"/>
        <v>0</v>
      </c>
    </row>
    <row r="393" spans="1:27" ht="15.95" customHeight="1" x14ac:dyDescent="0.15">
      <c r="A393" s="1">
        <v>382</v>
      </c>
      <c r="B393" s="30">
        <v>2</v>
      </c>
      <c r="C393" s="21">
        <v>2</v>
      </c>
      <c r="D393" s="22">
        <v>1</v>
      </c>
      <c r="E393" s="22">
        <v>31</v>
      </c>
      <c r="F393" s="16" t="s">
        <v>236</v>
      </c>
      <c r="G393" s="23"/>
      <c r="H393" s="23"/>
      <c r="I393" s="16"/>
      <c r="J393" s="24"/>
      <c r="K393" s="170">
        <v>1</v>
      </c>
      <c r="L393" s="23">
        <v>5</v>
      </c>
      <c r="M393" s="171">
        <v>2</v>
      </c>
      <c r="N393" s="172">
        <v>0</v>
      </c>
      <c r="O393" s="173">
        <v>0</v>
      </c>
      <c r="P393" s="174">
        <v>0</v>
      </c>
      <c r="Q393" s="173">
        <v>0</v>
      </c>
      <c r="R393" s="175">
        <f t="shared" si="12"/>
        <v>2</v>
      </c>
      <c r="S393" s="23"/>
      <c r="T393" s="171">
        <v>0</v>
      </c>
      <c r="U393" s="172">
        <v>0</v>
      </c>
      <c r="V393" s="173">
        <v>0</v>
      </c>
      <c r="W393" s="174">
        <v>0</v>
      </c>
      <c r="X393" s="173">
        <v>0</v>
      </c>
      <c r="Y393" s="173">
        <v>0</v>
      </c>
      <c r="Z393" s="176">
        <v>0</v>
      </c>
      <c r="AA393" s="175">
        <f t="shared" si="11"/>
        <v>0</v>
      </c>
    </row>
    <row r="394" spans="1:27" ht="15.95" customHeight="1" x14ac:dyDescent="0.15">
      <c r="A394" s="1">
        <v>383</v>
      </c>
      <c r="B394" s="30">
        <v>2</v>
      </c>
      <c r="C394" s="21">
        <v>2</v>
      </c>
      <c r="D394" s="22">
        <v>1</v>
      </c>
      <c r="E394" s="22">
        <v>31</v>
      </c>
      <c r="F394" s="16" t="s">
        <v>236</v>
      </c>
      <c r="G394" s="23"/>
      <c r="H394" s="23"/>
      <c r="I394" s="16"/>
      <c r="J394" s="24"/>
      <c r="K394" s="170">
        <v>1</v>
      </c>
      <c r="L394" s="23">
        <v>5</v>
      </c>
      <c r="M394" s="171">
        <v>2</v>
      </c>
      <c r="N394" s="172">
        <v>1</v>
      </c>
      <c r="O394" s="173">
        <v>0</v>
      </c>
      <c r="P394" s="174">
        <v>0</v>
      </c>
      <c r="Q394" s="173">
        <v>0</v>
      </c>
      <c r="R394" s="175">
        <f t="shared" si="12"/>
        <v>3</v>
      </c>
      <c r="S394" s="23"/>
      <c r="T394" s="171">
        <v>0</v>
      </c>
      <c r="U394" s="172">
        <v>0</v>
      </c>
      <c r="V394" s="173">
        <v>0</v>
      </c>
      <c r="W394" s="174">
        <v>0</v>
      </c>
      <c r="X394" s="173">
        <v>0</v>
      </c>
      <c r="Y394" s="173">
        <v>0</v>
      </c>
      <c r="Z394" s="176">
        <v>0</v>
      </c>
      <c r="AA394" s="175">
        <f t="shared" si="11"/>
        <v>0</v>
      </c>
    </row>
    <row r="395" spans="1:27" ht="15.95" customHeight="1" x14ac:dyDescent="0.15">
      <c r="A395" s="1">
        <v>384</v>
      </c>
      <c r="B395" s="30">
        <v>2</v>
      </c>
      <c r="C395" s="21">
        <v>2</v>
      </c>
      <c r="D395" s="22">
        <v>1</v>
      </c>
      <c r="E395" s="22">
        <v>31</v>
      </c>
      <c r="F395" s="16" t="s">
        <v>236</v>
      </c>
      <c r="G395" s="23"/>
      <c r="H395" s="23"/>
      <c r="I395" s="16"/>
      <c r="J395" s="24"/>
      <c r="K395" s="170">
        <v>1</v>
      </c>
      <c r="L395" s="23">
        <v>5</v>
      </c>
      <c r="M395" s="171">
        <v>1</v>
      </c>
      <c r="N395" s="172">
        <v>0</v>
      </c>
      <c r="O395" s="173">
        <v>0</v>
      </c>
      <c r="P395" s="174">
        <v>0</v>
      </c>
      <c r="Q395" s="173">
        <v>0</v>
      </c>
      <c r="R395" s="175">
        <f t="shared" si="12"/>
        <v>1</v>
      </c>
      <c r="S395" s="23"/>
      <c r="T395" s="171">
        <v>0</v>
      </c>
      <c r="U395" s="172">
        <v>0</v>
      </c>
      <c r="V395" s="173">
        <v>0</v>
      </c>
      <c r="W395" s="174">
        <v>0</v>
      </c>
      <c r="X395" s="173">
        <v>0</v>
      </c>
      <c r="Y395" s="173">
        <v>0</v>
      </c>
      <c r="Z395" s="176">
        <v>0</v>
      </c>
      <c r="AA395" s="175">
        <f t="shared" si="11"/>
        <v>0</v>
      </c>
    </row>
    <row r="396" spans="1:27" ht="15.95" customHeight="1" x14ac:dyDescent="0.15">
      <c r="A396" s="1">
        <v>385</v>
      </c>
      <c r="B396" s="30">
        <v>2</v>
      </c>
      <c r="C396" s="21">
        <v>2</v>
      </c>
      <c r="D396" s="22">
        <v>1</v>
      </c>
      <c r="E396" s="22">
        <v>31</v>
      </c>
      <c r="F396" s="16" t="s">
        <v>236</v>
      </c>
      <c r="G396" s="23"/>
      <c r="H396" s="23"/>
      <c r="I396" s="16"/>
      <c r="J396" s="24"/>
      <c r="K396" s="170">
        <v>1</v>
      </c>
      <c r="L396" s="23">
        <v>5</v>
      </c>
      <c r="M396" s="171">
        <v>2</v>
      </c>
      <c r="N396" s="172">
        <v>1</v>
      </c>
      <c r="O396" s="173">
        <v>0</v>
      </c>
      <c r="P396" s="174">
        <v>0</v>
      </c>
      <c r="Q396" s="173">
        <v>0</v>
      </c>
      <c r="R396" s="175">
        <f t="shared" si="12"/>
        <v>3</v>
      </c>
      <c r="S396" s="23"/>
      <c r="T396" s="171">
        <v>0</v>
      </c>
      <c r="U396" s="172">
        <v>0</v>
      </c>
      <c r="V396" s="173">
        <v>0</v>
      </c>
      <c r="W396" s="174">
        <v>0</v>
      </c>
      <c r="X396" s="173">
        <v>0</v>
      </c>
      <c r="Y396" s="173">
        <v>0</v>
      </c>
      <c r="Z396" s="176">
        <v>0</v>
      </c>
      <c r="AA396" s="175">
        <f t="shared" si="11"/>
        <v>0</v>
      </c>
    </row>
    <row r="397" spans="1:27" ht="15.95" customHeight="1" x14ac:dyDescent="0.15">
      <c r="A397" s="1">
        <v>386</v>
      </c>
      <c r="B397" s="30">
        <v>2</v>
      </c>
      <c r="C397" s="21">
        <v>2</v>
      </c>
      <c r="D397" s="22">
        <v>1</v>
      </c>
      <c r="E397" s="22">
        <v>31</v>
      </c>
      <c r="F397" s="16" t="s">
        <v>236</v>
      </c>
      <c r="G397" s="23"/>
      <c r="H397" s="23"/>
      <c r="I397" s="16"/>
      <c r="J397" s="24"/>
      <c r="K397" s="170">
        <v>1</v>
      </c>
      <c r="L397" s="23">
        <v>5</v>
      </c>
      <c r="M397" s="171">
        <v>1</v>
      </c>
      <c r="N397" s="172">
        <v>0</v>
      </c>
      <c r="O397" s="173">
        <v>0</v>
      </c>
      <c r="P397" s="174">
        <v>0</v>
      </c>
      <c r="Q397" s="173">
        <v>0</v>
      </c>
      <c r="R397" s="175">
        <f t="shared" si="12"/>
        <v>1</v>
      </c>
      <c r="S397" s="23"/>
      <c r="T397" s="171">
        <v>0</v>
      </c>
      <c r="U397" s="172">
        <v>0</v>
      </c>
      <c r="V397" s="173">
        <v>0</v>
      </c>
      <c r="W397" s="174">
        <v>0</v>
      </c>
      <c r="X397" s="173">
        <v>0</v>
      </c>
      <c r="Y397" s="173">
        <v>0</v>
      </c>
      <c r="Z397" s="176">
        <v>0</v>
      </c>
      <c r="AA397" s="175">
        <f t="shared" ref="AA397:AA429" si="13">SUM(T397:Z397)</f>
        <v>0</v>
      </c>
    </row>
    <row r="398" spans="1:27" ht="15.95" customHeight="1" x14ac:dyDescent="0.15">
      <c r="A398" s="1">
        <v>387</v>
      </c>
      <c r="B398" s="30">
        <v>2</v>
      </c>
      <c r="C398" s="21">
        <v>2</v>
      </c>
      <c r="D398" s="22">
        <v>1</v>
      </c>
      <c r="E398" s="22">
        <v>31</v>
      </c>
      <c r="F398" s="16" t="s">
        <v>236</v>
      </c>
      <c r="G398" s="23"/>
      <c r="H398" s="23"/>
      <c r="I398" s="16"/>
      <c r="J398" s="24"/>
      <c r="K398" s="170">
        <v>1</v>
      </c>
      <c r="L398" s="23">
        <v>5</v>
      </c>
      <c r="M398" s="171">
        <v>1</v>
      </c>
      <c r="N398" s="172">
        <v>0</v>
      </c>
      <c r="O398" s="173">
        <v>0</v>
      </c>
      <c r="P398" s="174">
        <v>0</v>
      </c>
      <c r="Q398" s="173">
        <v>0</v>
      </c>
      <c r="R398" s="175">
        <f t="shared" si="12"/>
        <v>1</v>
      </c>
      <c r="S398" s="23"/>
      <c r="T398" s="171">
        <v>0</v>
      </c>
      <c r="U398" s="172">
        <v>0</v>
      </c>
      <c r="V398" s="173">
        <v>0</v>
      </c>
      <c r="W398" s="174">
        <v>0</v>
      </c>
      <c r="X398" s="173">
        <v>0</v>
      </c>
      <c r="Y398" s="173">
        <v>0</v>
      </c>
      <c r="Z398" s="176">
        <v>0</v>
      </c>
      <c r="AA398" s="175">
        <f t="shared" si="13"/>
        <v>0</v>
      </c>
    </row>
    <row r="399" spans="1:27" ht="15.95" customHeight="1" x14ac:dyDescent="0.15">
      <c r="A399" s="1">
        <v>388</v>
      </c>
      <c r="B399" s="30">
        <v>2</v>
      </c>
      <c r="C399" s="21">
        <v>2</v>
      </c>
      <c r="D399" s="22">
        <v>1</v>
      </c>
      <c r="E399" s="22">
        <v>31</v>
      </c>
      <c r="F399" s="16" t="s">
        <v>236</v>
      </c>
      <c r="G399" s="23"/>
      <c r="H399" s="23"/>
      <c r="I399" s="16"/>
      <c r="J399" s="24"/>
      <c r="K399" s="170">
        <v>1</v>
      </c>
      <c r="L399" s="23">
        <v>5</v>
      </c>
      <c r="M399" s="171">
        <v>1</v>
      </c>
      <c r="N399" s="172">
        <v>1</v>
      </c>
      <c r="O399" s="173">
        <v>0</v>
      </c>
      <c r="P399" s="174">
        <v>0</v>
      </c>
      <c r="Q399" s="173">
        <v>0</v>
      </c>
      <c r="R399" s="175">
        <f t="shared" ref="R399:R429" si="14">SUM(M399:Q399)</f>
        <v>2</v>
      </c>
      <c r="S399" s="23"/>
      <c r="T399" s="171">
        <v>0</v>
      </c>
      <c r="U399" s="172">
        <v>0</v>
      </c>
      <c r="V399" s="173">
        <v>0</v>
      </c>
      <c r="W399" s="174">
        <v>0</v>
      </c>
      <c r="X399" s="173">
        <v>0</v>
      </c>
      <c r="Y399" s="173">
        <v>0</v>
      </c>
      <c r="Z399" s="176">
        <v>0</v>
      </c>
      <c r="AA399" s="175">
        <f t="shared" si="13"/>
        <v>0</v>
      </c>
    </row>
    <row r="400" spans="1:27" ht="15.95" customHeight="1" x14ac:dyDescent="0.15">
      <c r="A400" s="1">
        <v>389</v>
      </c>
      <c r="B400" s="30">
        <v>2</v>
      </c>
      <c r="C400" s="21">
        <v>2</v>
      </c>
      <c r="D400" s="22">
        <v>1</v>
      </c>
      <c r="E400" s="22">
        <v>31</v>
      </c>
      <c r="F400" s="16" t="s">
        <v>236</v>
      </c>
      <c r="G400" s="23"/>
      <c r="H400" s="23"/>
      <c r="I400" s="16"/>
      <c r="J400" s="24"/>
      <c r="K400" s="170">
        <v>1</v>
      </c>
      <c r="L400" s="23">
        <v>5</v>
      </c>
      <c r="M400" s="171">
        <v>2</v>
      </c>
      <c r="N400" s="172">
        <v>1</v>
      </c>
      <c r="O400" s="173">
        <v>0</v>
      </c>
      <c r="P400" s="174">
        <v>0</v>
      </c>
      <c r="Q400" s="173">
        <v>0</v>
      </c>
      <c r="R400" s="175">
        <f t="shared" si="14"/>
        <v>3</v>
      </c>
      <c r="S400" s="23"/>
      <c r="T400" s="171">
        <v>0</v>
      </c>
      <c r="U400" s="172">
        <v>0</v>
      </c>
      <c r="V400" s="173">
        <v>0</v>
      </c>
      <c r="W400" s="174">
        <v>0</v>
      </c>
      <c r="X400" s="173">
        <v>0</v>
      </c>
      <c r="Y400" s="173">
        <v>0</v>
      </c>
      <c r="Z400" s="176">
        <v>0</v>
      </c>
      <c r="AA400" s="175">
        <f t="shared" si="13"/>
        <v>0</v>
      </c>
    </row>
    <row r="401" spans="1:27" ht="15.95" customHeight="1" x14ac:dyDescent="0.15">
      <c r="A401" s="1">
        <v>390</v>
      </c>
      <c r="B401" s="30">
        <v>2</v>
      </c>
      <c r="C401" s="21">
        <v>2</v>
      </c>
      <c r="D401" s="22">
        <v>1</v>
      </c>
      <c r="E401" s="22">
        <v>31</v>
      </c>
      <c r="F401" s="16" t="s">
        <v>236</v>
      </c>
      <c r="G401" s="23"/>
      <c r="H401" s="23"/>
      <c r="I401" s="16"/>
      <c r="J401" s="24"/>
      <c r="K401" s="170">
        <v>1</v>
      </c>
      <c r="L401" s="23">
        <v>5</v>
      </c>
      <c r="M401" s="171">
        <v>2</v>
      </c>
      <c r="N401" s="172">
        <v>1</v>
      </c>
      <c r="O401" s="173">
        <v>0</v>
      </c>
      <c r="P401" s="174">
        <v>0</v>
      </c>
      <c r="Q401" s="173">
        <v>0</v>
      </c>
      <c r="R401" s="175">
        <f t="shared" si="14"/>
        <v>3</v>
      </c>
      <c r="S401" s="23"/>
      <c r="T401" s="171">
        <v>0</v>
      </c>
      <c r="U401" s="172">
        <v>0</v>
      </c>
      <c r="V401" s="173">
        <v>0</v>
      </c>
      <c r="W401" s="174">
        <v>0</v>
      </c>
      <c r="X401" s="173">
        <v>0</v>
      </c>
      <c r="Y401" s="173">
        <v>0</v>
      </c>
      <c r="Z401" s="176">
        <v>0</v>
      </c>
      <c r="AA401" s="175">
        <f t="shared" si="13"/>
        <v>0</v>
      </c>
    </row>
    <row r="402" spans="1:27" ht="15.95" customHeight="1" x14ac:dyDescent="0.15">
      <c r="A402" s="1">
        <v>391</v>
      </c>
      <c r="B402" s="30">
        <v>2</v>
      </c>
      <c r="C402" s="21">
        <v>2</v>
      </c>
      <c r="D402" s="22">
        <v>1</v>
      </c>
      <c r="E402" s="22">
        <v>31</v>
      </c>
      <c r="F402" s="16" t="s">
        <v>236</v>
      </c>
      <c r="G402" s="23"/>
      <c r="H402" s="23"/>
      <c r="I402" s="16"/>
      <c r="J402" s="24"/>
      <c r="K402" s="170">
        <v>1</v>
      </c>
      <c r="L402" s="23">
        <v>5</v>
      </c>
      <c r="M402" s="171">
        <v>2</v>
      </c>
      <c r="N402" s="172">
        <v>2</v>
      </c>
      <c r="O402" s="173">
        <v>0</v>
      </c>
      <c r="P402" s="174">
        <v>0</v>
      </c>
      <c r="Q402" s="173">
        <v>0</v>
      </c>
      <c r="R402" s="175">
        <f t="shared" si="14"/>
        <v>4</v>
      </c>
      <c r="S402" s="23"/>
      <c r="T402" s="171">
        <v>0</v>
      </c>
      <c r="U402" s="172">
        <v>0</v>
      </c>
      <c r="V402" s="173">
        <v>0</v>
      </c>
      <c r="W402" s="174">
        <v>0</v>
      </c>
      <c r="X402" s="173">
        <v>0</v>
      </c>
      <c r="Y402" s="173">
        <v>0</v>
      </c>
      <c r="Z402" s="176">
        <v>0</v>
      </c>
      <c r="AA402" s="175">
        <f t="shared" si="13"/>
        <v>0</v>
      </c>
    </row>
    <row r="403" spans="1:27" ht="15.95" customHeight="1" x14ac:dyDescent="0.15">
      <c r="A403" s="1">
        <v>392</v>
      </c>
      <c r="B403" s="30">
        <v>2</v>
      </c>
      <c r="C403" s="21">
        <v>2</v>
      </c>
      <c r="D403" s="22">
        <v>1</v>
      </c>
      <c r="E403" s="22">
        <v>31</v>
      </c>
      <c r="F403" s="16" t="s">
        <v>236</v>
      </c>
      <c r="G403" s="23"/>
      <c r="H403" s="23"/>
      <c r="I403" s="16"/>
      <c r="J403" s="24"/>
      <c r="K403" s="170">
        <v>1</v>
      </c>
      <c r="L403" s="23">
        <v>5</v>
      </c>
      <c r="M403" s="171">
        <v>3</v>
      </c>
      <c r="N403" s="172">
        <v>2</v>
      </c>
      <c r="O403" s="173">
        <v>0</v>
      </c>
      <c r="P403" s="174">
        <v>0</v>
      </c>
      <c r="Q403" s="173">
        <v>0</v>
      </c>
      <c r="R403" s="175">
        <f t="shared" si="14"/>
        <v>5</v>
      </c>
      <c r="S403" s="23"/>
      <c r="T403" s="171">
        <v>0</v>
      </c>
      <c r="U403" s="172">
        <v>0</v>
      </c>
      <c r="V403" s="173">
        <v>0</v>
      </c>
      <c r="W403" s="174">
        <v>0</v>
      </c>
      <c r="X403" s="173">
        <v>0</v>
      </c>
      <c r="Y403" s="173">
        <v>0</v>
      </c>
      <c r="Z403" s="176">
        <v>0</v>
      </c>
      <c r="AA403" s="175">
        <f t="shared" si="13"/>
        <v>0</v>
      </c>
    </row>
    <row r="404" spans="1:27" ht="15.95" customHeight="1" x14ac:dyDescent="0.15">
      <c r="A404" s="1">
        <v>393</v>
      </c>
      <c r="B404" s="30">
        <v>2</v>
      </c>
      <c r="C404" s="21">
        <v>2</v>
      </c>
      <c r="D404" s="22">
        <v>1</v>
      </c>
      <c r="E404" s="22">
        <v>31</v>
      </c>
      <c r="F404" s="16" t="s">
        <v>236</v>
      </c>
      <c r="G404" s="23"/>
      <c r="H404" s="23"/>
      <c r="I404" s="16"/>
      <c r="J404" s="24"/>
      <c r="K404" s="170">
        <v>1</v>
      </c>
      <c r="L404" s="23">
        <v>5</v>
      </c>
      <c r="M404" s="171">
        <v>2</v>
      </c>
      <c r="N404" s="172">
        <v>2</v>
      </c>
      <c r="O404" s="173">
        <v>0</v>
      </c>
      <c r="P404" s="174">
        <v>0</v>
      </c>
      <c r="Q404" s="173">
        <v>0</v>
      </c>
      <c r="R404" s="175">
        <f t="shared" si="14"/>
        <v>4</v>
      </c>
      <c r="S404" s="23"/>
      <c r="T404" s="171">
        <v>0</v>
      </c>
      <c r="U404" s="172">
        <v>0</v>
      </c>
      <c r="V404" s="173">
        <v>0</v>
      </c>
      <c r="W404" s="174">
        <v>0</v>
      </c>
      <c r="X404" s="173">
        <v>0</v>
      </c>
      <c r="Y404" s="173">
        <v>0</v>
      </c>
      <c r="Z404" s="176">
        <v>0</v>
      </c>
      <c r="AA404" s="175">
        <f t="shared" si="13"/>
        <v>0</v>
      </c>
    </row>
    <row r="405" spans="1:27" ht="15.95" customHeight="1" x14ac:dyDescent="0.15">
      <c r="A405" s="1">
        <v>394</v>
      </c>
      <c r="B405" s="30">
        <v>2</v>
      </c>
      <c r="C405" s="21">
        <v>2</v>
      </c>
      <c r="D405" s="22">
        <v>1</v>
      </c>
      <c r="E405" s="22">
        <v>31</v>
      </c>
      <c r="F405" s="16" t="s">
        <v>236</v>
      </c>
      <c r="G405" s="23"/>
      <c r="H405" s="23"/>
      <c r="I405" s="16"/>
      <c r="J405" s="24"/>
      <c r="K405" s="170">
        <v>1</v>
      </c>
      <c r="L405" s="23">
        <v>5</v>
      </c>
      <c r="M405" s="171">
        <v>2</v>
      </c>
      <c r="N405" s="172">
        <v>2</v>
      </c>
      <c r="O405" s="173">
        <v>0</v>
      </c>
      <c r="P405" s="174">
        <v>0</v>
      </c>
      <c r="Q405" s="173">
        <v>0</v>
      </c>
      <c r="R405" s="175">
        <f t="shared" si="14"/>
        <v>4</v>
      </c>
      <c r="S405" s="23"/>
      <c r="T405" s="171">
        <v>0</v>
      </c>
      <c r="U405" s="172">
        <v>0</v>
      </c>
      <c r="V405" s="173">
        <v>0</v>
      </c>
      <c r="W405" s="174">
        <v>0</v>
      </c>
      <c r="X405" s="173">
        <v>0</v>
      </c>
      <c r="Y405" s="173">
        <v>0</v>
      </c>
      <c r="Z405" s="176">
        <v>0</v>
      </c>
      <c r="AA405" s="175">
        <f t="shared" si="13"/>
        <v>0</v>
      </c>
    </row>
    <row r="406" spans="1:27" ht="15.95" customHeight="1" x14ac:dyDescent="0.15">
      <c r="A406" s="1">
        <v>395</v>
      </c>
      <c r="B406" s="30">
        <v>2</v>
      </c>
      <c r="C406" s="21">
        <v>2</v>
      </c>
      <c r="D406" s="22">
        <v>1</v>
      </c>
      <c r="E406" s="22">
        <v>31</v>
      </c>
      <c r="F406" s="16" t="s">
        <v>236</v>
      </c>
      <c r="G406" s="23"/>
      <c r="H406" s="23"/>
      <c r="I406" s="16"/>
      <c r="J406" s="24"/>
      <c r="K406" s="170">
        <v>1</v>
      </c>
      <c r="L406" s="23">
        <v>5</v>
      </c>
      <c r="M406" s="171">
        <v>2</v>
      </c>
      <c r="N406" s="172">
        <v>2</v>
      </c>
      <c r="O406" s="173">
        <v>0</v>
      </c>
      <c r="P406" s="174">
        <v>0</v>
      </c>
      <c r="Q406" s="173">
        <v>0</v>
      </c>
      <c r="R406" s="175">
        <f t="shared" si="14"/>
        <v>4</v>
      </c>
      <c r="S406" s="23"/>
      <c r="T406" s="171">
        <v>0</v>
      </c>
      <c r="U406" s="172">
        <v>0</v>
      </c>
      <c r="V406" s="173">
        <v>0</v>
      </c>
      <c r="W406" s="174">
        <v>0</v>
      </c>
      <c r="X406" s="173">
        <v>0</v>
      </c>
      <c r="Y406" s="173">
        <v>0</v>
      </c>
      <c r="Z406" s="176">
        <v>0</v>
      </c>
      <c r="AA406" s="175">
        <f t="shared" si="13"/>
        <v>0</v>
      </c>
    </row>
    <row r="407" spans="1:27" ht="15.95" customHeight="1" x14ac:dyDescent="0.15">
      <c r="A407" s="1">
        <v>396</v>
      </c>
      <c r="B407" s="30">
        <v>2</v>
      </c>
      <c r="C407" s="21">
        <v>2</v>
      </c>
      <c r="D407" s="22">
        <v>1</v>
      </c>
      <c r="E407" s="22">
        <v>31</v>
      </c>
      <c r="F407" s="16" t="s">
        <v>236</v>
      </c>
      <c r="G407" s="23"/>
      <c r="H407" s="23"/>
      <c r="I407" s="16"/>
      <c r="J407" s="24"/>
      <c r="K407" s="170">
        <v>1</v>
      </c>
      <c r="L407" s="23">
        <v>5</v>
      </c>
      <c r="M407" s="171">
        <v>2</v>
      </c>
      <c r="N407" s="172">
        <v>2</v>
      </c>
      <c r="O407" s="173">
        <v>0</v>
      </c>
      <c r="P407" s="174">
        <v>0</v>
      </c>
      <c r="Q407" s="173">
        <v>0</v>
      </c>
      <c r="R407" s="175">
        <f t="shared" si="14"/>
        <v>4</v>
      </c>
      <c r="S407" s="23"/>
      <c r="T407" s="171">
        <v>0</v>
      </c>
      <c r="U407" s="172">
        <v>0</v>
      </c>
      <c r="V407" s="173">
        <v>0</v>
      </c>
      <c r="W407" s="174">
        <v>0</v>
      </c>
      <c r="X407" s="173">
        <v>0</v>
      </c>
      <c r="Y407" s="173">
        <v>0</v>
      </c>
      <c r="Z407" s="176">
        <v>0</v>
      </c>
      <c r="AA407" s="175">
        <f t="shared" si="13"/>
        <v>0</v>
      </c>
    </row>
    <row r="408" spans="1:27" ht="15.95" customHeight="1" x14ac:dyDescent="0.15">
      <c r="A408" s="1">
        <v>397</v>
      </c>
      <c r="B408" s="30">
        <v>2</v>
      </c>
      <c r="C408" s="21">
        <v>2</v>
      </c>
      <c r="D408" s="22">
        <v>1</v>
      </c>
      <c r="E408" s="22">
        <v>31</v>
      </c>
      <c r="F408" s="16" t="s">
        <v>236</v>
      </c>
      <c r="G408" s="23"/>
      <c r="H408" s="23"/>
      <c r="I408" s="16"/>
      <c r="J408" s="24"/>
      <c r="K408" s="170">
        <v>1</v>
      </c>
      <c r="L408" s="23">
        <v>5</v>
      </c>
      <c r="M408" s="171">
        <v>2</v>
      </c>
      <c r="N408" s="172">
        <v>2</v>
      </c>
      <c r="O408" s="173">
        <v>0</v>
      </c>
      <c r="P408" s="174">
        <v>0</v>
      </c>
      <c r="Q408" s="173">
        <v>0</v>
      </c>
      <c r="R408" s="175">
        <f t="shared" si="14"/>
        <v>4</v>
      </c>
      <c r="S408" s="23"/>
      <c r="T408" s="171">
        <v>0</v>
      </c>
      <c r="U408" s="172">
        <v>0</v>
      </c>
      <c r="V408" s="173">
        <v>0</v>
      </c>
      <c r="W408" s="174">
        <v>0</v>
      </c>
      <c r="X408" s="173">
        <v>0</v>
      </c>
      <c r="Y408" s="173">
        <v>0</v>
      </c>
      <c r="Z408" s="176">
        <v>0</v>
      </c>
      <c r="AA408" s="175">
        <f t="shared" si="13"/>
        <v>0</v>
      </c>
    </row>
    <row r="409" spans="1:27" ht="15.95" customHeight="1" x14ac:dyDescent="0.15">
      <c r="A409" s="1">
        <v>398</v>
      </c>
      <c r="B409" s="30">
        <v>2</v>
      </c>
      <c r="C409" s="21">
        <v>2</v>
      </c>
      <c r="D409" s="22">
        <v>1</v>
      </c>
      <c r="E409" s="22">
        <v>31</v>
      </c>
      <c r="F409" s="16" t="s">
        <v>236</v>
      </c>
      <c r="G409" s="23"/>
      <c r="H409" s="23"/>
      <c r="I409" s="16"/>
      <c r="J409" s="24"/>
      <c r="K409" s="170">
        <v>1</v>
      </c>
      <c r="L409" s="23">
        <v>5</v>
      </c>
      <c r="M409" s="171">
        <v>3</v>
      </c>
      <c r="N409" s="172">
        <v>2</v>
      </c>
      <c r="O409" s="173">
        <v>0</v>
      </c>
      <c r="P409" s="174">
        <v>0</v>
      </c>
      <c r="Q409" s="173">
        <v>0</v>
      </c>
      <c r="R409" s="175">
        <f t="shared" si="14"/>
        <v>5</v>
      </c>
      <c r="S409" s="23"/>
      <c r="T409" s="171">
        <v>0</v>
      </c>
      <c r="U409" s="172">
        <v>0</v>
      </c>
      <c r="V409" s="173">
        <v>0</v>
      </c>
      <c r="W409" s="174">
        <v>0</v>
      </c>
      <c r="X409" s="173">
        <v>0</v>
      </c>
      <c r="Y409" s="173">
        <v>0</v>
      </c>
      <c r="Z409" s="176">
        <v>0</v>
      </c>
      <c r="AA409" s="175">
        <f t="shared" si="13"/>
        <v>0</v>
      </c>
    </row>
    <row r="410" spans="1:27" ht="15.95" customHeight="1" x14ac:dyDescent="0.15">
      <c r="A410" s="1">
        <v>399</v>
      </c>
      <c r="B410" s="30">
        <v>2</v>
      </c>
      <c r="C410" s="21">
        <v>2</v>
      </c>
      <c r="D410" s="22">
        <v>1</v>
      </c>
      <c r="E410" s="22">
        <v>31</v>
      </c>
      <c r="F410" s="16" t="s">
        <v>236</v>
      </c>
      <c r="G410" s="23"/>
      <c r="H410" s="23"/>
      <c r="I410" s="16"/>
      <c r="J410" s="24"/>
      <c r="K410" s="170">
        <v>1</v>
      </c>
      <c r="L410" s="23">
        <v>5</v>
      </c>
      <c r="M410" s="171">
        <v>2</v>
      </c>
      <c r="N410" s="172">
        <v>1</v>
      </c>
      <c r="O410" s="173">
        <v>0</v>
      </c>
      <c r="P410" s="174">
        <v>0</v>
      </c>
      <c r="Q410" s="173">
        <v>0</v>
      </c>
      <c r="R410" s="175">
        <f t="shared" si="14"/>
        <v>3</v>
      </c>
      <c r="S410" s="23"/>
      <c r="T410" s="171">
        <v>0</v>
      </c>
      <c r="U410" s="172">
        <v>0</v>
      </c>
      <c r="V410" s="173">
        <v>0</v>
      </c>
      <c r="W410" s="174">
        <v>0</v>
      </c>
      <c r="X410" s="173">
        <v>0</v>
      </c>
      <c r="Y410" s="173">
        <v>0</v>
      </c>
      <c r="Z410" s="176">
        <v>0</v>
      </c>
      <c r="AA410" s="175">
        <f t="shared" si="13"/>
        <v>0</v>
      </c>
    </row>
    <row r="411" spans="1:27" ht="15.95" customHeight="1" x14ac:dyDescent="0.15">
      <c r="A411" s="1">
        <v>400</v>
      </c>
      <c r="B411" s="30">
        <v>2</v>
      </c>
      <c r="C411" s="21">
        <v>2</v>
      </c>
      <c r="D411" s="22">
        <v>1</v>
      </c>
      <c r="E411" s="22">
        <v>31</v>
      </c>
      <c r="F411" s="16" t="s">
        <v>236</v>
      </c>
      <c r="G411" s="23"/>
      <c r="H411" s="23"/>
      <c r="I411" s="16"/>
      <c r="J411" s="24"/>
      <c r="K411" s="170">
        <v>1</v>
      </c>
      <c r="L411" s="23">
        <v>5</v>
      </c>
      <c r="M411" s="171">
        <v>1</v>
      </c>
      <c r="N411" s="172">
        <v>0</v>
      </c>
      <c r="O411" s="173">
        <v>0</v>
      </c>
      <c r="P411" s="174">
        <v>0</v>
      </c>
      <c r="Q411" s="173">
        <v>0</v>
      </c>
      <c r="R411" s="175">
        <f t="shared" si="14"/>
        <v>1</v>
      </c>
      <c r="S411" s="23"/>
      <c r="T411" s="171">
        <v>0</v>
      </c>
      <c r="U411" s="172">
        <v>0</v>
      </c>
      <c r="V411" s="173">
        <v>0</v>
      </c>
      <c r="W411" s="174">
        <v>0</v>
      </c>
      <c r="X411" s="173">
        <v>0</v>
      </c>
      <c r="Y411" s="173">
        <v>0</v>
      </c>
      <c r="Z411" s="176">
        <v>0</v>
      </c>
      <c r="AA411" s="175">
        <f t="shared" si="13"/>
        <v>0</v>
      </c>
    </row>
    <row r="412" spans="1:27" ht="15.95" customHeight="1" x14ac:dyDescent="0.15">
      <c r="A412" s="1">
        <v>401</v>
      </c>
      <c r="B412" s="30">
        <v>2</v>
      </c>
      <c r="C412" s="21">
        <v>2</v>
      </c>
      <c r="D412" s="22">
        <v>1</v>
      </c>
      <c r="E412" s="22">
        <v>31</v>
      </c>
      <c r="F412" s="16" t="s">
        <v>236</v>
      </c>
      <c r="G412" s="23"/>
      <c r="H412" s="23"/>
      <c r="I412" s="16"/>
      <c r="J412" s="24"/>
      <c r="K412" s="170">
        <v>1</v>
      </c>
      <c r="L412" s="23">
        <v>5</v>
      </c>
      <c r="M412" s="171">
        <v>1</v>
      </c>
      <c r="N412" s="172">
        <v>0</v>
      </c>
      <c r="O412" s="173">
        <v>0</v>
      </c>
      <c r="P412" s="174">
        <v>0</v>
      </c>
      <c r="Q412" s="173">
        <v>0</v>
      </c>
      <c r="R412" s="175">
        <f t="shared" si="14"/>
        <v>1</v>
      </c>
      <c r="S412" s="23"/>
      <c r="T412" s="171">
        <v>0</v>
      </c>
      <c r="U412" s="172">
        <v>0</v>
      </c>
      <c r="V412" s="173">
        <v>0</v>
      </c>
      <c r="W412" s="174">
        <v>0</v>
      </c>
      <c r="X412" s="173">
        <v>0</v>
      </c>
      <c r="Y412" s="173">
        <v>0</v>
      </c>
      <c r="Z412" s="176">
        <v>0</v>
      </c>
      <c r="AA412" s="175">
        <f t="shared" si="13"/>
        <v>0</v>
      </c>
    </row>
    <row r="413" spans="1:27" ht="15.95" customHeight="1" x14ac:dyDescent="0.15">
      <c r="A413" s="1">
        <v>402</v>
      </c>
      <c r="B413" s="30">
        <v>2</v>
      </c>
      <c r="C413" s="21">
        <v>2</v>
      </c>
      <c r="D413" s="22">
        <v>1</v>
      </c>
      <c r="E413" s="22">
        <v>31</v>
      </c>
      <c r="F413" s="16" t="s">
        <v>236</v>
      </c>
      <c r="G413" s="23"/>
      <c r="H413" s="23"/>
      <c r="I413" s="16"/>
      <c r="J413" s="24"/>
      <c r="K413" s="170">
        <v>1</v>
      </c>
      <c r="L413" s="23">
        <v>5</v>
      </c>
      <c r="M413" s="171">
        <v>1</v>
      </c>
      <c r="N413" s="172">
        <v>0</v>
      </c>
      <c r="O413" s="173">
        <v>0</v>
      </c>
      <c r="P413" s="174">
        <v>0</v>
      </c>
      <c r="Q413" s="173">
        <v>0</v>
      </c>
      <c r="R413" s="175">
        <f t="shared" si="14"/>
        <v>1</v>
      </c>
      <c r="S413" s="23"/>
      <c r="T413" s="171">
        <v>0</v>
      </c>
      <c r="U413" s="172">
        <v>0</v>
      </c>
      <c r="V413" s="173">
        <v>0</v>
      </c>
      <c r="W413" s="174">
        <v>0</v>
      </c>
      <c r="X413" s="173">
        <v>0</v>
      </c>
      <c r="Y413" s="173">
        <v>0</v>
      </c>
      <c r="Z413" s="176">
        <v>0</v>
      </c>
      <c r="AA413" s="175">
        <f t="shared" si="13"/>
        <v>0</v>
      </c>
    </row>
    <row r="414" spans="1:27" ht="15.95" customHeight="1" x14ac:dyDescent="0.15">
      <c r="A414" s="1">
        <v>403</v>
      </c>
      <c r="B414" s="30">
        <v>2</v>
      </c>
      <c r="C414" s="21">
        <v>2</v>
      </c>
      <c r="D414" s="22">
        <v>1</v>
      </c>
      <c r="E414" s="22">
        <v>31</v>
      </c>
      <c r="F414" s="16" t="s">
        <v>236</v>
      </c>
      <c r="G414" s="23"/>
      <c r="H414" s="23"/>
      <c r="I414" s="16"/>
      <c r="J414" s="24"/>
      <c r="K414" s="170">
        <v>1</v>
      </c>
      <c r="L414" s="23">
        <v>5</v>
      </c>
      <c r="M414" s="171">
        <v>2</v>
      </c>
      <c r="N414" s="172">
        <v>1</v>
      </c>
      <c r="O414" s="173">
        <v>0</v>
      </c>
      <c r="P414" s="174">
        <v>0</v>
      </c>
      <c r="Q414" s="173">
        <v>0</v>
      </c>
      <c r="R414" s="175">
        <f t="shared" si="14"/>
        <v>3</v>
      </c>
      <c r="S414" s="23"/>
      <c r="T414" s="171">
        <v>0</v>
      </c>
      <c r="U414" s="172">
        <v>0</v>
      </c>
      <c r="V414" s="173">
        <v>0</v>
      </c>
      <c r="W414" s="174">
        <v>0</v>
      </c>
      <c r="X414" s="173">
        <v>0</v>
      </c>
      <c r="Y414" s="173">
        <v>0</v>
      </c>
      <c r="Z414" s="176">
        <v>0</v>
      </c>
      <c r="AA414" s="175">
        <f t="shared" si="13"/>
        <v>0</v>
      </c>
    </row>
    <row r="415" spans="1:27" ht="15.95" customHeight="1" x14ac:dyDescent="0.15">
      <c r="A415" s="1">
        <v>404</v>
      </c>
      <c r="B415" s="30">
        <v>2</v>
      </c>
      <c r="C415" s="21">
        <v>2</v>
      </c>
      <c r="D415" s="22">
        <v>1</v>
      </c>
      <c r="E415" s="22">
        <v>31</v>
      </c>
      <c r="F415" s="16" t="s">
        <v>236</v>
      </c>
      <c r="G415" s="23"/>
      <c r="H415" s="23"/>
      <c r="I415" s="16"/>
      <c r="J415" s="24"/>
      <c r="K415" s="170">
        <v>1</v>
      </c>
      <c r="L415" s="23">
        <v>5</v>
      </c>
      <c r="M415" s="171">
        <v>2</v>
      </c>
      <c r="N415" s="172">
        <v>1</v>
      </c>
      <c r="O415" s="173">
        <v>0</v>
      </c>
      <c r="P415" s="174">
        <v>0</v>
      </c>
      <c r="Q415" s="173">
        <v>0</v>
      </c>
      <c r="R415" s="175">
        <f t="shared" si="14"/>
        <v>3</v>
      </c>
      <c r="S415" s="23"/>
      <c r="T415" s="171">
        <v>0</v>
      </c>
      <c r="U415" s="172">
        <v>0</v>
      </c>
      <c r="V415" s="173">
        <v>0</v>
      </c>
      <c r="W415" s="174">
        <v>0</v>
      </c>
      <c r="X415" s="173">
        <v>0</v>
      </c>
      <c r="Y415" s="173">
        <v>0</v>
      </c>
      <c r="Z415" s="176">
        <v>0</v>
      </c>
      <c r="AA415" s="175">
        <f t="shared" si="13"/>
        <v>0</v>
      </c>
    </row>
    <row r="416" spans="1:27" ht="15.95" customHeight="1" x14ac:dyDescent="0.15">
      <c r="A416" s="1">
        <v>405</v>
      </c>
      <c r="B416" s="30">
        <v>2</v>
      </c>
      <c r="C416" s="21">
        <v>2</v>
      </c>
      <c r="D416" s="22">
        <v>1</v>
      </c>
      <c r="E416" s="22">
        <v>31</v>
      </c>
      <c r="F416" s="16" t="s">
        <v>236</v>
      </c>
      <c r="G416" s="23"/>
      <c r="H416" s="23"/>
      <c r="I416" s="16"/>
      <c r="J416" s="24"/>
      <c r="K416" s="170">
        <v>1</v>
      </c>
      <c r="L416" s="23">
        <v>5</v>
      </c>
      <c r="M416" s="171">
        <v>2</v>
      </c>
      <c r="N416" s="172">
        <v>1</v>
      </c>
      <c r="O416" s="173">
        <v>0</v>
      </c>
      <c r="P416" s="174">
        <v>0</v>
      </c>
      <c r="Q416" s="173">
        <v>0</v>
      </c>
      <c r="R416" s="175">
        <f t="shared" si="14"/>
        <v>3</v>
      </c>
      <c r="S416" s="23"/>
      <c r="T416" s="171">
        <v>0</v>
      </c>
      <c r="U416" s="172">
        <v>0</v>
      </c>
      <c r="V416" s="173">
        <v>0</v>
      </c>
      <c r="W416" s="174">
        <v>0</v>
      </c>
      <c r="X416" s="173">
        <v>0</v>
      </c>
      <c r="Y416" s="173">
        <v>0</v>
      </c>
      <c r="Z416" s="176">
        <v>0</v>
      </c>
      <c r="AA416" s="175">
        <f t="shared" si="13"/>
        <v>0</v>
      </c>
    </row>
    <row r="417" spans="1:27" ht="15.95" customHeight="1" x14ac:dyDescent="0.15">
      <c r="A417" s="1">
        <v>406</v>
      </c>
      <c r="B417" s="30">
        <v>2</v>
      </c>
      <c r="C417" s="21">
        <v>2</v>
      </c>
      <c r="D417" s="22">
        <v>1</v>
      </c>
      <c r="E417" s="22">
        <v>31</v>
      </c>
      <c r="F417" s="16" t="s">
        <v>236</v>
      </c>
      <c r="G417" s="23"/>
      <c r="H417" s="23"/>
      <c r="I417" s="16"/>
      <c r="J417" s="24"/>
      <c r="K417" s="170">
        <v>1</v>
      </c>
      <c r="L417" s="23">
        <v>3</v>
      </c>
      <c r="M417" s="171">
        <v>1</v>
      </c>
      <c r="N417" s="172">
        <v>0</v>
      </c>
      <c r="O417" s="173">
        <v>0</v>
      </c>
      <c r="P417" s="174">
        <v>0</v>
      </c>
      <c r="Q417" s="173">
        <v>0</v>
      </c>
      <c r="R417" s="175">
        <f t="shared" si="14"/>
        <v>1</v>
      </c>
      <c r="S417" s="23"/>
      <c r="T417" s="171">
        <v>0</v>
      </c>
      <c r="U417" s="172">
        <v>0</v>
      </c>
      <c r="V417" s="173">
        <v>0</v>
      </c>
      <c r="W417" s="174">
        <v>0</v>
      </c>
      <c r="X417" s="173">
        <v>0</v>
      </c>
      <c r="Y417" s="173">
        <v>0</v>
      </c>
      <c r="Z417" s="176">
        <v>0</v>
      </c>
      <c r="AA417" s="175">
        <f t="shared" si="13"/>
        <v>0</v>
      </c>
    </row>
    <row r="418" spans="1:27" ht="15.95" customHeight="1" x14ac:dyDescent="0.15">
      <c r="A418" s="1">
        <v>407</v>
      </c>
      <c r="B418" s="30">
        <v>2</v>
      </c>
      <c r="C418" s="21">
        <v>2</v>
      </c>
      <c r="D418" s="22">
        <v>1</v>
      </c>
      <c r="E418" s="22">
        <v>31</v>
      </c>
      <c r="F418" s="16" t="s">
        <v>236</v>
      </c>
      <c r="G418" s="23"/>
      <c r="H418" s="23"/>
      <c r="I418" s="16"/>
      <c r="J418" s="24"/>
      <c r="K418" s="170">
        <v>1</v>
      </c>
      <c r="L418" s="23">
        <v>5</v>
      </c>
      <c r="M418" s="171">
        <v>0</v>
      </c>
      <c r="N418" s="172">
        <v>7</v>
      </c>
      <c r="O418" s="173">
        <v>0</v>
      </c>
      <c r="P418" s="174">
        <v>0</v>
      </c>
      <c r="Q418" s="173">
        <v>0</v>
      </c>
      <c r="R418" s="175">
        <f t="shared" si="14"/>
        <v>7</v>
      </c>
      <c r="S418" s="23"/>
      <c r="T418" s="171">
        <v>0</v>
      </c>
      <c r="U418" s="172">
        <v>0</v>
      </c>
      <c r="V418" s="173">
        <v>0</v>
      </c>
      <c r="W418" s="174">
        <v>0</v>
      </c>
      <c r="X418" s="173">
        <v>0</v>
      </c>
      <c r="Y418" s="173">
        <v>0</v>
      </c>
      <c r="Z418" s="176">
        <v>0</v>
      </c>
      <c r="AA418" s="175">
        <f t="shared" si="13"/>
        <v>0</v>
      </c>
    </row>
    <row r="419" spans="1:27" ht="15.95" customHeight="1" x14ac:dyDescent="0.15">
      <c r="A419" s="1">
        <v>408</v>
      </c>
      <c r="B419" s="30">
        <v>2</v>
      </c>
      <c r="C419" s="21">
        <v>2</v>
      </c>
      <c r="D419" s="22">
        <v>1</v>
      </c>
      <c r="E419" s="22">
        <v>31</v>
      </c>
      <c r="F419" s="16" t="s">
        <v>236</v>
      </c>
      <c r="G419" s="23"/>
      <c r="H419" s="23"/>
      <c r="I419" s="16"/>
      <c r="J419" s="24"/>
      <c r="K419" s="170">
        <v>1</v>
      </c>
      <c r="L419" s="23">
        <v>5</v>
      </c>
      <c r="M419" s="171">
        <v>0</v>
      </c>
      <c r="N419" s="172">
        <v>1</v>
      </c>
      <c r="O419" s="173">
        <v>0</v>
      </c>
      <c r="P419" s="174">
        <v>0</v>
      </c>
      <c r="Q419" s="173">
        <v>0</v>
      </c>
      <c r="R419" s="175">
        <f t="shared" si="14"/>
        <v>1</v>
      </c>
      <c r="S419" s="23"/>
      <c r="T419" s="171">
        <v>0</v>
      </c>
      <c r="U419" s="172">
        <v>0</v>
      </c>
      <c r="V419" s="173">
        <v>0</v>
      </c>
      <c r="W419" s="174">
        <v>0</v>
      </c>
      <c r="X419" s="173">
        <v>0</v>
      </c>
      <c r="Y419" s="173">
        <v>0</v>
      </c>
      <c r="Z419" s="176">
        <v>0</v>
      </c>
      <c r="AA419" s="175">
        <f t="shared" si="13"/>
        <v>0</v>
      </c>
    </row>
    <row r="420" spans="1:27" ht="15.95" customHeight="1" x14ac:dyDescent="0.15">
      <c r="A420" s="1">
        <v>409</v>
      </c>
      <c r="B420" s="30">
        <v>2</v>
      </c>
      <c r="C420" s="21">
        <v>2</v>
      </c>
      <c r="D420" s="22">
        <v>1</v>
      </c>
      <c r="E420" s="22">
        <v>31</v>
      </c>
      <c r="F420" s="16" t="s">
        <v>236</v>
      </c>
      <c r="G420" s="23"/>
      <c r="H420" s="23"/>
      <c r="I420" s="16"/>
      <c r="J420" s="24"/>
      <c r="K420" s="170">
        <v>1</v>
      </c>
      <c r="L420" s="23">
        <v>5</v>
      </c>
      <c r="M420" s="171">
        <v>0</v>
      </c>
      <c r="N420" s="172">
        <v>1</v>
      </c>
      <c r="O420" s="173">
        <v>0</v>
      </c>
      <c r="P420" s="174">
        <v>0</v>
      </c>
      <c r="Q420" s="173">
        <v>0</v>
      </c>
      <c r="R420" s="175">
        <f t="shared" si="14"/>
        <v>1</v>
      </c>
      <c r="S420" s="23"/>
      <c r="T420" s="171">
        <v>0</v>
      </c>
      <c r="U420" s="172">
        <v>0</v>
      </c>
      <c r="V420" s="173">
        <v>0</v>
      </c>
      <c r="W420" s="174">
        <v>0</v>
      </c>
      <c r="X420" s="173">
        <v>0</v>
      </c>
      <c r="Y420" s="173">
        <v>0</v>
      </c>
      <c r="Z420" s="176">
        <v>0</v>
      </c>
      <c r="AA420" s="175">
        <f t="shared" si="13"/>
        <v>0</v>
      </c>
    </row>
    <row r="421" spans="1:27" ht="15.95" customHeight="1" x14ac:dyDescent="0.15">
      <c r="A421" s="1">
        <v>410</v>
      </c>
      <c r="B421" s="30">
        <v>2</v>
      </c>
      <c r="C421" s="21">
        <v>2</v>
      </c>
      <c r="D421" s="22">
        <v>1</v>
      </c>
      <c r="E421" s="22">
        <v>31</v>
      </c>
      <c r="F421" s="16" t="s">
        <v>236</v>
      </c>
      <c r="G421" s="23"/>
      <c r="H421" s="23"/>
      <c r="I421" s="16"/>
      <c r="J421" s="24"/>
      <c r="K421" s="170">
        <v>1</v>
      </c>
      <c r="L421" s="23">
        <v>5</v>
      </c>
      <c r="M421" s="171">
        <v>0</v>
      </c>
      <c r="N421" s="172">
        <v>1</v>
      </c>
      <c r="O421" s="173">
        <v>0</v>
      </c>
      <c r="P421" s="174">
        <v>0</v>
      </c>
      <c r="Q421" s="173">
        <v>0</v>
      </c>
      <c r="R421" s="175">
        <f t="shared" si="14"/>
        <v>1</v>
      </c>
      <c r="S421" s="23"/>
      <c r="T421" s="171">
        <v>0</v>
      </c>
      <c r="U421" s="172">
        <v>0</v>
      </c>
      <c r="V421" s="173">
        <v>0</v>
      </c>
      <c r="W421" s="174">
        <v>0</v>
      </c>
      <c r="X421" s="173">
        <v>0</v>
      </c>
      <c r="Y421" s="173">
        <v>0</v>
      </c>
      <c r="Z421" s="176">
        <v>0</v>
      </c>
      <c r="AA421" s="175">
        <f t="shared" si="13"/>
        <v>0</v>
      </c>
    </row>
    <row r="422" spans="1:27" ht="15.95" customHeight="1" x14ac:dyDescent="0.15">
      <c r="A422" s="1">
        <v>411</v>
      </c>
      <c r="B422" s="30">
        <v>2</v>
      </c>
      <c r="C422" s="21">
        <v>2</v>
      </c>
      <c r="D422" s="22">
        <v>1</v>
      </c>
      <c r="E422" s="22">
        <v>31</v>
      </c>
      <c r="F422" s="16" t="s">
        <v>236</v>
      </c>
      <c r="G422" s="23"/>
      <c r="H422" s="23"/>
      <c r="I422" s="16"/>
      <c r="J422" s="24"/>
      <c r="K422" s="170">
        <v>1</v>
      </c>
      <c r="L422" s="23">
        <v>5</v>
      </c>
      <c r="M422" s="171">
        <v>0</v>
      </c>
      <c r="N422" s="172">
        <v>2</v>
      </c>
      <c r="O422" s="173">
        <v>0</v>
      </c>
      <c r="P422" s="174">
        <v>0</v>
      </c>
      <c r="Q422" s="173">
        <v>0</v>
      </c>
      <c r="R422" s="175">
        <f t="shared" si="14"/>
        <v>2</v>
      </c>
      <c r="S422" s="23"/>
      <c r="T422" s="171">
        <v>0</v>
      </c>
      <c r="U422" s="172">
        <v>0</v>
      </c>
      <c r="V422" s="173">
        <v>0</v>
      </c>
      <c r="W422" s="174">
        <v>0</v>
      </c>
      <c r="X422" s="173">
        <v>0</v>
      </c>
      <c r="Y422" s="173">
        <v>0</v>
      </c>
      <c r="Z422" s="176">
        <v>0</v>
      </c>
      <c r="AA422" s="175">
        <f t="shared" si="13"/>
        <v>0</v>
      </c>
    </row>
    <row r="423" spans="1:27" ht="15.95" customHeight="1" x14ac:dyDescent="0.15">
      <c r="A423" s="1">
        <v>412</v>
      </c>
      <c r="B423" s="30">
        <v>2</v>
      </c>
      <c r="C423" s="21">
        <v>2</v>
      </c>
      <c r="D423" s="22">
        <v>1</v>
      </c>
      <c r="E423" s="22">
        <v>31</v>
      </c>
      <c r="F423" s="16" t="s">
        <v>236</v>
      </c>
      <c r="G423" s="23"/>
      <c r="H423" s="23"/>
      <c r="I423" s="16"/>
      <c r="J423" s="24"/>
      <c r="K423" s="170">
        <v>1</v>
      </c>
      <c r="L423" s="23">
        <v>5</v>
      </c>
      <c r="M423" s="171">
        <v>0</v>
      </c>
      <c r="N423" s="172">
        <v>1</v>
      </c>
      <c r="O423" s="173">
        <v>0</v>
      </c>
      <c r="P423" s="174">
        <v>0</v>
      </c>
      <c r="Q423" s="173">
        <v>0</v>
      </c>
      <c r="R423" s="175">
        <f t="shared" si="14"/>
        <v>1</v>
      </c>
      <c r="S423" s="23"/>
      <c r="T423" s="171">
        <v>0</v>
      </c>
      <c r="U423" s="172">
        <v>0</v>
      </c>
      <c r="V423" s="173">
        <v>0</v>
      </c>
      <c r="W423" s="174">
        <v>0</v>
      </c>
      <c r="X423" s="173">
        <v>0</v>
      </c>
      <c r="Y423" s="173">
        <v>0</v>
      </c>
      <c r="Z423" s="176">
        <v>0</v>
      </c>
      <c r="AA423" s="175">
        <f t="shared" si="13"/>
        <v>0</v>
      </c>
    </row>
    <row r="424" spans="1:27" ht="15.95" customHeight="1" x14ac:dyDescent="0.15">
      <c r="A424" s="1">
        <v>413</v>
      </c>
      <c r="B424" s="30">
        <v>2</v>
      </c>
      <c r="C424" s="21">
        <v>2</v>
      </c>
      <c r="D424" s="22">
        <v>1</v>
      </c>
      <c r="E424" s="22">
        <v>31</v>
      </c>
      <c r="F424" s="16" t="s">
        <v>236</v>
      </c>
      <c r="G424" s="23"/>
      <c r="H424" s="23"/>
      <c r="I424" s="16"/>
      <c r="J424" s="24"/>
      <c r="K424" s="170">
        <v>1</v>
      </c>
      <c r="L424" s="23">
        <v>5</v>
      </c>
      <c r="M424" s="171">
        <v>0</v>
      </c>
      <c r="N424" s="172">
        <v>1</v>
      </c>
      <c r="O424" s="173">
        <v>0</v>
      </c>
      <c r="P424" s="174">
        <v>0</v>
      </c>
      <c r="Q424" s="173">
        <v>0</v>
      </c>
      <c r="R424" s="175">
        <f t="shared" si="14"/>
        <v>1</v>
      </c>
      <c r="S424" s="23"/>
      <c r="T424" s="171">
        <v>0</v>
      </c>
      <c r="U424" s="172">
        <v>0</v>
      </c>
      <c r="V424" s="173">
        <v>0</v>
      </c>
      <c r="W424" s="174">
        <v>0</v>
      </c>
      <c r="X424" s="173">
        <v>0</v>
      </c>
      <c r="Y424" s="173">
        <v>0</v>
      </c>
      <c r="Z424" s="176">
        <v>0</v>
      </c>
      <c r="AA424" s="175">
        <f t="shared" si="13"/>
        <v>0</v>
      </c>
    </row>
    <row r="425" spans="1:27" ht="15.95" customHeight="1" x14ac:dyDescent="0.15">
      <c r="A425" s="1">
        <v>414</v>
      </c>
      <c r="B425" s="30">
        <v>2</v>
      </c>
      <c r="C425" s="21">
        <v>2</v>
      </c>
      <c r="D425" s="22">
        <v>1</v>
      </c>
      <c r="E425" s="22">
        <v>31</v>
      </c>
      <c r="F425" s="16" t="s">
        <v>236</v>
      </c>
      <c r="G425" s="23"/>
      <c r="H425" s="23"/>
      <c r="I425" s="16"/>
      <c r="J425" s="24"/>
      <c r="K425" s="170">
        <v>1</v>
      </c>
      <c r="L425" s="23">
        <v>5</v>
      </c>
      <c r="M425" s="171">
        <v>0</v>
      </c>
      <c r="N425" s="172">
        <v>1</v>
      </c>
      <c r="O425" s="173">
        <v>0</v>
      </c>
      <c r="P425" s="174">
        <v>0</v>
      </c>
      <c r="Q425" s="173">
        <v>0</v>
      </c>
      <c r="R425" s="175">
        <f t="shared" si="14"/>
        <v>1</v>
      </c>
      <c r="S425" s="23"/>
      <c r="T425" s="171">
        <v>0</v>
      </c>
      <c r="U425" s="172">
        <v>0</v>
      </c>
      <c r="V425" s="173">
        <v>0</v>
      </c>
      <c r="W425" s="174">
        <v>0</v>
      </c>
      <c r="X425" s="173">
        <v>0</v>
      </c>
      <c r="Y425" s="173">
        <v>0</v>
      </c>
      <c r="Z425" s="176">
        <v>0</v>
      </c>
      <c r="AA425" s="175">
        <f t="shared" si="13"/>
        <v>0</v>
      </c>
    </row>
    <row r="426" spans="1:27" ht="15.95" customHeight="1" x14ac:dyDescent="0.15">
      <c r="A426" s="1">
        <v>415</v>
      </c>
      <c r="B426" s="30">
        <v>2</v>
      </c>
      <c r="C426" s="21">
        <v>2</v>
      </c>
      <c r="D426" s="22">
        <v>1</v>
      </c>
      <c r="E426" s="22">
        <v>31</v>
      </c>
      <c r="F426" s="16" t="s">
        <v>236</v>
      </c>
      <c r="G426" s="23"/>
      <c r="H426" s="23"/>
      <c r="I426" s="16"/>
      <c r="J426" s="24"/>
      <c r="K426" s="170">
        <v>1</v>
      </c>
      <c r="L426" s="23">
        <v>5</v>
      </c>
      <c r="M426" s="171">
        <v>0</v>
      </c>
      <c r="N426" s="172">
        <v>1</v>
      </c>
      <c r="O426" s="173">
        <v>0</v>
      </c>
      <c r="P426" s="174">
        <v>0</v>
      </c>
      <c r="Q426" s="173">
        <v>0</v>
      </c>
      <c r="R426" s="175">
        <f t="shared" si="14"/>
        <v>1</v>
      </c>
      <c r="S426" s="23"/>
      <c r="T426" s="171">
        <v>0</v>
      </c>
      <c r="U426" s="172">
        <v>0</v>
      </c>
      <c r="V426" s="173">
        <v>0</v>
      </c>
      <c r="W426" s="174">
        <v>0</v>
      </c>
      <c r="X426" s="173">
        <v>0</v>
      </c>
      <c r="Y426" s="173">
        <v>0</v>
      </c>
      <c r="Z426" s="176">
        <v>0</v>
      </c>
      <c r="AA426" s="175">
        <f t="shared" si="13"/>
        <v>0</v>
      </c>
    </row>
    <row r="427" spans="1:27" ht="15.95" customHeight="1" x14ac:dyDescent="0.15">
      <c r="A427" s="1">
        <v>416</v>
      </c>
      <c r="B427" s="30">
        <v>2</v>
      </c>
      <c r="C427" s="21">
        <v>2</v>
      </c>
      <c r="D427" s="22">
        <v>1</v>
      </c>
      <c r="E427" s="22">
        <v>31</v>
      </c>
      <c r="F427" s="16" t="s">
        <v>236</v>
      </c>
      <c r="G427" s="23"/>
      <c r="H427" s="23"/>
      <c r="I427" s="16"/>
      <c r="J427" s="24"/>
      <c r="K427" s="170">
        <v>1</v>
      </c>
      <c r="L427" s="23">
        <v>5</v>
      </c>
      <c r="M427" s="171">
        <v>0</v>
      </c>
      <c r="N427" s="172">
        <v>1</v>
      </c>
      <c r="O427" s="173">
        <v>0</v>
      </c>
      <c r="P427" s="174">
        <v>0</v>
      </c>
      <c r="Q427" s="173">
        <v>0</v>
      </c>
      <c r="R427" s="175">
        <f t="shared" si="14"/>
        <v>1</v>
      </c>
      <c r="S427" s="23"/>
      <c r="T427" s="171">
        <v>0</v>
      </c>
      <c r="U427" s="172">
        <v>0</v>
      </c>
      <c r="V427" s="173">
        <v>0</v>
      </c>
      <c r="W427" s="174">
        <v>0</v>
      </c>
      <c r="X427" s="173">
        <v>0</v>
      </c>
      <c r="Y427" s="173">
        <v>0</v>
      </c>
      <c r="Z427" s="176">
        <v>0</v>
      </c>
      <c r="AA427" s="175">
        <f t="shared" si="13"/>
        <v>0</v>
      </c>
    </row>
    <row r="428" spans="1:27" ht="15.95" customHeight="1" x14ac:dyDescent="0.15">
      <c r="A428" s="1">
        <v>417</v>
      </c>
      <c r="B428" s="30">
        <v>2</v>
      </c>
      <c r="C428" s="21">
        <v>2</v>
      </c>
      <c r="D428" s="22">
        <v>1</v>
      </c>
      <c r="E428" s="22">
        <v>31</v>
      </c>
      <c r="F428" s="16" t="s">
        <v>236</v>
      </c>
      <c r="G428" s="23"/>
      <c r="H428" s="23"/>
      <c r="I428" s="16"/>
      <c r="J428" s="24"/>
      <c r="K428" s="170">
        <v>1</v>
      </c>
      <c r="L428" s="23">
        <v>5</v>
      </c>
      <c r="M428" s="171">
        <v>0</v>
      </c>
      <c r="N428" s="172">
        <v>1</v>
      </c>
      <c r="O428" s="173">
        <v>0</v>
      </c>
      <c r="P428" s="174">
        <v>0</v>
      </c>
      <c r="Q428" s="173">
        <v>0</v>
      </c>
      <c r="R428" s="175">
        <f t="shared" si="14"/>
        <v>1</v>
      </c>
      <c r="S428" s="23"/>
      <c r="T428" s="171">
        <v>0</v>
      </c>
      <c r="U428" s="172">
        <v>0</v>
      </c>
      <c r="V428" s="173">
        <v>0</v>
      </c>
      <c r="W428" s="174">
        <v>0</v>
      </c>
      <c r="X428" s="173">
        <v>0</v>
      </c>
      <c r="Y428" s="173">
        <v>0</v>
      </c>
      <c r="Z428" s="176">
        <v>0</v>
      </c>
      <c r="AA428" s="175">
        <f t="shared" si="13"/>
        <v>0</v>
      </c>
    </row>
    <row r="429" spans="1:27" ht="15.95" customHeight="1" x14ac:dyDescent="0.15">
      <c r="A429" s="1">
        <v>418</v>
      </c>
      <c r="B429" s="30">
        <v>2</v>
      </c>
      <c r="C429" s="21">
        <v>2</v>
      </c>
      <c r="D429" s="22">
        <v>1</v>
      </c>
      <c r="E429" s="22">
        <v>31</v>
      </c>
      <c r="F429" s="16" t="s">
        <v>236</v>
      </c>
      <c r="G429" s="23"/>
      <c r="H429" s="23"/>
      <c r="I429" s="16"/>
      <c r="J429" s="24"/>
      <c r="K429" s="170">
        <v>1</v>
      </c>
      <c r="L429" s="23">
        <v>5</v>
      </c>
      <c r="M429" s="171">
        <v>0</v>
      </c>
      <c r="N429" s="172">
        <v>1</v>
      </c>
      <c r="O429" s="173">
        <v>0</v>
      </c>
      <c r="P429" s="174">
        <v>0</v>
      </c>
      <c r="Q429" s="173">
        <v>0</v>
      </c>
      <c r="R429" s="175">
        <f t="shared" si="14"/>
        <v>1</v>
      </c>
      <c r="S429" s="23"/>
      <c r="T429" s="171">
        <v>0</v>
      </c>
      <c r="U429" s="172">
        <v>0</v>
      </c>
      <c r="V429" s="173">
        <v>0</v>
      </c>
      <c r="W429" s="174">
        <v>0</v>
      </c>
      <c r="X429" s="173">
        <v>0</v>
      </c>
      <c r="Y429" s="173">
        <v>0</v>
      </c>
      <c r="Z429" s="176">
        <v>0</v>
      </c>
      <c r="AA429" s="175">
        <f t="shared" si="13"/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59:J1011">
    <cfRule type="expression" dxfId="10" priority="11">
      <formula>I359=2</formula>
    </cfRule>
  </conditionalFormatting>
  <conditionalFormatting sqref="G359:I1011">
    <cfRule type="expression" dxfId="9" priority="10">
      <formula>XFD359=2</formula>
    </cfRule>
  </conditionalFormatting>
  <conditionalFormatting sqref="G359:G1011">
    <cfRule type="expression" dxfId="8" priority="9">
      <formula>B359=2</formula>
    </cfRule>
  </conditionalFormatting>
  <conditionalFormatting sqref="H359:H1011">
    <cfRule type="expression" dxfId="7" priority="8">
      <formula>B359=2</formula>
    </cfRule>
  </conditionalFormatting>
  <conditionalFormatting sqref="J359:J1011">
    <cfRule type="expression" dxfId="6" priority="7">
      <formula>B359=2</formula>
    </cfRule>
  </conditionalFormatting>
  <conditionalFormatting sqref="J12:J358">
    <cfRule type="expression" dxfId="5" priority="6">
      <formula>I12=2</formula>
    </cfRule>
  </conditionalFormatting>
  <conditionalFormatting sqref="G12:I12 I13 G13:G358 H14:I358">
    <cfRule type="expression" dxfId="4" priority="5">
      <formula>XFD12=2</formula>
    </cfRule>
  </conditionalFormatting>
  <conditionalFormatting sqref="G12:G358">
    <cfRule type="expression" dxfId="3" priority="4">
      <formula>B12=2</formula>
    </cfRule>
  </conditionalFormatting>
  <conditionalFormatting sqref="H12 H14:H358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58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E9" sqref="E9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6" t="s">
        <v>46</v>
      </c>
      <c r="C3" s="291" t="str">
        <f>ローデータ!B2</f>
        <v>北区</v>
      </c>
      <c r="D3" s="293"/>
      <c r="E3" s="293"/>
      <c r="F3" s="292"/>
    </row>
    <row r="4" spans="1:20" ht="18" customHeight="1" x14ac:dyDescent="0.15">
      <c r="B4" s="215" t="s">
        <v>47</v>
      </c>
      <c r="C4" s="167" t="s">
        <v>3</v>
      </c>
      <c r="D4" s="167" t="s">
        <v>4</v>
      </c>
      <c r="E4" s="167" t="s">
        <v>5</v>
      </c>
      <c r="F4" s="167" t="s">
        <v>8</v>
      </c>
    </row>
    <row r="5" spans="1:20" ht="15.95" customHeight="1" x14ac:dyDescent="0.15">
      <c r="B5" s="217"/>
      <c r="C5" s="169" t="str">
        <f>ローデータ!B4</f>
        <v>令和2年</v>
      </c>
      <c r="D5" s="165">
        <f>ローデータ!C4</f>
        <v>1</v>
      </c>
      <c r="E5" s="165">
        <f>ローデータ!D4</f>
        <v>31</v>
      </c>
      <c r="F5" s="165" t="str">
        <f>ローデータ!E4</f>
        <v>金</v>
      </c>
    </row>
    <row r="6" spans="1:20" ht="15.95" customHeight="1" x14ac:dyDescent="0.15"/>
    <row r="7" spans="1:20" ht="15.95" customHeight="1" x14ac:dyDescent="0.15">
      <c r="B7" s="295" t="s">
        <v>227</v>
      </c>
      <c r="C7" s="245"/>
      <c r="E7" t="s">
        <v>230</v>
      </c>
    </row>
    <row r="8" spans="1:20" ht="15.95" customHeight="1" x14ac:dyDescent="0.15">
      <c r="B8" s="291">
        <f>COUNTIFS(ローデータ!B12:B1011,1)+COUNTIFS(ローデータ!B12:B1011,2)</f>
        <v>418</v>
      </c>
      <c r="C8" s="292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8" t="s">
        <v>51</v>
      </c>
      <c r="D13" s="165">
        <f>COUNTIFS(ローデータ!B12:B1011,1)</f>
        <v>347</v>
      </c>
      <c r="E13" s="165">
        <f>COUNTIFS(ローデータ!B12:B1011,2)</f>
        <v>71</v>
      </c>
      <c r="F13" s="165">
        <f>SUM(D13:E13)</f>
        <v>418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6" t="s">
        <v>46</v>
      </c>
      <c r="B16" s="291" t="str">
        <f>ローデータ!B2</f>
        <v>北区</v>
      </c>
      <c r="C16" s="293"/>
      <c r="D16" s="293"/>
      <c r="E16" s="292"/>
      <c r="G16" s="296" t="s">
        <v>195</v>
      </c>
      <c r="H16" s="297"/>
      <c r="I16" s="298"/>
      <c r="K16" s="82"/>
      <c r="L16" s="62"/>
    </row>
    <row r="17" spans="1:19" ht="15.95" customHeight="1" x14ac:dyDescent="0.15">
      <c r="A17" s="215" t="s">
        <v>47</v>
      </c>
      <c r="B17" s="167" t="s">
        <v>3</v>
      </c>
      <c r="C17" s="167" t="s">
        <v>4</v>
      </c>
      <c r="D17" s="167" t="s">
        <v>5</v>
      </c>
      <c r="E17" s="167" t="s">
        <v>8</v>
      </c>
      <c r="G17" s="299"/>
      <c r="H17" s="300"/>
      <c r="I17" s="301"/>
      <c r="K17" s="62"/>
      <c r="L17" s="62"/>
    </row>
    <row r="18" spans="1:19" ht="15.95" customHeight="1" x14ac:dyDescent="0.15">
      <c r="A18" s="217"/>
      <c r="B18" s="169" t="str">
        <f>ローデータ!B4</f>
        <v>令和2年</v>
      </c>
      <c r="C18" s="120">
        <f>ローデータ!C4</f>
        <v>1</v>
      </c>
      <c r="D18" s="120">
        <f>ローデータ!D4</f>
        <v>31</v>
      </c>
      <c r="E18" s="120" t="str">
        <f>ローデータ!E4</f>
        <v>金</v>
      </c>
      <c r="G18" s="291">
        <f>COUNTIFS(ローデータ!B12:B1011,2)</f>
        <v>71</v>
      </c>
      <c r="H18" s="293"/>
      <c r="I18" s="292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34"/>
      <c r="B23" s="295">
        <v>1</v>
      </c>
      <c r="C23" s="245"/>
      <c r="D23" s="295">
        <v>2</v>
      </c>
      <c r="E23" s="245"/>
      <c r="F23" s="295">
        <v>3</v>
      </c>
      <c r="G23" s="244"/>
      <c r="H23" s="245"/>
      <c r="I23" s="215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6"/>
      <c r="B24" s="302" t="s">
        <v>72</v>
      </c>
      <c r="C24" s="303"/>
      <c r="D24" s="302" t="s">
        <v>74</v>
      </c>
      <c r="E24" s="303"/>
      <c r="F24" s="302" t="s">
        <v>84</v>
      </c>
      <c r="G24" s="304"/>
      <c r="H24" s="303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8" t="s">
        <v>51</v>
      </c>
      <c r="B25" s="291">
        <f>COUNTIFS(ローデータ!$B$12:$B$1011,2,ローデータ!$K$12:$K$1011,B23)</f>
        <v>71</v>
      </c>
      <c r="C25" s="292"/>
      <c r="D25" s="291">
        <f>COUNTIFS(ローデータ!$B$12:$B$1011,2,ローデータ!$K$12:$K$1011,D23)</f>
        <v>0</v>
      </c>
      <c r="E25" s="292"/>
      <c r="F25" s="291">
        <f>COUNTIFS(ローデータ!$B$12:$B$1011,2,ローデータ!$K$12:$K$1011,F23)</f>
        <v>0</v>
      </c>
      <c r="G25" s="293"/>
      <c r="H25" s="292"/>
      <c r="I25" s="56">
        <f>SUM(B25:H25)</f>
        <v>71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34"/>
      <c r="B29" s="166">
        <v>1</v>
      </c>
      <c r="C29" s="166">
        <v>2</v>
      </c>
      <c r="D29" s="166">
        <v>3</v>
      </c>
      <c r="E29" s="166">
        <v>4</v>
      </c>
      <c r="F29" s="166">
        <v>5</v>
      </c>
      <c r="G29" s="254" t="s">
        <v>50</v>
      </c>
      <c r="I29" s="271"/>
      <c r="J29" s="287" t="s">
        <v>96</v>
      </c>
      <c r="K29" s="289" t="s">
        <v>97</v>
      </c>
      <c r="L29" s="285" t="s">
        <v>98</v>
      </c>
      <c r="M29" s="289" t="s">
        <v>99</v>
      </c>
      <c r="N29" s="285" t="s">
        <v>100</v>
      </c>
      <c r="O29" s="279" t="s">
        <v>50</v>
      </c>
    </row>
    <row r="30" spans="1:19" ht="15.95" customHeight="1" x14ac:dyDescent="0.15">
      <c r="A30" s="235"/>
      <c r="B30" s="252" t="s">
        <v>65</v>
      </c>
      <c r="C30" s="252" t="s">
        <v>66</v>
      </c>
      <c r="D30" s="281" t="s">
        <v>101</v>
      </c>
      <c r="E30" s="246" t="s">
        <v>102</v>
      </c>
      <c r="F30" s="283" t="s">
        <v>103</v>
      </c>
      <c r="G30" s="294"/>
      <c r="H30" s="39"/>
      <c r="I30" s="272"/>
      <c r="J30" s="288"/>
      <c r="K30" s="290"/>
      <c r="L30" s="286"/>
      <c r="M30" s="290"/>
      <c r="N30" s="286"/>
      <c r="O30" s="280"/>
    </row>
    <row r="31" spans="1:19" ht="15.95" customHeight="1" x14ac:dyDescent="0.15">
      <c r="A31" s="236"/>
      <c r="B31" s="253"/>
      <c r="C31" s="253"/>
      <c r="D31" s="282"/>
      <c r="E31" s="247"/>
      <c r="F31" s="284"/>
      <c r="G31" s="255"/>
      <c r="H31" s="39"/>
      <c r="I31" s="168" t="s">
        <v>51</v>
      </c>
      <c r="J31" s="85">
        <f>SUMIFS(ローデータ!M12:M1011,ローデータ!$B$12:$B$1011,2,ローデータ!$K$12:$K$1011,$B$23)</f>
        <v>99</v>
      </c>
      <c r="K31" s="85">
        <f>SUMIFS(ローデータ!N12:N1011,ローデータ!$B$12:$B$1011,2,ローデータ!$K$12:$K$1011,$B$23)</f>
        <v>78</v>
      </c>
      <c r="L31" s="85">
        <f>SUMIFS(ローデータ!O12:O1011,ローデータ!$B$12:$B$1011,2,ローデータ!$K$12:$K$1011,$B$23)</f>
        <v>0</v>
      </c>
      <c r="M31" s="85">
        <f>SUMIFS(ローデータ!P12:P1011,ローデータ!$B$12:$B$1011,2,ローデータ!$K$12:$K$1011,$B$23)</f>
        <v>0</v>
      </c>
      <c r="N31" s="85">
        <f>SUMIFS(ローデータ!Q12:Q1011,ローデータ!$B$12:$B$1011,2,ローデータ!$K$12:$K$1011,$B$23)</f>
        <v>0</v>
      </c>
      <c r="O31" s="85">
        <f>SUM(J31:N31)</f>
        <v>177</v>
      </c>
    </row>
    <row r="32" spans="1:19" ht="15.95" customHeight="1" x14ac:dyDescent="0.15">
      <c r="A32" s="168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1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70</v>
      </c>
      <c r="G32" s="56">
        <f>SUM(B32:F32)</f>
        <v>71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34"/>
      <c r="B36" s="166">
        <v>1</v>
      </c>
      <c r="C36" s="166">
        <v>2</v>
      </c>
      <c r="D36" s="166">
        <v>3</v>
      </c>
      <c r="E36" s="215" t="s">
        <v>50</v>
      </c>
      <c r="F36" s="39"/>
      <c r="I36" s="271"/>
      <c r="J36" s="273" t="s">
        <v>104</v>
      </c>
      <c r="K36" s="232" t="s">
        <v>105</v>
      </c>
      <c r="L36" s="232" t="s">
        <v>98</v>
      </c>
      <c r="M36" s="232" t="s">
        <v>106</v>
      </c>
      <c r="N36" s="248" t="s">
        <v>107</v>
      </c>
      <c r="O36" s="232" t="s">
        <v>36</v>
      </c>
      <c r="P36" s="248" t="s">
        <v>69</v>
      </c>
      <c r="Q36" s="254" t="s">
        <v>50</v>
      </c>
    </row>
    <row r="37" spans="1:17" ht="15.95" customHeight="1" x14ac:dyDescent="0.15">
      <c r="A37" s="236"/>
      <c r="B37" s="167" t="s">
        <v>67</v>
      </c>
      <c r="C37" s="167" t="s">
        <v>66</v>
      </c>
      <c r="D37" s="167" t="s">
        <v>68</v>
      </c>
      <c r="E37" s="217"/>
      <c r="G37" s="39"/>
      <c r="I37" s="272"/>
      <c r="J37" s="274"/>
      <c r="K37" s="233"/>
      <c r="L37" s="233"/>
      <c r="M37" s="233"/>
      <c r="N37" s="249"/>
      <c r="O37" s="233"/>
      <c r="P37" s="249"/>
      <c r="Q37" s="255"/>
    </row>
    <row r="38" spans="1:17" ht="15.95" customHeight="1" x14ac:dyDescent="0.15">
      <c r="A38" s="168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168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6"/>
      <c r="B42" s="259" t="s">
        <v>16</v>
      </c>
      <c r="C42" s="260"/>
      <c r="D42" s="260"/>
      <c r="E42" s="260"/>
      <c r="F42" s="261"/>
      <c r="G42" s="262" t="s">
        <v>50</v>
      </c>
      <c r="H42" s="265" t="s">
        <v>13</v>
      </c>
      <c r="I42" s="266"/>
      <c r="J42" s="267"/>
      <c r="K42" s="268" t="s">
        <v>50</v>
      </c>
    </row>
    <row r="43" spans="1:17" ht="15.95" customHeight="1" x14ac:dyDescent="0.15">
      <c r="A43" s="257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3"/>
      <c r="H43" s="64">
        <v>1</v>
      </c>
      <c r="I43" s="63">
        <v>2</v>
      </c>
      <c r="J43" s="63">
        <v>3</v>
      </c>
      <c r="K43" s="269"/>
      <c r="M43" s="39"/>
      <c r="N43" s="39"/>
      <c r="O43" s="39"/>
      <c r="P43" s="39"/>
    </row>
    <row r="44" spans="1:17" ht="15.95" customHeight="1" x14ac:dyDescent="0.15">
      <c r="A44" s="257"/>
      <c r="B44" s="252" t="s">
        <v>65</v>
      </c>
      <c r="C44" s="252" t="s">
        <v>66</v>
      </c>
      <c r="D44" s="275" t="s">
        <v>101</v>
      </c>
      <c r="E44" s="277" t="s">
        <v>102</v>
      </c>
      <c r="F44" s="228" t="s">
        <v>103</v>
      </c>
      <c r="G44" s="263"/>
      <c r="H44" s="230" t="s">
        <v>67</v>
      </c>
      <c r="I44" s="250" t="s">
        <v>66</v>
      </c>
      <c r="J44" s="250" t="s">
        <v>68</v>
      </c>
      <c r="K44" s="269"/>
      <c r="M44" s="39"/>
      <c r="N44" s="39"/>
      <c r="O44" s="39"/>
      <c r="P44" s="39"/>
    </row>
    <row r="45" spans="1:17" ht="15.95" customHeight="1" x14ac:dyDescent="0.15">
      <c r="A45" s="258"/>
      <c r="B45" s="253"/>
      <c r="C45" s="253"/>
      <c r="D45" s="276"/>
      <c r="E45" s="278"/>
      <c r="F45" s="229"/>
      <c r="G45" s="264"/>
      <c r="H45" s="231"/>
      <c r="I45" s="251"/>
      <c r="J45" s="251"/>
      <c r="K45" s="270"/>
      <c r="M45" s="39"/>
      <c r="N45" s="39"/>
      <c r="O45" s="39"/>
      <c r="P45" s="39"/>
    </row>
    <row r="46" spans="1:17" ht="15.95" customHeight="1" x14ac:dyDescent="0.15">
      <c r="A46" s="168" t="s">
        <v>51</v>
      </c>
      <c r="B46" s="85">
        <f>COUNTIFS(ローデータ!$B$12:$B$1011,2,ローデータ!$K$12:$K$1011,$F$23,ローデータ!$L$12:$L$1011,B43)</f>
        <v>0</v>
      </c>
      <c r="C46" s="85">
        <f>COUNTIFS(ローデータ!$B$12:$B$1011,2,ローデータ!$K$12:$K$1011,$F$23,ローデータ!$L$12:$L$1011,C43)</f>
        <v>0</v>
      </c>
      <c r="D46" s="85">
        <f>COUNTIFS(ローデータ!$B$12:$B$1011,2,ローデータ!$K$12:$K$1011,$F$23,ローデータ!$L$12:$L$1011,D43)</f>
        <v>0</v>
      </c>
      <c r="E46" s="85">
        <f>COUNTIFS(ローデータ!$B$12:$B$1011,2,ローデータ!$K$12:$K$1011,$F$23,ローデータ!$L$12:$L$1011,E43)</f>
        <v>0</v>
      </c>
      <c r="F46" s="85">
        <f>COUNTIFS(ローデータ!$B$12:$B$1011,2,ローデータ!$K$12:$K$1011,$F$23,ローデータ!$L$12:$L$1011,F43)</f>
        <v>0</v>
      </c>
      <c r="G46" s="86">
        <f>SUM(B46:F46)</f>
        <v>0</v>
      </c>
      <c r="H46" s="88">
        <f>COUNTIFS(ローデータ!$B$12:$B$1011,2,ローデータ!$K$12:$K$1011,$F$23,ローデータ!$S$12:$S$1011,H43)</f>
        <v>0</v>
      </c>
      <c r="I46" s="89">
        <f>COUNTIFS(ローデータ!$B$12:$B$1011,2,ローデータ!$K$12:$K$1011,$F$23,ローデータ!$S$12:$S$1011,I43)</f>
        <v>0</v>
      </c>
      <c r="J46" s="89">
        <f>COUNTIFS(ローデータ!$B$12:$B$1011,2,ローデータ!$K$12:$K$1011,$F$23,ローデータ!$S$12:$S$1011,J43)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34"/>
      <c r="B49" s="237" t="s">
        <v>165</v>
      </c>
      <c r="C49" s="238"/>
      <c r="D49" s="238"/>
      <c r="E49" s="238"/>
      <c r="F49" s="239"/>
      <c r="G49" s="240" t="s">
        <v>50</v>
      </c>
      <c r="H49" s="243" t="s">
        <v>71</v>
      </c>
      <c r="I49" s="244"/>
      <c r="J49" s="244"/>
      <c r="K49" s="244"/>
      <c r="L49" s="244"/>
      <c r="M49" s="244"/>
      <c r="N49" s="245"/>
      <c r="O49" s="215" t="s">
        <v>50</v>
      </c>
    </row>
    <row r="50" spans="1:15" ht="15.95" customHeight="1" x14ac:dyDescent="0.15">
      <c r="A50" s="235"/>
      <c r="B50" s="218" t="s">
        <v>96</v>
      </c>
      <c r="C50" s="220" t="s">
        <v>97</v>
      </c>
      <c r="D50" s="222" t="s">
        <v>98</v>
      </c>
      <c r="E50" s="220" t="s">
        <v>99</v>
      </c>
      <c r="F50" s="222" t="s">
        <v>100</v>
      </c>
      <c r="G50" s="241"/>
      <c r="H50" s="224" t="s">
        <v>104</v>
      </c>
      <c r="I50" s="226" t="s">
        <v>105</v>
      </c>
      <c r="J50" s="226" t="s">
        <v>98</v>
      </c>
      <c r="K50" s="226" t="s">
        <v>106</v>
      </c>
      <c r="L50" s="246" t="s">
        <v>107</v>
      </c>
      <c r="M50" s="226" t="s">
        <v>36</v>
      </c>
      <c r="N50" s="246" t="s">
        <v>69</v>
      </c>
      <c r="O50" s="216"/>
    </row>
    <row r="51" spans="1:15" ht="15.95" customHeight="1" x14ac:dyDescent="0.15">
      <c r="A51" s="236"/>
      <c r="B51" s="219"/>
      <c r="C51" s="221"/>
      <c r="D51" s="223"/>
      <c r="E51" s="221"/>
      <c r="F51" s="223"/>
      <c r="G51" s="242"/>
      <c r="H51" s="225"/>
      <c r="I51" s="227"/>
      <c r="J51" s="227"/>
      <c r="K51" s="227"/>
      <c r="L51" s="247"/>
      <c r="M51" s="227"/>
      <c r="N51" s="247"/>
      <c r="O51" s="217"/>
    </row>
    <row r="52" spans="1:15" ht="15.95" customHeight="1" x14ac:dyDescent="0.15">
      <c r="A52" s="168" t="s">
        <v>51</v>
      </c>
      <c r="B52" s="90">
        <f>SUMIFS(ローデータ!M12:M1011,ローデータ!$B$12:$B$1011,2,ローデータ!$K$12:$K$1011,$F$23)</f>
        <v>0</v>
      </c>
      <c r="C52" s="90">
        <f>SUMIFS(ローデータ!N12:N1011,ローデータ!$B$12:$B$1011,2,ローデータ!$K$12:$K$1011,$F$23)</f>
        <v>0</v>
      </c>
      <c r="D52" s="90">
        <f>SUMIFS(ローデータ!O12:O1011,ローデータ!$B$12:$B$1011,2,ローデータ!$K$12:$K$1011,$F$23)</f>
        <v>0</v>
      </c>
      <c r="E52" s="91">
        <f>SUMIFS(ローデータ!P12:P1011,ローデータ!$B$12:$B$1011,2,ローデータ!$K$12:$K$1011,$F$23)</f>
        <v>0</v>
      </c>
      <c r="F52" s="90">
        <f>SUMIFS(ローデータ!Q12:Q1011,ローデータ!$B$12:$B$1011,2,ローデータ!$K$12:$K$1011,$F$23)</f>
        <v>0</v>
      </c>
      <c r="G52" s="92">
        <f>SUM(B52:F52)</f>
        <v>0</v>
      </c>
      <c r="H52" s="93">
        <f>SUMIFS(ローデータ!T12:T1011,ローデータ!$B$12:$B$1011,2,ローデータ!$K$12:$K$1011,$F$23)</f>
        <v>0</v>
      </c>
      <c r="I52" s="90">
        <f>SUMIFS(ローデータ!U12:U1011,ローデータ!$B$12:$B$1011,2,ローデータ!$K$12:$K$1011,$F$23)</f>
        <v>0</v>
      </c>
      <c r="J52" s="90">
        <f>SUMIFS(ローデータ!V12:V1011,ローデータ!$B$12:$B$1011,2,ローデータ!$K$12:$K$1011,$F$23)</f>
        <v>0</v>
      </c>
      <c r="K52" s="90">
        <f>SUMIFS(ローデータ!W12:W1011,ローデータ!$B$12:$B$1011,2,ローデータ!$K$12:$K$1011,$F$23)</f>
        <v>0</v>
      </c>
      <c r="L52" s="90">
        <f>SUMIFS(ローデータ!X12:X1011,ローデータ!$B$12:$B$1011,2,ローデータ!$K$12:$K$1011,$F$23)</f>
        <v>0</v>
      </c>
      <c r="M52" s="90">
        <f>SUMIFS(ローデータ!Y12:Y1011,ローデータ!$B$12:$B$1011,2,ローデータ!$K$12:$K$1011,$F$23)</f>
        <v>0</v>
      </c>
      <c r="N52" s="90">
        <f>SUMIFS(ローデータ!Z12:Z1011,ローデータ!$B$12:$B$1011,2,ローデータ!$K$12:$K$1011,$F$23)</f>
        <v>0</v>
      </c>
      <c r="O52" s="94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91" t="str">
        <f>ローデータ!B2</f>
        <v>北区</v>
      </c>
      <c r="C2" s="293"/>
      <c r="D2" s="293"/>
      <c r="E2" s="292"/>
      <c r="G2" s="160"/>
      <c r="H2" s="417" t="s">
        <v>94</v>
      </c>
      <c r="I2" s="347"/>
      <c r="K2" s="82"/>
      <c r="L2" s="62"/>
    </row>
    <row r="3" spans="1:19" ht="14.1" customHeight="1" x14ac:dyDescent="0.15">
      <c r="A3" s="215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47"/>
      <c r="I3" s="347"/>
      <c r="K3" s="62"/>
      <c r="L3" s="62"/>
    </row>
    <row r="4" spans="1:19" ht="14.1" customHeight="1" x14ac:dyDescent="0.15">
      <c r="A4" s="217"/>
      <c r="B4" s="155" t="str">
        <f>ローデータ!B4</f>
        <v>令和2年</v>
      </c>
      <c r="C4" s="120">
        <f>ローデータ!C4</f>
        <v>1</v>
      </c>
      <c r="D4" s="120">
        <f>ローデータ!D4</f>
        <v>31</v>
      </c>
      <c r="E4" s="120" t="str">
        <f>ローデータ!E4</f>
        <v>金</v>
      </c>
      <c r="G4" s="161"/>
      <c r="H4" s="418">
        <f>COUNTIFS(ローデータ!B12:B1011,1)</f>
        <v>347</v>
      </c>
      <c r="I4" s="418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34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15" t="s">
        <v>50</v>
      </c>
    </row>
    <row r="9" spans="1:19" ht="14.1" customHeight="1" x14ac:dyDescent="0.15">
      <c r="A9" s="23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1</v>
      </c>
      <c r="C10" s="56">
        <f>COUNTIFS(ローデータ!$B$12:$B$1011,1,ローデータ!$H$12:$H$1011,C8)</f>
        <v>93</v>
      </c>
      <c r="D10" s="56">
        <f>COUNTIFS(ローデータ!$B$12:$B$1011,1,ローデータ!$H$12:$H$1011,D8)</f>
        <v>72</v>
      </c>
      <c r="E10" s="56">
        <f>COUNTIFS(ローデータ!$B$12:$B$1011,1,ローデータ!$H$12:$H$1011,E8)</f>
        <v>70</v>
      </c>
      <c r="F10" s="56">
        <f>COUNTIFS(ローデータ!$B$12:$B$1011,1,ローデータ!$H$12:$H$1011,F8)</f>
        <v>60</v>
      </c>
      <c r="G10" s="56">
        <f>COUNTIFS(ローデータ!$B$12:$B$1011,1,ローデータ!$H$12:$H$1011,G8)</f>
        <v>19</v>
      </c>
      <c r="H10" s="56">
        <f>COUNTIFS(ローデータ!$B$12:$B$1011,1,ローデータ!$H$12:$H$1011,H8)</f>
        <v>13</v>
      </c>
      <c r="I10" s="56">
        <f>COUNTIFS(ローデータ!$B$12:$B$1011,1,ローデータ!$H$12:$H$1011,I8)</f>
        <v>13</v>
      </c>
      <c r="J10" s="56">
        <f>COUNTIFS(ローデータ!$B$12:$B$1011,1,ローデータ!$H$12:$H$1011,J8)</f>
        <v>6</v>
      </c>
      <c r="K10" s="56">
        <f>SUM(B10:J10)</f>
        <v>347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34"/>
      <c r="B14" s="147">
        <v>1</v>
      </c>
      <c r="C14" s="147">
        <v>2</v>
      </c>
      <c r="D14" s="215" t="s">
        <v>50</v>
      </c>
      <c r="F14" s="234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54" t="s">
        <v>50</v>
      </c>
    </row>
    <row r="15" spans="1:19" ht="14.1" customHeight="1" x14ac:dyDescent="0.15">
      <c r="A15" s="236"/>
      <c r="B15" s="153" t="s">
        <v>63</v>
      </c>
      <c r="C15" s="153" t="s">
        <v>64</v>
      </c>
      <c r="D15" s="217"/>
      <c r="F15" s="235"/>
      <c r="G15" s="281" t="s">
        <v>95</v>
      </c>
      <c r="H15" s="252" t="s">
        <v>76</v>
      </c>
      <c r="I15" s="252" t="s">
        <v>77</v>
      </c>
      <c r="J15" s="281" t="s">
        <v>110</v>
      </c>
      <c r="K15" s="252" t="s">
        <v>78</v>
      </c>
      <c r="L15" s="252" t="s">
        <v>79</v>
      </c>
      <c r="M15" s="252" t="s">
        <v>80</v>
      </c>
      <c r="N15" s="252" t="s">
        <v>81</v>
      </c>
      <c r="O15" s="252" t="s">
        <v>82</v>
      </c>
      <c r="P15" s="275" t="s">
        <v>111</v>
      </c>
      <c r="Q15" s="252" t="s">
        <v>83</v>
      </c>
      <c r="R15" s="294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4</v>
      </c>
      <c r="C16" s="56">
        <f>COUNTIFS(ローデータ!$B$12:$B$1011,1,ローデータ!$I$12:$I$1011,C14)</f>
        <v>343</v>
      </c>
      <c r="D16" s="56">
        <f>SUM(B16:C16)</f>
        <v>347</v>
      </c>
      <c r="F16" s="235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4"/>
    </row>
    <row r="17" spans="1:19" ht="14.1" customHeight="1" x14ac:dyDescent="0.15">
      <c r="A17" s="158"/>
      <c r="B17" s="9"/>
      <c r="C17" s="9"/>
      <c r="D17" s="9"/>
      <c r="F17" s="236"/>
      <c r="G17" s="284"/>
      <c r="H17" s="253"/>
      <c r="I17" s="253"/>
      <c r="J17" s="284"/>
      <c r="K17" s="253"/>
      <c r="L17" s="253"/>
      <c r="M17" s="253"/>
      <c r="N17" s="253"/>
      <c r="O17" s="253"/>
      <c r="P17" s="308"/>
      <c r="Q17" s="253"/>
      <c r="R17" s="255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4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4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4"/>
      <c r="B21" s="295">
        <v>1</v>
      </c>
      <c r="C21" s="245"/>
      <c r="D21" s="295">
        <v>2</v>
      </c>
      <c r="E21" s="245"/>
      <c r="F21" s="295">
        <v>3</v>
      </c>
      <c r="G21" s="244"/>
      <c r="H21" s="245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6"/>
      <c r="B22" s="302" t="s">
        <v>72</v>
      </c>
      <c r="C22" s="303"/>
      <c r="D22" s="302" t="s">
        <v>74</v>
      </c>
      <c r="E22" s="303"/>
      <c r="F22" s="302" t="s">
        <v>84</v>
      </c>
      <c r="G22" s="304"/>
      <c r="H22" s="303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91">
        <f>COUNTIFS(ローデータ!$B$12:$B$1011,1,ローデータ!$K$12:$K$1011,B21)</f>
        <v>190</v>
      </c>
      <c r="C23" s="292"/>
      <c r="D23" s="291">
        <f>COUNTIFS(ローデータ!$B$12:$B$1011,1,ローデータ!$K$12:$K$1011,D21)</f>
        <v>91</v>
      </c>
      <c r="E23" s="292"/>
      <c r="F23" s="291">
        <f>COUNTIFS(ローデータ!$B$12:$B$1011,1,ローデータ!$K$12:$K$1011,F21)</f>
        <v>66</v>
      </c>
      <c r="G23" s="293"/>
      <c r="H23" s="292"/>
      <c r="I23" s="56">
        <f>SUM(B23:H23)</f>
        <v>347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34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54" t="s">
        <v>50</v>
      </c>
      <c r="I27" s="271"/>
      <c r="J27" s="287" t="s">
        <v>96</v>
      </c>
      <c r="K27" s="289" t="s">
        <v>97</v>
      </c>
      <c r="L27" s="285" t="s">
        <v>98</v>
      </c>
      <c r="M27" s="289" t="s">
        <v>99</v>
      </c>
      <c r="N27" s="285" t="s">
        <v>100</v>
      </c>
      <c r="O27" s="309" t="s">
        <v>50</v>
      </c>
    </row>
    <row r="28" spans="1:19" ht="14.1" customHeight="1" x14ac:dyDescent="0.15">
      <c r="A28" s="235"/>
      <c r="B28" s="252" t="s">
        <v>65</v>
      </c>
      <c r="C28" s="252" t="s">
        <v>66</v>
      </c>
      <c r="D28" s="281" t="s">
        <v>101</v>
      </c>
      <c r="E28" s="246" t="s">
        <v>102</v>
      </c>
      <c r="F28" s="283" t="s">
        <v>103</v>
      </c>
      <c r="G28" s="294"/>
      <c r="H28" s="39"/>
      <c r="I28" s="272"/>
      <c r="J28" s="288"/>
      <c r="K28" s="290"/>
      <c r="L28" s="286"/>
      <c r="M28" s="290"/>
      <c r="N28" s="286"/>
      <c r="O28" s="309"/>
    </row>
    <row r="29" spans="1:19" ht="14.1" customHeight="1" x14ac:dyDescent="0.15">
      <c r="A29" s="236"/>
      <c r="B29" s="253"/>
      <c r="C29" s="253"/>
      <c r="D29" s="282"/>
      <c r="E29" s="247"/>
      <c r="F29" s="284"/>
      <c r="G29" s="255"/>
      <c r="H29" s="39"/>
      <c r="I29" s="154" t="s">
        <v>51</v>
      </c>
      <c r="J29" s="85">
        <f>SUMIFS(ローデータ!M12:M1011,ローデータ!$B$12:$B$1011,1,ローデータ!$K$12:$K$1011,$B$21)</f>
        <v>73</v>
      </c>
      <c r="K29" s="85">
        <f>SUMIFS(ローデータ!N12:N1011,ローデータ!$B$12:$B$1011,1,ローデータ!$K$12:$K$1011,$B$21)</f>
        <v>128</v>
      </c>
      <c r="L29" s="85">
        <f>SUMIFS(ローデータ!O12:O1011,ローデータ!$B$12:$B$1011,1,ローデータ!$K$12:$K$1011,$B$21)</f>
        <v>55</v>
      </c>
      <c r="M29" s="85">
        <f>SUMIFS(ローデータ!P12:P1011,ローデータ!$B$12:$B$1011,1,ローデータ!$K$12:$K$1011,$B$21)</f>
        <v>30</v>
      </c>
      <c r="N29" s="85">
        <f>SUMIFS(ローデータ!Q12:Q1011,ローデータ!$B$12:$B$1011,1,ローデータ!$K$12:$K$1011,$B$21)</f>
        <v>0</v>
      </c>
      <c r="O29" s="85">
        <f>SUM(J29:N29)</f>
        <v>286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170</v>
      </c>
      <c r="C30" s="56">
        <f>COUNTIFS(ローデータ!$B$12:$B$1011,1,ローデータ!$K$12:$K$1011,$B$21,ローデータ!$L$12:$L$1011,C27)</f>
        <v>16</v>
      </c>
      <c r="D30" s="56">
        <f>COUNTIFS(ローデータ!$B$12:$B$1011,1,ローデータ!$K$12:$K$1011,$B$21,ローデータ!$L$12:$L$1011,D27)</f>
        <v>2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2</v>
      </c>
      <c r="G30" s="56">
        <f>SUM(B30:F30)</f>
        <v>190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34"/>
      <c r="B34" s="147">
        <v>1</v>
      </c>
      <c r="C34" s="147">
        <v>2</v>
      </c>
      <c r="D34" s="147">
        <v>3</v>
      </c>
      <c r="E34" s="215" t="s">
        <v>50</v>
      </c>
      <c r="F34" s="39"/>
      <c r="I34" s="271"/>
      <c r="J34" s="273" t="s">
        <v>104</v>
      </c>
      <c r="K34" s="232" t="s">
        <v>105</v>
      </c>
      <c r="L34" s="232" t="s">
        <v>98</v>
      </c>
      <c r="M34" s="232" t="s">
        <v>106</v>
      </c>
      <c r="N34" s="248" t="s">
        <v>107</v>
      </c>
      <c r="O34" s="232" t="s">
        <v>36</v>
      </c>
      <c r="P34" s="248" t="s">
        <v>30</v>
      </c>
      <c r="Q34" s="254" t="s">
        <v>50</v>
      </c>
    </row>
    <row r="35" spans="1:17" ht="14.1" customHeight="1" x14ac:dyDescent="0.15">
      <c r="A35" s="236"/>
      <c r="B35" s="153" t="s">
        <v>67</v>
      </c>
      <c r="C35" s="153" t="s">
        <v>66</v>
      </c>
      <c r="D35" s="153" t="s">
        <v>68</v>
      </c>
      <c r="E35" s="217"/>
      <c r="G35" s="39"/>
      <c r="I35" s="272"/>
      <c r="J35" s="274"/>
      <c r="K35" s="233"/>
      <c r="L35" s="233"/>
      <c r="M35" s="233"/>
      <c r="N35" s="249"/>
      <c r="O35" s="233"/>
      <c r="P35" s="249"/>
      <c r="Q35" s="255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88</v>
      </c>
      <c r="C36" s="56">
        <f>COUNTIFS(ローデータ!$B$12:$B$1011,1,ローデータ!$K$12:$K$1011,$D$21,ローデータ!$S$12:$S$1011,C34)</f>
        <v>3</v>
      </c>
      <c r="D36" s="56">
        <f>COUNTIFS(ローデータ!$B$12:$B$1011,1,ローデータ!$K$12:$K$1011,$D$21,ローデータ!$S$12:$S$1011,D34)</f>
        <v>0</v>
      </c>
      <c r="E36" s="56">
        <f>SUM(B36:D36)</f>
        <v>91</v>
      </c>
      <c r="I36" s="154" t="s">
        <v>51</v>
      </c>
      <c r="J36" s="56">
        <f>SUMIFS(ローデータ!T12:T1011,ローデータ!$B$12:$B$1011,1,ローデータ!$K$12:$K$1011,$D$21)</f>
        <v>11</v>
      </c>
      <c r="K36" s="56">
        <f>SUMIFS(ローデータ!U12:U1011,ローデータ!$B$12:$B$1011,1,ローデータ!$K$12:$K$1011,$D$21)</f>
        <v>48</v>
      </c>
      <c r="L36" s="56">
        <f>SUMIFS(ローデータ!V12:V1011,ローデータ!$B$12:$B$1011,1,ローデータ!$K$12:$K$1011,$D$21)</f>
        <v>2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26</v>
      </c>
      <c r="O36" s="56">
        <f>SUMIFS(ローデータ!Y12:Y1011,ローデータ!$B$12:$B$1011,1,ローデータ!$K$12:$K$1011,$D$21)</f>
        <v>30</v>
      </c>
      <c r="P36" s="56">
        <f>SUMIFS(ローデータ!Z12:Z1011,ローデータ!$B$12:$B$1011,1,ローデータ!$K$12:$K$1011,$D$21)</f>
        <v>0</v>
      </c>
      <c r="Q36" s="56">
        <f>SUM(J36:P36)</f>
        <v>117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6"/>
      <c r="B40" s="259" t="s">
        <v>16</v>
      </c>
      <c r="C40" s="260"/>
      <c r="D40" s="260"/>
      <c r="E40" s="260"/>
      <c r="F40" s="261"/>
      <c r="G40" s="310" t="s">
        <v>50</v>
      </c>
      <c r="H40" s="265" t="s">
        <v>13</v>
      </c>
      <c r="I40" s="266"/>
      <c r="J40" s="267"/>
      <c r="K40" s="313" t="s">
        <v>50</v>
      </c>
    </row>
    <row r="41" spans="1:17" ht="14.1" customHeight="1" x14ac:dyDescent="0.15">
      <c r="A41" s="257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11"/>
      <c r="H41" s="64">
        <v>1</v>
      </c>
      <c r="I41" s="63">
        <v>2</v>
      </c>
      <c r="J41" s="63">
        <v>3</v>
      </c>
      <c r="K41" s="314"/>
      <c r="M41" s="39"/>
      <c r="N41" s="39"/>
      <c r="O41" s="39"/>
      <c r="P41" s="39"/>
    </row>
    <row r="42" spans="1:17" ht="14.1" customHeight="1" x14ac:dyDescent="0.15">
      <c r="A42" s="257"/>
      <c r="B42" s="252" t="s">
        <v>65</v>
      </c>
      <c r="C42" s="252" t="s">
        <v>66</v>
      </c>
      <c r="D42" s="275" t="s">
        <v>101</v>
      </c>
      <c r="E42" s="277" t="s">
        <v>102</v>
      </c>
      <c r="F42" s="228" t="s">
        <v>103</v>
      </c>
      <c r="G42" s="311"/>
      <c r="H42" s="230" t="s">
        <v>67</v>
      </c>
      <c r="I42" s="250" t="s">
        <v>66</v>
      </c>
      <c r="J42" s="250" t="s">
        <v>68</v>
      </c>
      <c r="K42" s="314"/>
      <c r="M42" s="39"/>
      <c r="N42" s="39"/>
      <c r="O42" s="39"/>
      <c r="P42" s="39"/>
    </row>
    <row r="43" spans="1:17" ht="14.1" customHeight="1" x14ac:dyDescent="0.15">
      <c r="A43" s="258"/>
      <c r="B43" s="253"/>
      <c r="C43" s="253"/>
      <c r="D43" s="308"/>
      <c r="E43" s="321"/>
      <c r="F43" s="251"/>
      <c r="G43" s="312"/>
      <c r="H43" s="231"/>
      <c r="I43" s="251"/>
      <c r="J43" s="251"/>
      <c r="K43" s="315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62</v>
      </c>
      <c r="C44" s="85">
        <f>COUNTIFS(ローデータ!$B$12:$B$1011,1,ローデータ!$K$12:$K$1011,$F$21,ローデータ!$L$12:$L$1011,C41)</f>
        <v>4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66</v>
      </c>
      <c r="H44" s="88">
        <f>COUNTIFS(ローデータ!$B$12:$B$1011,1,ローデータ!$K$12:$K$1011,$F$21,ローデータ!$S$12:$S$1011,H41)</f>
        <v>62</v>
      </c>
      <c r="I44" s="89">
        <f>COUNTIFS(ローデータ!$B$12:$B$1011,1,ローデータ!$K$12:$K$1011,$F$21,ローデータ!$S$12:$S$1011,I41)</f>
        <v>4</v>
      </c>
      <c r="J44" s="89">
        <f>COUNTIFS(ローデータ!$B$12:$B$1011,1,ローデータ!$K$12:$K$1011,$F$21,ローデータ!$S$12:$S$1011,J41)</f>
        <v>0</v>
      </c>
      <c r="K44" s="89">
        <f>SUM(H44:J44)</f>
        <v>66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4"/>
      <c r="B47" s="237" t="s">
        <v>165</v>
      </c>
      <c r="C47" s="238"/>
      <c r="D47" s="238"/>
      <c r="E47" s="238"/>
      <c r="F47" s="239"/>
      <c r="G47" s="316" t="s">
        <v>50</v>
      </c>
      <c r="H47" s="243" t="s">
        <v>71</v>
      </c>
      <c r="I47" s="244"/>
      <c r="J47" s="244"/>
      <c r="K47" s="244"/>
      <c r="L47" s="244"/>
      <c r="M47" s="244"/>
      <c r="N47" s="245"/>
      <c r="O47" s="322" t="s">
        <v>50</v>
      </c>
    </row>
    <row r="48" spans="1:17" ht="14.1" customHeight="1" x14ac:dyDescent="0.15">
      <c r="A48" s="235"/>
      <c r="B48" s="325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17"/>
      <c r="H48" s="328" t="s">
        <v>104</v>
      </c>
      <c r="I48" s="320" t="s">
        <v>105</v>
      </c>
      <c r="J48" s="320" t="s">
        <v>98</v>
      </c>
      <c r="K48" s="320" t="s">
        <v>106</v>
      </c>
      <c r="L48" s="319" t="s">
        <v>107</v>
      </c>
      <c r="M48" s="320" t="s">
        <v>36</v>
      </c>
      <c r="N48" s="319" t="s">
        <v>30</v>
      </c>
      <c r="O48" s="323"/>
    </row>
    <row r="49" spans="1:15" ht="14.1" customHeight="1" x14ac:dyDescent="0.15">
      <c r="A49" s="236"/>
      <c r="B49" s="219"/>
      <c r="C49" s="221"/>
      <c r="D49" s="223"/>
      <c r="E49" s="221"/>
      <c r="F49" s="223"/>
      <c r="G49" s="318"/>
      <c r="H49" s="329"/>
      <c r="I49" s="227"/>
      <c r="J49" s="227"/>
      <c r="K49" s="227"/>
      <c r="L49" s="247"/>
      <c r="M49" s="227"/>
      <c r="N49" s="247"/>
      <c r="O49" s="324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2</v>
      </c>
      <c r="C50" s="90">
        <f>SUMIFS(ローデータ!N12:N1011,ローデータ!$B$12:$B$1011,1,ローデータ!$K$12:$K$1011,$F$21)</f>
        <v>65</v>
      </c>
      <c r="D50" s="90">
        <f>SUMIFS(ローデータ!O12:O1011,ローデータ!$B$12:$B$1011,1,ローデータ!$K$12:$K$1011,$F$21)</f>
        <v>24</v>
      </c>
      <c r="E50" s="91">
        <f>SUMIFS(ローデータ!P12:P1011,ローデータ!$B$12:$B$1011,1,ローデータ!$K$12:$K$1011,$F$21)</f>
        <v>3</v>
      </c>
      <c r="F50" s="90">
        <f>SUMIFS(ローデータ!Q12:Q1011,ローデータ!$B$12:$B$1011,1,ローデータ!$K$12:$K$1011,$F$21)</f>
        <v>0</v>
      </c>
      <c r="G50" s="92">
        <f>SUM(B50:F50)</f>
        <v>94</v>
      </c>
      <c r="H50" s="93">
        <f>SUMIFS(ローデータ!T12:T1011,ローデータ!$B$12:$B$1011,1,ローデータ!$K$12:$K$1011,$F$21)</f>
        <v>1</v>
      </c>
      <c r="I50" s="90">
        <f>SUMIFS(ローデータ!U12:U1011,ローデータ!$B$12:$B$1011,1,ローデータ!$K$12:$K$1011,$F$21)</f>
        <v>51</v>
      </c>
      <c r="J50" s="90">
        <f>SUMIFS(ローデータ!V12:V1011,ローデータ!$B$12:$B$1011,1,ローデータ!$K$12:$K$1011,$F$21)</f>
        <v>19</v>
      </c>
      <c r="K50" s="90">
        <f>SUMIFS(ローデータ!W12:W1011,ローデータ!$B$12:$B$1011,1,ローデータ!$K$12:$K$1011,$F$21)</f>
        <v>1</v>
      </c>
      <c r="L50" s="90">
        <f>SUMIFS(ローデータ!X12:X1011,ローデータ!$B$12:$B$1011,1,ローデータ!$K$12:$K$1011,$F$21)</f>
        <v>21</v>
      </c>
      <c r="M50" s="90">
        <f>SUMIFS(ローデータ!Y12:Y1011,ローデータ!$B$12:$B$1011,1,ローデータ!$K$12:$K$1011,$F$21)</f>
        <v>11</v>
      </c>
      <c r="N50" s="90">
        <f>SUMIFS(ローデータ!Z12:Z1011,ローデータ!$B$12:$B$1011,1,ローデータ!$K$12:$K$1011,$F$21)</f>
        <v>0</v>
      </c>
      <c r="O50" s="94">
        <f>SUM(H50:N50)</f>
        <v>104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35"/>
      <c r="B54" s="336"/>
      <c r="C54" s="69" t="s">
        <v>85</v>
      </c>
      <c r="D54" s="341" t="s">
        <v>86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42"/>
      <c r="O54" s="313" t="s">
        <v>50</v>
      </c>
    </row>
    <row r="55" spans="1:15" ht="14.1" customHeight="1" x14ac:dyDescent="0.15">
      <c r="A55" s="337"/>
      <c r="B55" s="338"/>
      <c r="C55" s="215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14"/>
    </row>
    <row r="56" spans="1:15" ht="14.1" customHeight="1" x14ac:dyDescent="0.15">
      <c r="A56" s="337"/>
      <c r="B56" s="338"/>
      <c r="C56" s="216"/>
      <c r="D56" s="281" t="s">
        <v>95</v>
      </c>
      <c r="E56" s="252" t="s">
        <v>76</v>
      </c>
      <c r="F56" s="252" t="s">
        <v>77</v>
      </c>
      <c r="G56" s="281" t="s">
        <v>110</v>
      </c>
      <c r="H56" s="252" t="s">
        <v>78</v>
      </c>
      <c r="I56" s="252" t="s">
        <v>79</v>
      </c>
      <c r="J56" s="252" t="s">
        <v>80</v>
      </c>
      <c r="K56" s="252" t="s">
        <v>81</v>
      </c>
      <c r="L56" s="252" t="s">
        <v>82</v>
      </c>
      <c r="M56" s="275" t="s">
        <v>111</v>
      </c>
      <c r="N56" s="330" t="s">
        <v>83</v>
      </c>
      <c r="O56" s="314"/>
    </row>
    <row r="57" spans="1:15" ht="14.1" customHeight="1" x14ac:dyDescent="0.15">
      <c r="A57" s="337"/>
      <c r="B57" s="338"/>
      <c r="C57" s="216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31"/>
      <c r="O57" s="314"/>
    </row>
    <row r="58" spans="1:15" ht="14.1" customHeight="1" x14ac:dyDescent="0.15">
      <c r="A58" s="339"/>
      <c r="B58" s="340"/>
      <c r="C58" s="217"/>
      <c r="D58" s="284"/>
      <c r="E58" s="253"/>
      <c r="F58" s="253"/>
      <c r="G58" s="284"/>
      <c r="H58" s="253"/>
      <c r="I58" s="253"/>
      <c r="J58" s="253"/>
      <c r="K58" s="253"/>
      <c r="L58" s="253"/>
      <c r="M58" s="308"/>
      <c r="N58" s="332"/>
      <c r="O58" s="315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1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91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2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93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71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1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72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70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70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59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1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60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19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19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13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13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13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13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6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6</v>
      </c>
    </row>
    <row r="68" spans="1:15" ht="14.1" customHeight="1" thickTop="1" x14ac:dyDescent="0.15">
      <c r="A68" s="333" t="s">
        <v>50</v>
      </c>
      <c r="B68" s="334"/>
      <c r="C68" s="99">
        <f>SUM(C59:C67)</f>
        <v>343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4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347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35"/>
      <c r="B72" s="336"/>
      <c r="C72" s="343" t="s">
        <v>25</v>
      </c>
      <c r="D72" s="343"/>
      <c r="E72" s="343"/>
      <c r="F72" s="343"/>
      <c r="G72" s="343"/>
      <c r="H72" s="343"/>
      <c r="I72" s="341"/>
      <c r="J72" s="344" t="s">
        <v>50</v>
      </c>
    </row>
    <row r="73" spans="1:15" ht="14.1" customHeight="1" x14ac:dyDescent="0.15">
      <c r="A73" s="337"/>
      <c r="B73" s="338"/>
      <c r="C73" s="347">
        <v>1</v>
      </c>
      <c r="D73" s="347"/>
      <c r="E73" s="347">
        <v>2</v>
      </c>
      <c r="F73" s="347"/>
      <c r="G73" s="347">
        <v>3</v>
      </c>
      <c r="H73" s="347"/>
      <c r="I73" s="295"/>
      <c r="J73" s="345"/>
    </row>
    <row r="74" spans="1:15" ht="14.1" customHeight="1" x14ac:dyDescent="0.15">
      <c r="A74" s="339"/>
      <c r="B74" s="340"/>
      <c r="C74" s="348" t="s">
        <v>72</v>
      </c>
      <c r="D74" s="349"/>
      <c r="E74" s="348" t="s">
        <v>74</v>
      </c>
      <c r="F74" s="349"/>
      <c r="G74" s="348" t="s">
        <v>84</v>
      </c>
      <c r="H74" s="350"/>
      <c r="I74" s="350"/>
      <c r="J74" s="346"/>
    </row>
    <row r="75" spans="1:15" ht="14.1" customHeight="1" x14ac:dyDescent="0.15">
      <c r="A75" s="154">
        <v>1</v>
      </c>
      <c r="B75" s="50" t="s">
        <v>54</v>
      </c>
      <c r="C75" s="291">
        <f>COUNTIFS(ローデータ!$B$12:$B$1011,1,ローデータ!$H$12:$H$1011,$A$75,ローデータ!$K$12:$K$1011,C73)</f>
        <v>1</v>
      </c>
      <c r="D75" s="292"/>
      <c r="E75" s="291">
        <f>COUNTIFS(ローデータ!$B$12:$B$1011,1,ローデータ!$H$12:$H$1011,$A$75,ローデータ!$K$12:$K$1011,E73)</f>
        <v>0</v>
      </c>
      <c r="F75" s="292"/>
      <c r="G75" s="291">
        <f>COUNTIFS(ローデータ!$B$12:$B$1011,1,ローデータ!$H$12:$H$1011,$A$75,ローデータ!$K$12:$K$1011,G73)</f>
        <v>0</v>
      </c>
      <c r="H75" s="293"/>
      <c r="I75" s="293"/>
      <c r="J75" s="103">
        <f t="shared" ref="J75:J84" si="2">SUM(C75:I75)</f>
        <v>1</v>
      </c>
    </row>
    <row r="76" spans="1:15" ht="14.1" customHeight="1" x14ac:dyDescent="0.15">
      <c r="A76" s="154">
        <v>2</v>
      </c>
      <c r="B76" s="50" t="s">
        <v>55</v>
      </c>
      <c r="C76" s="291">
        <f>COUNTIFS(ローデータ!$B$12:$B$1011,1,ローデータ!$H$12:$H$1011,$A$76,ローデータ!$K$12:$K$1011,C73)</f>
        <v>36</v>
      </c>
      <c r="D76" s="292"/>
      <c r="E76" s="291">
        <f>COUNTIFS(ローデータ!$B$12:$B$1011,1,ローデータ!$H$12:$H$1011,$A$76,ローデータ!$K$12:$K$1011,E73)</f>
        <v>26</v>
      </c>
      <c r="F76" s="292"/>
      <c r="G76" s="291">
        <f>COUNTIFS(ローデータ!$B$12:$B$1011,1,ローデータ!$H$12:$H$1011,$A$76,ローデータ!$K$12:$K$1011,G73)</f>
        <v>31</v>
      </c>
      <c r="H76" s="293"/>
      <c r="I76" s="293"/>
      <c r="J76" s="103">
        <f t="shared" si="2"/>
        <v>93</v>
      </c>
    </row>
    <row r="77" spans="1:15" ht="14.1" customHeight="1" x14ac:dyDescent="0.15">
      <c r="A77" s="154">
        <v>3</v>
      </c>
      <c r="B77" s="50" t="s">
        <v>56</v>
      </c>
      <c r="C77" s="291">
        <f>COUNTIFS(ローデータ!$B$12:$B$1011,1,ローデータ!$H$12:$H$1011,$A$77,ローデータ!$K$12:$K$1011,C73)</f>
        <v>41</v>
      </c>
      <c r="D77" s="292"/>
      <c r="E77" s="291">
        <f>COUNTIFS(ローデータ!$B$12:$B$1011,1,ローデータ!$H$12:$H$1011,$A$77,ローデータ!$K$12:$K$1011,E73)</f>
        <v>17</v>
      </c>
      <c r="F77" s="292"/>
      <c r="G77" s="291">
        <f>COUNTIFS(ローデータ!$B$12:$B$1011,1,ローデータ!$H$12:$H$1011,$A$77,ローデータ!$K$12:$K$1011,G73)</f>
        <v>14</v>
      </c>
      <c r="H77" s="293"/>
      <c r="I77" s="293"/>
      <c r="J77" s="103">
        <f t="shared" si="2"/>
        <v>72</v>
      </c>
    </row>
    <row r="78" spans="1:15" ht="14.1" customHeight="1" x14ac:dyDescent="0.15">
      <c r="A78" s="154">
        <v>4</v>
      </c>
      <c r="B78" s="50" t="s">
        <v>57</v>
      </c>
      <c r="C78" s="291">
        <f>COUNTIFS(ローデータ!$B$12:$B$1011,1,ローデータ!$H$12:$H$1011,$A$78,ローデータ!$K$12:$K$1011,C73)</f>
        <v>41</v>
      </c>
      <c r="D78" s="292"/>
      <c r="E78" s="291">
        <f>COUNTIFS(ローデータ!$B$12:$B$1011,1,ローデータ!$H$12:$H$1011,$A$78,ローデータ!$K$12:$K$1011,E73)</f>
        <v>18</v>
      </c>
      <c r="F78" s="292"/>
      <c r="G78" s="291">
        <f>COUNTIFS(ローデータ!$B$12:$B$1011,1,ローデータ!$H$12:$H$1011,$A$78,ローデータ!$K$12:$K$1011,G73)</f>
        <v>11</v>
      </c>
      <c r="H78" s="293"/>
      <c r="I78" s="293"/>
      <c r="J78" s="103">
        <f t="shared" si="2"/>
        <v>70</v>
      </c>
    </row>
    <row r="79" spans="1:15" ht="14.1" customHeight="1" x14ac:dyDescent="0.15">
      <c r="A79" s="154">
        <v>5</v>
      </c>
      <c r="B79" s="50" t="s">
        <v>58</v>
      </c>
      <c r="C79" s="291">
        <f>COUNTIFS(ローデータ!$B$12:$B$1011,1,ローデータ!$H$12:$H$1011,$A$79,ローデータ!$K$12:$K$1011,C73)</f>
        <v>32</v>
      </c>
      <c r="D79" s="292"/>
      <c r="E79" s="291">
        <f>COUNTIFS(ローデータ!$B$12:$B$1011,1,ローデータ!$H$12:$H$1011,$A$79,ローデータ!$K$12:$K$1011,E73)</f>
        <v>21</v>
      </c>
      <c r="F79" s="292"/>
      <c r="G79" s="291">
        <f>COUNTIFS(ローデータ!$B$12:$B$1011,1,ローデータ!$H$12:$H$1011,$A$79,ローデータ!$K$12:$K$1011,G73)</f>
        <v>7</v>
      </c>
      <c r="H79" s="293"/>
      <c r="I79" s="293"/>
      <c r="J79" s="103">
        <f t="shared" si="2"/>
        <v>60</v>
      </c>
    </row>
    <row r="80" spans="1:15" ht="14.1" customHeight="1" x14ac:dyDescent="0.15">
      <c r="A80" s="154">
        <v>6</v>
      </c>
      <c r="B80" s="50" t="s">
        <v>59</v>
      </c>
      <c r="C80" s="291">
        <f>COUNTIFS(ローデータ!$B$12:$B$1011,1,ローデータ!$H$12:$H$1011,$A$80,ローデータ!$K$12:$K$1011,C73)</f>
        <v>14</v>
      </c>
      <c r="D80" s="292"/>
      <c r="E80" s="291">
        <f>COUNTIFS(ローデータ!$B$12:$B$1011,1,ローデータ!$H$12:$H$1011,$A$80,ローデータ!$K$12:$K$1011,E73)</f>
        <v>4</v>
      </c>
      <c r="F80" s="292"/>
      <c r="G80" s="291">
        <f>COUNTIFS(ローデータ!$B$12:$B$1011,1,ローデータ!$H$12:$H$1011,$A$80,ローデータ!$K$12:$K$1011,G73)</f>
        <v>1</v>
      </c>
      <c r="H80" s="293"/>
      <c r="I80" s="293"/>
      <c r="J80" s="103">
        <f t="shared" si="2"/>
        <v>19</v>
      </c>
    </row>
    <row r="81" spans="1:17" ht="14.1" customHeight="1" x14ac:dyDescent="0.15">
      <c r="A81" s="154">
        <v>7</v>
      </c>
      <c r="B81" s="50" t="s">
        <v>60</v>
      </c>
      <c r="C81" s="291">
        <f>COUNTIFS(ローデータ!$B$12:$B$1011,1,ローデータ!$H$12:$H$1011,$A$81,ローデータ!$K$12:$K$1011,C73)</f>
        <v>10</v>
      </c>
      <c r="D81" s="292"/>
      <c r="E81" s="291">
        <f>COUNTIFS(ローデータ!$B$12:$B$1011,1,ローデータ!$H$12:$H$1011,$A$81,ローデータ!$K$12:$K$1011,E73)</f>
        <v>2</v>
      </c>
      <c r="F81" s="292"/>
      <c r="G81" s="291">
        <f>COUNTIFS(ローデータ!$B$12:$B$1011,1,ローデータ!$H$12:$H$1011,$A$81,ローデータ!$K$12:$K$1011,G73)</f>
        <v>1</v>
      </c>
      <c r="H81" s="293"/>
      <c r="I81" s="293"/>
      <c r="J81" s="103">
        <f t="shared" si="2"/>
        <v>13</v>
      </c>
    </row>
    <row r="82" spans="1:17" ht="14.1" customHeight="1" x14ac:dyDescent="0.15">
      <c r="A82" s="154">
        <v>8</v>
      </c>
      <c r="B82" s="50" t="s">
        <v>61</v>
      </c>
      <c r="C82" s="291">
        <f>COUNTIFS(ローデータ!$B$12:$B$1011,1,ローデータ!$H$12:$H$1011,$A$82,ローデータ!$K$12:$K$1011,C73)</f>
        <v>10</v>
      </c>
      <c r="D82" s="292"/>
      <c r="E82" s="291">
        <f>COUNTIFS(ローデータ!$B$12:$B$1011,1,ローデータ!$H$12:$H$1011,$A$82,ローデータ!$K$12:$K$1011,E73)</f>
        <v>2</v>
      </c>
      <c r="F82" s="292"/>
      <c r="G82" s="291">
        <f>COUNTIFS(ローデータ!$B$12:$B$1011,1,ローデータ!$H$12:$H$1011,$A$82,ローデータ!$K$12:$K$1011,G73)</f>
        <v>1</v>
      </c>
      <c r="H82" s="293"/>
      <c r="I82" s="293"/>
      <c r="J82" s="103">
        <f t="shared" si="2"/>
        <v>13</v>
      </c>
    </row>
    <row r="83" spans="1:17" ht="14.1" customHeight="1" thickBot="1" x14ac:dyDescent="0.2">
      <c r="A83" s="152">
        <v>9</v>
      </c>
      <c r="B83" s="68" t="s">
        <v>62</v>
      </c>
      <c r="C83" s="351">
        <f>COUNTIFS(ローデータ!$B$12:$B$1011,1,ローデータ!$H$12:$H$1011,$A$83,ローデータ!$K$12:$K$1011,C73)</f>
        <v>5</v>
      </c>
      <c r="D83" s="352"/>
      <c r="E83" s="351">
        <f>COUNTIFS(ローデータ!$B$12:$B$1011,1,ローデータ!$H$12:$H$1011,$A$83,ローデータ!$K$12:$K$1011,E73)</f>
        <v>1</v>
      </c>
      <c r="F83" s="352"/>
      <c r="G83" s="353">
        <f>COUNTIFS(ローデータ!$B$12:$B$1011,1,ローデータ!$H$12:$H$1011,$A$83,ローデータ!$K$12:$K$1011,G73)</f>
        <v>0</v>
      </c>
      <c r="H83" s="353"/>
      <c r="I83" s="351"/>
      <c r="J83" s="104">
        <f t="shared" si="2"/>
        <v>6</v>
      </c>
    </row>
    <row r="84" spans="1:17" ht="14.1" customHeight="1" thickTop="1" x14ac:dyDescent="0.15">
      <c r="A84" s="333" t="s">
        <v>50</v>
      </c>
      <c r="B84" s="334"/>
      <c r="C84" s="354">
        <f>SUM(C75:D83)</f>
        <v>190</v>
      </c>
      <c r="D84" s="355"/>
      <c r="E84" s="354">
        <f>SUM(E75:F83)</f>
        <v>91</v>
      </c>
      <c r="F84" s="355"/>
      <c r="G84" s="356">
        <f>SUM(G75:I83)</f>
        <v>66</v>
      </c>
      <c r="H84" s="356"/>
      <c r="I84" s="354"/>
      <c r="J84" s="105">
        <f t="shared" si="2"/>
        <v>347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35"/>
      <c r="B89" s="336"/>
      <c r="C89" s="341" t="s">
        <v>166</v>
      </c>
      <c r="D89" s="266"/>
      <c r="E89" s="266"/>
      <c r="F89" s="266"/>
      <c r="G89" s="267"/>
      <c r="H89" s="313" t="s">
        <v>50</v>
      </c>
      <c r="J89" s="357"/>
      <c r="K89" s="358"/>
      <c r="L89" s="295" t="s">
        <v>113</v>
      </c>
      <c r="M89" s="244"/>
      <c r="N89" s="244"/>
      <c r="O89" s="244"/>
      <c r="P89" s="245"/>
      <c r="Q89" s="215" t="s">
        <v>50</v>
      </c>
    </row>
    <row r="90" spans="1:17" ht="14.1" customHeight="1" x14ac:dyDescent="0.15">
      <c r="A90" s="337"/>
      <c r="B90" s="338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14"/>
      <c r="J90" s="359"/>
      <c r="K90" s="360"/>
      <c r="L90" s="218" t="s">
        <v>96</v>
      </c>
      <c r="M90" s="220" t="s">
        <v>97</v>
      </c>
      <c r="N90" s="222" t="s">
        <v>98</v>
      </c>
      <c r="O90" s="220" t="s">
        <v>99</v>
      </c>
      <c r="P90" s="222" t="s">
        <v>100</v>
      </c>
      <c r="Q90" s="216"/>
    </row>
    <row r="91" spans="1:17" ht="14.1" customHeight="1" x14ac:dyDescent="0.15">
      <c r="A91" s="337"/>
      <c r="B91" s="338"/>
      <c r="C91" s="252" t="s">
        <v>65</v>
      </c>
      <c r="D91" s="252" t="s">
        <v>66</v>
      </c>
      <c r="E91" s="281" t="s">
        <v>101</v>
      </c>
      <c r="F91" s="246" t="s">
        <v>102</v>
      </c>
      <c r="G91" s="367" t="s">
        <v>103</v>
      </c>
      <c r="H91" s="314"/>
      <c r="J91" s="361"/>
      <c r="K91" s="362"/>
      <c r="L91" s="219"/>
      <c r="M91" s="221"/>
      <c r="N91" s="223"/>
      <c r="O91" s="221"/>
      <c r="P91" s="223"/>
      <c r="Q91" s="217"/>
    </row>
    <row r="92" spans="1:17" ht="14.1" customHeight="1" x14ac:dyDescent="0.15">
      <c r="A92" s="339"/>
      <c r="B92" s="340"/>
      <c r="C92" s="253"/>
      <c r="D92" s="253"/>
      <c r="E92" s="365"/>
      <c r="F92" s="366"/>
      <c r="G92" s="253"/>
      <c r="H92" s="315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0</v>
      </c>
      <c r="M92" s="87">
        <f>SUMIFS(ローデータ!$N$12:$N$1011,ローデータ!$B$12:$B$1011,1,ローデータ!$K$12:$K$1011,$B$21,ローデータ!$H$12:$H$1011,J92)</f>
        <v>1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1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1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8</v>
      </c>
      <c r="M93" s="87">
        <f>SUMIFS(ローデータ!$N$12:$N$1011,ローデータ!$B$12:$B$1011,1,ローデータ!$K$12:$K$1011,$B$21,ローデータ!$H$12:$H$1011,J93)</f>
        <v>32</v>
      </c>
      <c r="N93" s="87">
        <f>SUMIFS(ローデータ!$O$12:$O$1011,ローデータ!$B$12:$B$1011,1,ローデータ!$K$12:$K$1011,$B$21,ローデータ!$H$12:$H$1011,J93)</f>
        <v>6</v>
      </c>
      <c r="O93" s="87">
        <f>SUMIFS(ローデータ!$P$12:$P$1011,ローデータ!$B$12:$B$1011,1,ローデータ!$K$12:$K$1011,$B$21,ローデータ!$H$12:$H$1011,J93)</f>
        <v>4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50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35</v>
      </c>
      <c r="D94" s="56">
        <f>COUNTIFS(ローデータ!$B$12:$B$1011,1,ローデータ!$K$12:$K$1011,$B$21,ローデータ!$L$12:$L$1011,$D$90,ローデータ!$H$12:$H$1011,A94)</f>
        <v>1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36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17</v>
      </c>
      <c r="M94" s="87">
        <f>SUMIFS(ローデータ!$N$12:$N$1011,ローデータ!$B$12:$B$1011,1,ローデータ!$K$12:$K$1011,$B$21,ローデータ!$H$12:$H$1011,J94)</f>
        <v>28</v>
      </c>
      <c r="N94" s="87">
        <f>SUMIFS(ローデータ!$O$12:$O$1011,ローデータ!$B$12:$B$1011,1,ローデータ!$K$12:$K$1011,$B$21,ローデータ!$H$12:$H$1011,J94)</f>
        <v>8</v>
      </c>
      <c r="O94" s="87">
        <f>SUMIFS(ローデータ!$P$12:$P$1011,ローデータ!$B$12:$B$1011,1,ローデータ!$K$12:$K$1011,$B$21,ローデータ!$H$12:$H$1011,J94)</f>
        <v>11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64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36</v>
      </c>
      <c r="D95" s="56">
        <f>COUNTIFS(ローデータ!$B$12:$B$1011,1,ローデータ!$K$12:$K$1011,$B$21,ローデータ!$L$12:$L$1011,$D$90,ローデータ!$H$12:$H$1011,A95)</f>
        <v>3</v>
      </c>
      <c r="E95" s="56">
        <f>COUNTIFS(ローデータ!$B$12:$B$1011,1,ローデータ!$K$12:$K$1011,$B$21,ローデータ!$L$12:$L$1011,$E$90,ローデータ!$H$12:$H$1011,A95)</f>
        <v>1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1</v>
      </c>
      <c r="H95" s="56">
        <f t="shared" si="4"/>
        <v>41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17</v>
      </c>
      <c r="M95" s="87">
        <f>SUMIFS(ローデータ!$N$12:$N$1011,ローデータ!$B$12:$B$1011,1,ローデータ!$K$12:$K$1011,$B$21,ローデータ!$H$12:$H$1011,J95)</f>
        <v>24</v>
      </c>
      <c r="N95" s="87">
        <f>SUMIFS(ローデータ!$O$12:$O$1011,ローデータ!$B$12:$B$1011,1,ローデータ!$K$12:$K$1011,$B$21,ローデータ!$H$12:$H$1011,J95)</f>
        <v>11</v>
      </c>
      <c r="O95" s="87">
        <f>SUMIFS(ローデータ!$P$12:$P$1011,ローデータ!$B$12:$B$1011,1,ローデータ!$K$12:$K$1011,$B$21,ローデータ!$H$12:$H$1011,J95)</f>
        <v>7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59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35</v>
      </c>
      <c r="D96" s="56">
        <f>COUNTIFS(ローデータ!$B$12:$B$1011,1,ローデータ!$K$12:$K$1011,$B$21,ローデータ!$L$12:$L$1011,$D$90,ローデータ!$H$12:$H$1011,A96)</f>
        <v>5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1</v>
      </c>
      <c r="H96" s="56">
        <f t="shared" si="4"/>
        <v>41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14</v>
      </c>
      <c r="M96" s="87">
        <f>SUMIFS(ローデータ!$N$12:$N$1011,ローデータ!$B$12:$B$1011,1,ローデータ!$K$12:$K$1011,$B$21,ローデータ!$H$12:$H$1011,J96)</f>
        <v>20</v>
      </c>
      <c r="N96" s="87">
        <f>SUMIFS(ローデータ!$O$12:$O$1011,ローデータ!$B$12:$B$1011,1,ローデータ!$K$12:$K$1011,$B$21,ローデータ!$H$12:$H$1011,J96)</f>
        <v>19</v>
      </c>
      <c r="O96" s="87">
        <f>SUMIFS(ローデータ!$P$12:$P$1011,ローデータ!$B$12:$B$1011,1,ローデータ!$K$12:$K$1011,$B$21,ローデータ!$H$12:$H$1011,J96)</f>
        <v>3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56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28</v>
      </c>
      <c r="D97" s="56">
        <f>COUNTIFS(ローデータ!$B$12:$B$1011,1,ローデータ!$K$12:$K$1011,$B$21,ローデータ!$L$12:$L$1011,$D$90,ローデータ!$H$12:$H$1011,A97)</f>
        <v>4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32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6</v>
      </c>
      <c r="M97" s="87">
        <f>SUMIFS(ローデータ!$N$12:$N$1011,ローデータ!$B$12:$B$1011,1,ローデータ!$K$12:$K$1011,$B$21,ローデータ!$H$12:$H$1011,J97)</f>
        <v>10</v>
      </c>
      <c r="N97" s="87">
        <f>SUMIFS(ローデータ!$O$12:$O$1011,ローデータ!$B$12:$B$1011,1,ローデータ!$K$12:$K$1011,$B$21,ローデータ!$H$12:$H$1011,J97)</f>
        <v>3</v>
      </c>
      <c r="O97" s="87">
        <f>SUMIFS(ローデータ!$P$12:$P$1011,ローデータ!$B$12:$B$1011,1,ローデータ!$K$12:$K$1011,$B$21,ローデータ!$H$12:$H$1011,J97)</f>
        <v>0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19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13</v>
      </c>
      <c r="D98" s="56">
        <f>COUNTIFS(ローデータ!$B$12:$B$1011,1,ローデータ!$K$12:$K$1011,$B$21,ローデータ!$L$12:$L$1011,$D$90,ローデータ!$H$12:$H$1011,A98)</f>
        <v>1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14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2</v>
      </c>
      <c r="M98" s="87">
        <f>SUMIFS(ローデータ!$N$12:$N$1011,ローデータ!$B$12:$B$1011,1,ローデータ!$K$12:$K$1011,$B$21,ローデータ!$H$12:$H$1011,J98)</f>
        <v>9</v>
      </c>
      <c r="N98" s="87">
        <f>SUMIFS(ローデータ!$O$12:$O$1011,ローデータ!$B$12:$B$1011,1,ローデータ!$K$12:$K$1011,$B$21,ローデータ!$H$12:$H$1011,J98)</f>
        <v>4</v>
      </c>
      <c r="O98" s="87">
        <f>SUMIFS(ローデータ!$P$12:$P$1011,ローデータ!$B$12:$B$1011,1,ローデータ!$K$12:$K$1011,$B$21,ローデータ!$H$12:$H$1011,J98)</f>
        <v>1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16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9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1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10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7</v>
      </c>
      <c r="M99" s="87">
        <f>SUMIFS(ローデータ!$N$12:$N$1011,ローデータ!$B$12:$B$1011,1,ローデータ!$K$12:$K$1011,$B$21,ローデータ!$H$12:$H$1011,J99)</f>
        <v>4</v>
      </c>
      <c r="N99" s="87">
        <f>SUMIFS(ローデータ!$O$12:$O$1011,ローデータ!$B$12:$B$1011,1,ローデータ!$K$12:$K$1011,$B$21,ローデータ!$H$12:$H$1011,J99)</f>
        <v>3</v>
      </c>
      <c r="O99" s="87">
        <f>SUMIFS(ローデータ!$P$12:$P$1011,ローデータ!$B$12:$B$1011,1,ローデータ!$K$12:$K$1011,$B$21,ローデータ!$H$12:$H$1011,J99)</f>
        <v>1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15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8</v>
      </c>
      <c r="D100" s="56">
        <f>COUNTIFS(ローデータ!$B$12:$B$1011,1,ローデータ!$K$12:$K$1011,$B$21,ローデータ!$L$12:$L$1011,$D$90,ローデータ!$H$12:$H$1011,A100)</f>
        <v>2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10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2</v>
      </c>
      <c r="M100" s="87">
        <f>SUMIFS(ローデータ!$N$12:$N$1011,ローデータ!$B$12:$B$1011,1,ローデータ!$K$12:$K$1011,$B$21,ローデータ!$H$12:$H$1011,J100)</f>
        <v>0</v>
      </c>
      <c r="N100" s="87">
        <f>SUMIFS(ローデータ!$O$12:$O$1011,ローデータ!$B$12:$B$1011,1,ローデータ!$K$12:$K$1011,$B$21,ローデータ!$H$12:$H$1011,J100)</f>
        <v>1</v>
      </c>
      <c r="O100" s="87">
        <f>SUMIFS(ローデータ!$P$12:$P$1011,ローデータ!$B$12:$B$1011,1,ローデータ!$K$12:$K$1011,$B$21,ローデータ!$H$12:$H$1011,J100)</f>
        <v>3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6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5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5</v>
      </c>
      <c r="J101" s="148" t="s">
        <v>50</v>
      </c>
      <c r="K101" s="149"/>
      <c r="L101" s="102">
        <f>SUM(L92:L100)</f>
        <v>73</v>
      </c>
      <c r="M101" s="102">
        <f>SUM(M92:M100)</f>
        <v>128</v>
      </c>
      <c r="N101" s="102">
        <f>SUM(N92:N100)</f>
        <v>55</v>
      </c>
      <c r="O101" s="102">
        <f>SUM(O92:O100)</f>
        <v>30</v>
      </c>
      <c r="P101" s="102">
        <f>SUM(P92:P100)</f>
        <v>0</v>
      </c>
      <c r="Q101" s="102">
        <f t="shared" si="3"/>
        <v>286</v>
      </c>
    </row>
    <row r="102" spans="1:17" ht="14.1" customHeight="1" x14ac:dyDescent="0.15">
      <c r="A102" s="148" t="s">
        <v>50</v>
      </c>
      <c r="B102" s="149"/>
      <c r="C102" s="56">
        <f>SUM(C93:C101)</f>
        <v>170</v>
      </c>
      <c r="D102" s="56">
        <f>SUM(D93:D101)</f>
        <v>16</v>
      </c>
      <c r="E102" s="56">
        <f>SUM(E93:E101)</f>
        <v>2</v>
      </c>
      <c r="F102" s="56">
        <f>SUM(F93:F101)</f>
        <v>0</v>
      </c>
      <c r="G102" s="56">
        <f>SUM(G93:G101)</f>
        <v>2</v>
      </c>
      <c r="H102" s="56">
        <f t="shared" si="4"/>
        <v>190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35"/>
      <c r="B106" s="336"/>
      <c r="C106" s="374" t="s">
        <v>114</v>
      </c>
      <c r="D106" s="375"/>
      <c r="E106" s="376"/>
      <c r="F106" s="313" t="s">
        <v>50</v>
      </c>
      <c r="G106" s="80"/>
      <c r="H106" s="357"/>
      <c r="I106" s="358"/>
      <c r="J106" s="295" t="s">
        <v>88</v>
      </c>
      <c r="K106" s="244"/>
      <c r="L106" s="244"/>
      <c r="M106" s="244"/>
      <c r="N106" s="244"/>
      <c r="O106" s="244"/>
      <c r="P106" s="245"/>
      <c r="Q106" s="298" t="s">
        <v>50</v>
      </c>
    </row>
    <row r="107" spans="1:17" ht="14.1" customHeight="1" x14ac:dyDescent="0.15">
      <c r="A107" s="337"/>
      <c r="B107" s="338"/>
      <c r="C107" s="147">
        <v>1</v>
      </c>
      <c r="D107" s="147">
        <v>2</v>
      </c>
      <c r="E107" s="147">
        <v>3</v>
      </c>
      <c r="F107" s="314"/>
      <c r="G107" s="77"/>
      <c r="H107" s="359"/>
      <c r="I107" s="360"/>
      <c r="J107" s="364" t="s">
        <v>104</v>
      </c>
      <c r="K107" s="320" t="s">
        <v>105</v>
      </c>
      <c r="L107" s="320" t="s">
        <v>98</v>
      </c>
      <c r="M107" s="320" t="s">
        <v>106</v>
      </c>
      <c r="N107" s="319" t="s">
        <v>107</v>
      </c>
      <c r="O107" s="320" t="s">
        <v>36</v>
      </c>
      <c r="P107" s="319" t="s">
        <v>30</v>
      </c>
      <c r="Q107" s="363"/>
    </row>
    <row r="108" spans="1:17" ht="14.1" customHeight="1" x14ac:dyDescent="0.15">
      <c r="A108" s="339"/>
      <c r="B108" s="340"/>
      <c r="C108" s="153" t="s">
        <v>67</v>
      </c>
      <c r="D108" s="153" t="s">
        <v>66</v>
      </c>
      <c r="E108" s="153" t="s">
        <v>68</v>
      </c>
      <c r="F108" s="315"/>
      <c r="G108" s="77"/>
      <c r="H108" s="361"/>
      <c r="I108" s="362"/>
      <c r="J108" s="227"/>
      <c r="K108" s="227"/>
      <c r="L108" s="227"/>
      <c r="M108" s="227"/>
      <c r="N108" s="247"/>
      <c r="O108" s="227"/>
      <c r="P108" s="247"/>
      <c r="Q108" s="301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0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0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0</v>
      </c>
      <c r="O109" s="108">
        <f>SUMIFS(ローデータ!$Y$12:$Y$1011,ローデータ!$B$12:$B$1011,1,ローデータ!$K$12:$K$1011,$D$21,ローデータ!$H$12:$H$1011,H109)</f>
        <v>0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26</v>
      </c>
      <c r="D110" s="108">
        <f>COUNTIFS(ローデータ!$B$12:$B$1011,1,ローデータ!$K$12:$K$1011,$D$21,ローデータ!$S$12:$S$1011,$D$107,ローデータ!$H$12:$H$1011,A110)</f>
        <v>0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26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2</v>
      </c>
      <c r="K110" s="108">
        <f>SUMIFS(ローデータ!$U$12:$U$1011,ローデータ!$B$12:$B$1011,1,ローデータ!$K$12:$K$1011,$D$21,ローデータ!$H$12:$H$1011,H110)</f>
        <v>20</v>
      </c>
      <c r="L110" s="108">
        <f>SUMIFS(ローデータ!$V$12:$V$1011,ローデータ!$B$12:$B$1011,1,ローデータ!$K$12:$K$1011,$D$21,ローデータ!$H$12:$H$1011,H110)</f>
        <v>0</v>
      </c>
      <c r="M110" s="108">
        <f>SUMIFS(ローデータ!$W$12:$W$1011,ローデータ!$B$12:$B$1011,1,ローデータ!$K$12:$K$1011,$D$21,ローデータ!$H$12:$H$1011,H110)</f>
        <v>0</v>
      </c>
      <c r="N110" s="108">
        <f>SUMIFS(ローデータ!$X$12:$X$1011,ローデータ!$B$12:$B$1011,1,ローデータ!$K$12:$K$1011,$D$21,ローデータ!$H$12:$H$1011,H110)</f>
        <v>11</v>
      </c>
      <c r="O110" s="108">
        <f>SUMIFS(ローデータ!$Y$12:$Y$1011,ローデータ!$B$12:$B$1011,1,ローデータ!$K$12:$K$1011,$D$21,ローデータ!$H$12:$H$1011,H110)</f>
        <v>5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38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17</v>
      </c>
      <c r="D111" s="108">
        <f>COUNTIFS(ローデータ!$B$12:$B$1011,1,ローデータ!$K$12:$K$1011,$D$21,ローデータ!$S$12:$S$1011,$D$107,ローデータ!$H$12:$H$1011,A111)</f>
        <v>0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17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1</v>
      </c>
      <c r="K111" s="108">
        <f>SUMIFS(ローデータ!$U$12:$U$1011,ローデータ!$B$12:$B$1011,1,ローデータ!$K$12:$K$1011,$D$21,ローデータ!$H$12:$H$1011,H111)</f>
        <v>11</v>
      </c>
      <c r="L111" s="108">
        <f>SUMIFS(ローデータ!$V$12:$V$1011,ローデータ!$B$12:$B$1011,1,ローデータ!$K$12:$K$1011,$D$21,ローデータ!$H$12:$H$1011,H111)</f>
        <v>1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7</v>
      </c>
      <c r="O111" s="108">
        <f>SUMIFS(ローデータ!$Y$12:$Y$1011,ローデータ!$B$12:$B$1011,1,ローデータ!$K$12:$K$1011,$D$21,ローデータ!$H$12:$H$1011,H111)</f>
        <v>4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24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17</v>
      </c>
      <c r="D112" s="108">
        <f>COUNTIFS(ローデータ!$B$12:$B$1011,1,ローデータ!$K$12:$K$1011,$D$21,ローデータ!$S$12:$S$1011,$D$107,ローデータ!$H$12:$H$1011,A112)</f>
        <v>1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18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4</v>
      </c>
      <c r="K112" s="108">
        <f>SUMIFS(ローデータ!$U$12:$U$1011,ローデータ!$B$12:$B$1011,1,ローデータ!$K$12:$K$1011,$D$21,ローデータ!$H$12:$H$1011,H112)</f>
        <v>9</v>
      </c>
      <c r="L112" s="108">
        <f>SUMIFS(ローデータ!$V$12:$V$1011,ローデータ!$B$12:$B$1011,1,ローデータ!$K$12:$K$1011,$D$21,ローデータ!$H$12:$H$1011,H112)</f>
        <v>0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4</v>
      </c>
      <c r="O112" s="108">
        <f>SUMIFS(ローデータ!$Y$12:$Y$1011,ローデータ!$B$12:$B$1011,1,ローデータ!$K$12:$K$1011,$D$21,ローデータ!$H$12:$H$1011,H112)</f>
        <v>5</v>
      </c>
      <c r="P112" s="108">
        <f>SUMIFS(ローデータ!$Z$12:$Z$1011,ローデータ!$B$12:$B$1011,1,ローデータ!$K$12:$K$1011,$D$21,ローデータ!$H$12:$H$1011,H112)</f>
        <v>0</v>
      </c>
      <c r="Q112" s="110">
        <f t="shared" si="5"/>
        <v>22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19</v>
      </c>
      <c r="D113" s="108">
        <f>COUNTIFS(ローデータ!$B$12:$B$1011,1,ローデータ!$K$12:$K$1011,$D$21,ローデータ!$S$12:$S$1011,$D$107,ローデータ!$H$12:$H$1011,A113)</f>
        <v>2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21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2</v>
      </c>
      <c r="K113" s="108">
        <f>SUMIFS(ローデータ!$U$12:$U$1011,ローデータ!$B$12:$B$1011,1,ローデータ!$K$12:$K$1011,$D$21,ローデータ!$H$12:$H$1011,H113)</f>
        <v>6</v>
      </c>
      <c r="L113" s="108">
        <f>SUMIFS(ローデータ!$V$12:$V$1011,ローデータ!$B$12:$B$1011,1,ローデータ!$K$12:$K$1011,$D$21,ローデータ!$H$12:$H$1011,H113)</f>
        <v>1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2</v>
      </c>
      <c r="O113" s="108">
        <f>SUMIFS(ローデータ!$Y$12:$Y$1011,ローデータ!$B$12:$B$1011,1,ローデータ!$K$12:$K$1011,$D$21,ローデータ!$H$12:$H$1011,H113)</f>
        <v>11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22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4</v>
      </c>
      <c r="D114" s="108">
        <f>COUNTIFS(ローデータ!$B$12:$B$1011,1,ローデータ!$K$12:$K$1011,$D$21,ローデータ!$S$12:$S$1011,$D$107,ローデータ!$H$12:$H$1011,A114)</f>
        <v>0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4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0</v>
      </c>
      <c r="K114" s="108">
        <f>SUMIFS(ローデータ!$U$12:$U$1011,ローデータ!$B$12:$B$1011,1,ローデータ!$K$12:$K$1011,$D$21,ローデータ!$H$12:$H$1011,H114)</f>
        <v>1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1</v>
      </c>
      <c r="O114" s="108">
        <f>SUMIFS(ローデータ!$Y$12:$Y$1011,ローデータ!$B$12:$B$1011,1,ローデータ!$K$12:$K$1011,$D$21,ローデータ!$H$12:$H$1011,H114)</f>
        <v>3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5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2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2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1</v>
      </c>
      <c r="K115" s="108">
        <f>SUMIFS(ローデータ!$U$12:$U$1011,ローデータ!$B$12:$B$1011,1,ローデータ!$K$12:$K$1011,$D$21,ローデータ!$H$12:$H$1011,H115)</f>
        <v>0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0</v>
      </c>
      <c r="O115" s="108">
        <f>SUMIFS(ローデータ!$Y$12:$Y$1011,ローデータ!$B$12:$B$1011,1,ローデータ!$K$12:$K$1011,$D$21,ローデータ!$H$12:$H$1011,H115)</f>
        <v>1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2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1</v>
      </c>
      <c r="K116" s="108">
        <f>SUMIFS(ローデータ!$U$12:$U$1011,ローデータ!$B$12:$B$1011,1,ローデータ!$K$12:$K$1011,$D$21,ローデータ!$H$12:$H$1011,H116)</f>
        <v>1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1</v>
      </c>
      <c r="O116" s="108">
        <f>SUMIFS(ローデータ!$Y$12:$Y$1011,ローデータ!$B$12:$B$1011,1,ローデータ!$K$12:$K$1011,$D$21,ローデータ!$H$12:$H$1011,H116)</f>
        <v>0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3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1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0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1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68" t="s">
        <v>50</v>
      </c>
      <c r="B118" s="369"/>
      <c r="C118" s="108">
        <f>SUM(C109:C117)</f>
        <v>88</v>
      </c>
      <c r="D118" s="108">
        <f t="shared" ref="D118:E118" si="7">SUM(D109:D117)</f>
        <v>3</v>
      </c>
      <c r="E118" s="108">
        <f t="shared" si="7"/>
        <v>0</v>
      </c>
      <c r="F118" s="108">
        <f>SUM(C118:E118)</f>
        <v>91</v>
      </c>
      <c r="G118" s="77"/>
      <c r="H118" s="368" t="s">
        <v>50</v>
      </c>
      <c r="I118" s="369"/>
      <c r="J118" s="108">
        <f t="shared" ref="J118:P118" si="8">SUM(J109:J117)</f>
        <v>11</v>
      </c>
      <c r="K118" s="108">
        <f t="shared" si="8"/>
        <v>48</v>
      </c>
      <c r="L118" s="108">
        <f t="shared" si="8"/>
        <v>2</v>
      </c>
      <c r="M118" s="108">
        <f t="shared" si="8"/>
        <v>0</v>
      </c>
      <c r="N118" s="108">
        <f t="shared" si="8"/>
        <v>26</v>
      </c>
      <c r="O118" s="108">
        <f t="shared" si="8"/>
        <v>30</v>
      </c>
      <c r="P118" s="108">
        <f t="shared" si="8"/>
        <v>0</v>
      </c>
      <c r="Q118" s="108">
        <f t="shared" si="5"/>
        <v>117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70"/>
      <c r="B123" s="370"/>
      <c r="C123" s="259" t="s">
        <v>16</v>
      </c>
      <c r="D123" s="260"/>
      <c r="E123" s="260"/>
      <c r="F123" s="260"/>
      <c r="G123" s="261"/>
      <c r="H123" s="371" t="s">
        <v>50</v>
      </c>
      <c r="I123" s="265" t="s">
        <v>13</v>
      </c>
      <c r="J123" s="266"/>
      <c r="K123" s="267"/>
      <c r="L123" s="313" t="s">
        <v>50</v>
      </c>
    </row>
    <row r="124" spans="1:17" ht="14.1" customHeight="1" x14ac:dyDescent="0.15">
      <c r="A124" s="370"/>
      <c r="B124" s="37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72"/>
      <c r="I124" s="52">
        <v>1</v>
      </c>
      <c r="J124" s="44">
        <v>2</v>
      </c>
      <c r="K124" s="44">
        <v>3</v>
      </c>
      <c r="L124" s="314"/>
    </row>
    <row r="125" spans="1:17" ht="14.1" customHeight="1" x14ac:dyDescent="0.15">
      <c r="A125" s="370"/>
      <c r="B125" s="370"/>
      <c r="C125" s="252" t="s">
        <v>65</v>
      </c>
      <c r="D125" s="252" t="s">
        <v>66</v>
      </c>
      <c r="E125" s="281" t="s">
        <v>101</v>
      </c>
      <c r="F125" s="246" t="s">
        <v>102</v>
      </c>
      <c r="G125" s="367" t="s">
        <v>103</v>
      </c>
      <c r="H125" s="372"/>
      <c r="I125" s="379" t="s">
        <v>67</v>
      </c>
      <c r="J125" s="377" t="s">
        <v>66</v>
      </c>
      <c r="K125" s="377" t="s">
        <v>68</v>
      </c>
      <c r="L125" s="314"/>
    </row>
    <row r="126" spans="1:17" ht="14.1" customHeight="1" x14ac:dyDescent="0.15">
      <c r="A126" s="370"/>
      <c r="B126" s="370"/>
      <c r="C126" s="253"/>
      <c r="D126" s="253"/>
      <c r="E126" s="365"/>
      <c r="F126" s="366"/>
      <c r="G126" s="253"/>
      <c r="H126" s="373"/>
      <c r="I126" s="379"/>
      <c r="J126" s="377"/>
      <c r="K126" s="377"/>
      <c r="L126" s="315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0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COUNTIFS(ローデータ!$B$12:$B$1011,1,ローデータ!$K$12:$K$1011,$F$21,ローデータ!$S$12:$S$1011,$I$124,ローデータ!$H$12:$H$1011,A127)</f>
        <v>0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30</v>
      </c>
      <c r="D128" s="111">
        <f>COUNTIFS(ローデータ!$B$12:$B$1011,1,ローデータ!$K$12:$K$1011,$F$21,ローデータ!$L$12:$L$1011,$D$124,ローデータ!$H$12:$H$1011,A128)</f>
        <v>1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31</v>
      </c>
      <c r="I128" s="114">
        <f>COUNTIFS(ローデータ!$B$12:$B$1011,1,ローデータ!$K$12:$K$1011,$F$21,ローデータ!$S$12:$S$1011,$I$124,ローデータ!$H$12:$H$1011,A128)</f>
        <v>30</v>
      </c>
      <c r="J128" s="111">
        <f>COUNTIFS(ローデータ!$B$12:$B$1011,1,ローデータ!$K$12:$K$1011,$F$21,ローデータ!$S$12:$S$1011,$J$124,ローデータ!$H$12:$H$1011,A128)</f>
        <v>1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31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14</v>
      </c>
      <c r="D129" s="111">
        <f>COUNTIFS(ローデータ!$B$12:$B$1011,1,ローデータ!$K$12:$K$1011,$F$21,ローデータ!$L$12:$L$1011,$D$124,ローデータ!$H$12:$H$1011,A129)</f>
        <v>0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14</v>
      </c>
      <c r="I129" s="114">
        <f>COUNTIFS(ローデータ!$B$12:$B$1011,1,ローデータ!$K$12:$K$1011,$F$21,ローデータ!$S$12:$S$1011,$I$124,ローデータ!$H$12:$H$1011,A129)</f>
        <v>14</v>
      </c>
      <c r="J129" s="111">
        <f>COUNTIFS(ローデータ!$B$12:$B$1011,1,ローデータ!$K$12:$K$1011,$F$21,ローデータ!$S$12:$S$1011,$J$124,ローデータ!$H$12:$H$1011,A129)</f>
        <v>0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14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11</v>
      </c>
      <c r="D130" s="111">
        <f>COUNTIFS(ローデータ!$B$12:$B$1011,1,ローデータ!$K$12:$K$1011,$F$21,ローデータ!$L$12:$L$1011,$D$124,ローデータ!$H$12:$H$1011,A130)</f>
        <v>0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11</v>
      </c>
      <c r="I130" s="114">
        <f>COUNTIFS(ローデータ!$B$12:$B$1011,1,ローデータ!$K$12:$K$1011,$F$21,ローデータ!$S$12:$S$1011,$I$124,ローデータ!$H$12:$H$1011,A130)</f>
        <v>11</v>
      </c>
      <c r="J130" s="111">
        <f>COUNTIFS(ローデータ!$B$12:$B$1011,1,ローデータ!$K$12:$K$1011,$F$21,ローデータ!$S$12:$S$1011,$J$124,ローデータ!$H$12:$H$1011,A130)</f>
        <v>0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11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5</v>
      </c>
      <c r="D131" s="111">
        <f>COUNTIFS(ローデータ!$B$12:$B$1011,1,ローデータ!$K$12:$K$1011,$F$21,ローデータ!$L$12:$L$1011,$D$124,ローデータ!$H$12:$H$1011,A131)</f>
        <v>2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7</v>
      </c>
      <c r="I131" s="114">
        <f>COUNTIFS(ローデータ!$B$12:$B$1011,1,ローデータ!$K$12:$K$1011,$F$21,ローデータ!$S$12:$S$1011,$I$124,ローデータ!$H$12:$H$1011,A131)</f>
        <v>5</v>
      </c>
      <c r="J131" s="111">
        <f>COUNTIFS(ローデータ!$B$12:$B$1011,1,ローデータ!$K$12:$K$1011,$F$21,ローデータ!$S$12:$S$1011,$J$124,ローデータ!$H$12:$H$1011,A131)</f>
        <v>2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7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0</v>
      </c>
      <c r="D132" s="111">
        <f>COUNTIFS(ローデータ!$B$12:$B$1011,1,ローデータ!$K$12:$K$1011,$F$21,ローデータ!$L$12:$L$1011,$D$124,ローデータ!$H$12:$H$1011,A132)</f>
        <v>1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COUNTIFS(ローデータ!$B$12:$B$1011,1,ローデータ!$K$12:$K$1011,$F$21,ローデータ!$S$12:$S$1011,$I$124,ローデータ!$H$12:$H$1011,A132)</f>
        <v>0</v>
      </c>
      <c r="J132" s="111">
        <f>COUNTIFS(ローデータ!$B$12:$B$1011,1,ローデータ!$K$12:$K$1011,$F$21,ローデータ!$S$12:$S$1011,$J$124,ローデータ!$H$12:$H$1011,A132)</f>
        <v>1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1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COUNTIFS(ローデータ!$B$12:$B$1011,1,ローデータ!$K$12:$K$1011,$F$21,ローデータ!$S$12:$S$1011,$I$124,ローデータ!$H$12:$H$1011,A133)</f>
        <v>1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1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COUNTIFS(ローデータ!$B$12:$B$1011,1,ローデータ!$K$12:$K$1011,$F$21,ローデータ!$S$12:$S$1011,$I$124,ローデータ!$H$12:$H$1011,A134)</f>
        <v>1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0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COUNTIFS(ローデータ!$B$12:$B$1011,1,ローデータ!$K$12:$K$1011,$F$21,ローデータ!$S$12:$S$1011,$I$124,ローデータ!$H$12:$H$1011,A135)</f>
        <v>0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8" t="s">
        <v>50</v>
      </c>
      <c r="B136" s="369"/>
      <c r="C136" s="108">
        <f>SUM(C127:C135)</f>
        <v>62</v>
      </c>
      <c r="D136" s="108">
        <f t="shared" ref="D136:G136" si="11">SUM(D127:D135)</f>
        <v>4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66</v>
      </c>
      <c r="I136" s="110">
        <f>SUM(I127:I135)</f>
        <v>62</v>
      </c>
      <c r="J136" s="108">
        <f>SUM(J127:J135)</f>
        <v>4</v>
      </c>
      <c r="K136" s="108">
        <f>SUM(K127:K135)</f>
        <v>0</v>
      </c>
      <c r="L136" s="108">
        <f t="shared" si="9"/>
        <v>66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78"/>
      <c r="B140" s="378"/>
      <c r="C140" s="237" t="s">
        <v>70</v>
      </c>
      <c r="D140" s="238"/>
      <c r="E140" s="238"/>
      <c r="F140" s="238"/>
      <c r="G140" s="239"/>
      <c r="H140" s="240" t="s">
        <v>50</v>
      </c>
      <c r="I140" s="243" t="s">
        <v>71</v>
      </c>
      <c r="J140" s="244"/>
      <c r="K140" s="244"/>
      <c r="L140" s="244"/>
      <c r="M140" s="244"/>
      <c r="N140" s="244"/>
      <c r="O140" s="245"/>
      <c r="P140" s="322" t="s">
        <v>50</v>
      </c>
    </row>
    <row r="141" spans="1:16" ht="14.1" customHeight="1" x14ac:dyDescent="0.15">
      <c r="A141" s="378"/>
      <c r="B141" s="378"/>
      <c r="C141" s="218" t="s">
        <v>96</v>
      </c>
      <c r="D141" s="220" t="s">
        <v>97</v>
      </c>
      <c r="E141" s="222" t="s">
        <v>98</v>
      </c>
      <c r="F141" s="220" t="s">
        <v>99</v>
      </c>
      <c r="G141" s="222" t="s">
        <v>100</v>
      </c>
      <c r="H141" s="241"/>
      <c r="I141" s="380" t="s">
        <v>104</v>
      </c>
      <c r="J141" s="226" t="s">
        <v>105</v>
      </c>
      <c r="K141" s="226" t="s">
        <v>98</v>
      </c>
      <c r="L141" s="226" t="s">
        <v>106</v>
      </c>
      <c r="M141" s="246" t="s">
        <v>107</v>
      </c>
      <c r="N141" s="226" t="s">
        <v>36</v>
      </c>
      <c r="O141" s="246" t="s">
        <v>30</v>
      </c>
      <c r="P141" s="323"/>
    </row>
    <row r="142" spans="1:16" ht="14.1" customHeight="1" x14ac:dyDescent="0.15">
      <c r="A142" s="378"/>
      <c r="B142" s="378"/>
      <c r="C142" s="219"/>
      <c r="D142" s="221"/>
      <c r="E142" s="223"/>
      <c r="F142" s="221"/>
      <c r="G142" s="223"/>
      <c r="H142" s="242"/>
      <c r="I142" s="329"/>
      <c r="J142" s="227"/>
      <c r="K142" s="227"/>
      <c r="L142" s="227"/>
      <c r="M142" s="247"/>
      <c r="N142" s="227"/>
      <c r="O142" s="247"/>
      <c r="P142" s="324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0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0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0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0</v>
      </c>
      <c r="D144" s="90">
        <f>SUMIFS(ローデータ!$N$12:$N$1011,ローデータ!$B$12:$B$1011,1,ローデータ!$K$12:$K$1011,$F$21,ローデータ!$H$12:$H$1011,A144)</f>
        <v>29</v>
      </c>
      <c r="E144" s="90">
        <f>SUMIFS(ローデータ!$O$12:$O$1011,ローデータ!$B$12:$B$1011,1,ローデータ!$K$12:$K$1011,$F$21,ローデータ!$H$12:$H$1011,A144)</f>
        <v>6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35</v>
      </c>
      <c r="I144" s="93">
        <f>SUMIFS(ローデータ!$T$12:$T$1011,ローデータ!$B$12:$B$1011,1,ローデータ!$K$12:$K$1011,$F$21,ローデータ!$H$12:$H$1011,A144)</f>
        <v>0</v>
      </c>
      <c r="J144" s="90">
        <f>SUMIFS(ローデータ!$U$12:$U$1011,ローデータ!$B$12:$B$1011,1,ローデータ!$K$12:$K$1011,$F$21,ローデータ!$H$12:$H$1011,A144)</f>
        <v>28</v>
      </c>
      <c r="K144" s="90">
        <f>SUMIFS(ローデータ!$V$12:$V$1011,ローデータ!$B$12:$B$1011,1,ローデータ!$K$12:$K$1011,$F$21,ローデータ!$H$12:$H$1011,A144)</f>
        <v>5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12</v>
      </c>
      <c r="N144" s="90">
        <f>SUMIFS(ローデータ!$Y$12:$Y$1011,ローデータ!$B$12:$B$1011,1,ローデータ!$K$12:$K$1011,$F$21,ローデータ!$H$12:$H$1011,A144)</f>
        <v>8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53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0</v>
      </c>
      <c r="D145" s="90">
        <f>SUMIFS(ローデータ!$N$12:$N$1011,ローデータ!$B$12:$B$1011,1,ローデータ!$K$12:$K$1011,$F$21,ローデータ!$H$12:$H$1011,A145)</f>
        <v>13</v>
      </c>
      <c r="E145" s="90">
        <f>SUMIFS(ローデータ!$O$12:$O$1011,ローデータ!$B$12:$B$1011,1,ローデータ!$K$12:$K$1011,$F$21,ローデータ!$H$12:$H$1011,A145)</f>
        <v>10</v>
      </c>
      <c r="F145" s="91">
        <f>SUMIFS(ローデータ!$P$12:$P$1011,ローデータ!$B$12:$B$1011,1,ローデータ!$K$12:$K$1011,$F$21,ローデータ!$H$12:$H$1011,A145)</f>
        <v>2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25</v>
      </c>
      <c r="I145" s="93">
        <f>SUMIFS(ローデータ!$T$12:$T$1011,ローデータ!$B$12:$B$1011,1,ローデータ!$K$12:$K$1011,$F$21,ローデータ!$H$12:$H$1011,A145)</f>
        <v>0</v>
      </c>
      <c r="J145" s="90">
        <f>SUMIFS(ローデータ!$U$12:$U$1011,ローデータ!$B$12:$B$1011,1,ローデータ!$K$12:$K$1011,$F$21,ローデータ!$H$12:$H$1011,A145)</f>
        <v>9</v>
      </c>
      <c r="K145" s="90">
        <f>SUMIFS(ローデータ!$V$12:$V$1011,ローデータ!$B$12:$B$1011,1,ローデータ!$K$12:$K$1011,$F$21,ローデータ!$H$12:$H$1011,A145)</f>
        <v>8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2</v>
      </c>
      <c r="N145" s="90">
        <f>SUMIFS(ローデータ!$Y$12:$Y$1011,ローデータ!$B$12:$B$1011,1,ローデータ!$K$12:$K$1011,$F$21,ローデータ!$H$12:$H$1011,A145)</f>
        <v>1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20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1</v>
      </c>
      <c r="D146" s="90">
        <f>SUMIFS(ローデータ!$N$12:$N$1011,ローデータ!$B$12:$B$1011,1,ローデータ!$K$12:$K$1011,$F$21,ローデータ!$H$12:$H$1011,A146)</f>
        <v>14</v>
      </c>
      <c r="E146" s="90">
        <f>SUMIFS(ローデータ!$O$12:$O$1011,ローデータ!$B$12:$B$1011,1,ローデータ!$K$12:$K$1011,$F$21,ローデータ!$H$12:$H$1011,A146)</f>
        <v>5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20</v>
      </c>
      <c r="I146" s="93">
        <f>SUMIFS(ローデータ!$T$12:$T$1011,ローデータ!$B$12:$B$1011,1,ローデータ!$K$12:$K$1011,$F$21,ローデータ!$H$12:$H$1011,A146)</f>
        <v>1</v>
      </c>
      <c r="J146" s="90">
        <f>SUMIFS(ローデータ!$U$12:$U$1011,ローデータ!$B$12:$B$1011,1,ローデータ!$K$12:$K$1011,$F$21,ローデータ!$H$12:$H$1011,A146)</f>
        <v>7</v>
      </c>
      <c r="K146" s="90">
        <f>SUMIFS(ローデータ!$V$12:$V$1011,ローデータ!$B$12:$B$1011,1,ローデータ!$K$12:$K$1011,$F$21,ローデータ!$H$12:$H$1011,A146)</f>
        <v>2</v>
      </c>
      <c r="L146" s="90">
        <f>SUMIFS(ローデータ!$W$12:$W$1011,ローデータ!$B$12:$B$1011,1,ローデータ!$K$12:$K$1011,$F$21,ローデータ!$H$12:$H$1011,A146)</f>
        <v>1</v>
      </c>
      <c r="M146" s="90">
        <f>SUMIFS(ローデータ!$X$12:$X$1011,ローデータ!$B$12:$B$1011,1,ローデータ!$K$12:$K$1011,$F$21,ローデータ!$H$12:$H$1011,A146)</f>
        <v>6</v>
      </c>
      <c r="N146" s="90">
        <f>SUMIFS(ローデータ!$Y$12:$Y$1011,ローデータ!$B$12:$B$1011,1,ローデータ!$K$12:$K$1011,$F$21,ローデータ!$H$12:$H$1011,A146)</f>
        <v>1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18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1</v>
      </c>
      <c r="D147" s="90">
        <f>SUMIFS(ローデータ!$N$12:$N$1011,ローデータ!$B$12:$B$1011,1,ローデータ!$K$12:$K$1011,$F$21,ローデータ!$H$12:$H$1011,A147)</f>
        <v>7</v>
      </c>
      <c r="E147" s="90">
        <f>SUMIFS(ローデータ!$O$12:$O$1011,ローデータ!$B$12:$B$1011,1,ローデータ!$K$12:$K$1011,$F$21,ローデータ!$H$12:$H$1011,A147)</f>
        <v>2</v>
      </c>
      <c r="F147" s="91">
        <f>SUMIFS(ローデータ!$P$12:$P$1011,ローデータ!$B$12:$B$1011,1,ローデータ!$K$12:$K$1011,$F$21,ローデータ!$H$12:$H$1011,A147)</f>
        <v>1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11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5</v>
      </c>
      <c r="K147" s="90">
        <f>SUMIFS(ローデータ!$V$12:$V$1011,ローデータ!$B$12:$B$1011,1,ローデータ!$K$12:$K$1011,$F$21,ローデータ!$H$12:$H$1011,A147)</f>
        <v>3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1</v>
      </c>
      <c r="N147" s="90">
        <f>SUMIFS(ローデータ!$Y$12:$Y$1011,ローデータ!$B$12:$B$1011,1,ローデータ!$K$12:$K$1011,$F$21,ローデータ!$H$12:$H$1011,A147)</f>
        <v>1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10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0</v>
      </c>
      <c r="E148" s="90">
        <f>SUMIFS(ローデータ!$O$12:$O$1011,ローデータ!$B$12:$B$1011,1,ローデータ!$K$12:$K$1011,$F$21,ローデータ!$H$12:$H$1011,A148)</f>
        <v>1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0</v>
      </c>
      <c r="K148" s="90">
        <f>SUMIFS(ローデータ!$V$12:$V$1011,ローデータ!$B$12:$B$1011,1,ローデータ!$K$12:$K$1011,$F$21,ローデータ!$H$12:$H$1011,A148)</f>
        <v>1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0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1</v>
      </c>
      <c r="E149" s="90">
        <f>SUMIFS(ローデータ!$O$12:$O$1011,ローデータ!$B$12:$B$1011,1,ローデータ!$K$12:$K$1011,$F$21,ローデータ!$H$12:$H$1011,A149)</f>
        <v>0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1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1</v>
      </c>
      <c r="K149" s="90">
        <f>SUMIFS(ローデータ!$V$12:$V$1011,ローデータ!$B$12:$B$1011,1,ローデータ!$K$12:$K$1011,$F$21,ローデータ!$H$12:$H$1011,A149)</f>
        <v>0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0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1</v>
      </c>
      <c r="E150" s="90">
        <f>SUMIFS(ローデータ!$O$12:$O$1011,ローデータ!$B$12:$B$1011,1,ローデータ!$K$12:$K$1011,$F$21,ローデータ!$H$12:$H$1011,A150)</f>
        <v>0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1</v>
      </c>
      <c r="K150" s="90">
        <f>SUMIFS(ローデータ!$V$12:$V$1011,ローデータ!$B$12:$B$1011,1,ローデータ!$K$12:$K$1011,$F$21,ローデータ!$H$12:$H$1011,A150)</f>
        <v>0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1" t="s">
        <v>50</v>
      </c>
      <c r="B152" s="381"/>
      <c r="C152" s="56">
        <f>SUM(C143:C151)</f>
        <v>2</v>
      </c>
      <c r="D152" s="56">
        <f>SUM(D143:D151)</f>
        <v>65</v>
      </c>
      <c r="E152" s="56">
        <f>SUM(E143:E151)</f>
        <v>24</v>
      </c>
      <c r="F152" s="56">
        <f>SUM(F143:F151)</f>
        <v>3</v>
      </c>
      <c r="G152" s="56">
        <f>SUM(G143:G151)</f>
        <v>0</v>
      </c>
      <c r="H152" s="115">
        <f t="shared" ref="H152" si="14">SUM(C152:G152)</f>
        <v>94</v>
      </c>
      <c r="I152" s="56">
        <f t="shared" ref="I152:O152" si="15">SUM(I143:I151)</f>
        <v>1</v>
      </c>
      <c r="J152" s="56">
        <f t="shared" si="15"/>
        <v>51</v>
      </c>
      <c r="K152" s="56">
        <f t="shared" si="15"/>
        <v>19</v>
      </c>
      <c r="L152" s="56">
        <f t="shared" si="15"/>
        <v>1</v>
      </c>
      <c r="M152" s="56">
        <f t="shared" si="15"/>
        <v>21</v>
      </c>
      <c r="N152" s="56">
        <f t="shared" si="15"/>
        <v>11</v>
      </c>
      <c r="O152" s="56">
        <f t="shared" si="15"/>
        <v>0</v>
      </c>
      <c r="P152" s="56">
        <f t="shared" si="13"/>
        <v>104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35"/>
      <c r="B156" s="382"/>
      <c r="C156" s="382"/>
      <c r="D156" s="382"/>
      <c r="E156" s="336"/>
      <c r="F156" s="343" t="s">
        <v>25</v>
      </c>
      <c r="G156" s="343"/>
      <c r="H156" s="343"/>
      <c r="I156" s="343"/>
      <c r="J156" s="343"/>
      <c r="K156" s="343"/>
      <c r="L156" s="343"/>
      <c r="M156" s="268" t="s">
        <v>50</v>
      </c>
    </row>
    <row r="157" spans="1:16" ht="14.1" customHeight="1" x14ac:dyDescent="0.15">
      <c r="A157" s="337"/>
      <c r="B157" s="383"/>
      <c r="C157" s="383"/>
      <c r="D157" s="383"/>
      <c r="E157" s="338"/>
      <c r="F157" s="295">
        <v>1</v>
      </c>
      <c r="G157" s="245"/>
      <c r="H157" s="295">
        <v>2</v>
      </c>
      <c r="I157" s="245"/>
      <c r="J157" s="295">
        <v>3</v>
      </c>
      <c r="K157" s="244"/>
      <c r="L157" s="245"/>
      <c r="M157" s="269"/>
    </row>
    <row r="158" spans="1:16" ht="14.1" customHeight="1" x14ac:dyDescent="0.15">
      <c r="A158" s="339"/>
      <c r="B158" s="384"/>
      <c r="C158" s="384"/>
      <c r="D158" s="384"/>
      <c r="E158" s="340"/>
      <c r="F158" s="348" t="s">
        <v>72</v>
      </c>
      <c r="G158" s="349"/>
      <c r="H158" s="348" t="s">
        <v>74</v>
      </c>
      <c r="I158" s="349"/>
      <c r="J158" s="348" t="s">
        <v>84</v>
      </c>
      <c r="K158" s="350"/>
      <c r="L158" s="350"/>
      <c r="M158" s="270"/>
    </row>
    <row r="159" spans="1:16" ht="14.1" customHeight="1" x14ac:dyDescent="0.15">
      <c r="A159" s="387" t="s">
        <v>73</v>
      </c>
      <c r="B159" s="156" t="s">
        <v>85</v>
      </c>
      <c r="C159" s="390" t="s">
        <v>87</v>
      </c>
      <c r="D159" s="391"/>
      <c r="E159" s="392"/>
      <c r="F159" s="291">
        <f>COUNTIFS(ローデータ!$B$12:$B$1011,1,ローデータ!$I$12:$I$1011,$C$14,ローデータ!$K$12:$K$1011,F157)</f>
        <v>188</v>
      </c>
      <c r="G159" s="292"/>
      <c r="H159" s="291">
        <f>COUNTIFS(ローデータ!$B$12:$B$1011,1,ローデータ!$I$12:$I$1011,$C$14,ローデータ!$K$12:$K$1011,H157)</f>
        <v>90</v>
      </c>
      <c r="I159" s="292"/>
      <c r="J159" s="291">
        <f>COUNTIFS(ローデータ!$B$12:$B$1011,1,ローデータ!$I$12:$I$1011,$C$14,ローデータ!$K$12:$K$1011,J157)</f>
        <v>65</v>
      </c>
      <c r="K159" s="293"/>
      <c r="L159" s="292"/>
      <c r="M159" s="56">
        <f t="shared" ref="M159:M171" si="16">SUM(F159:L159)</f>
        <v>343</v>
      </c>
    </row>
    <row r="160" spans="1:16" ht="14.1" customHeight="1" x14ac:dyDescent="0.15">
      <c r="A160" s="388"/>
      <c r="B160" s="393" t="s">
        <v>86</v>
      </c>
      <c r="C160" s="150">
        <v>1</v>
      </c>
      <c r="D160" s="385" t="s">
        <v>75</v>
      </c>
      <c r="E160" s="386"/>
      <c r="F160" s="291">
        <f>COUNTIFS(ローデータ!$B$12:$B$1011,1,ローデータ!$I$12:$I$1011,$B$14,ローデータ!$J$12:$J$1011,C160,ローデータ!$K$12:$K$1011,$F$157)</f>
        <v>0</v>
      </c>
      <c r="G160" s="292"/>
      <c r="H160" s="291">
        <f>COUNTIFS(ローデータ!$B$12:$B$1011,1,ローデータ!$I$12:$I$1011,$B$14,ローデータ!$J$12:$J$1011,C160,ローデータ!$K$12:$K$1011,$H$157)</f>
        <v>0</v>
      </c>
      <c r="I160" s="292"/>
      <c r="J160" s="291">
        <f>COUNTIFS(ローデータ!$B$12:$B$1011,1,ローデータ!$I$12:$I$1011,$B$14,ローデータ!$J$12:$J$1011,C160,ローデータ!$K$12:$K$1011,$J$157)</f>
        <v>0</v>
      </c>
      <c r="K160" s="293"/>
      <c r="L160" s="292"/>
      <c r="M160" s="56">
        <f t="shared" si="16"/>
        <v>0</v>
      </c>
      <c r="N160" s="9"/>
    </row>
    <row r="161" spans="1:19" ht="14.1" customHeight="1" x14ac:dyDescent="0.15">
      <c r="A161" s="388"/>
      <c r="B161" s="394"/>
      <c r="C161" s="150">
        <v>2</v>
      </c>
      <c r="D161" s="385" t="s">
        <v>76</v>
      </c>
      <c r="E161" s="386"/>
      <c r="F161" s="291">
        <f>COUNTIFS(ローデータ!$B$12:$B$1011,1,ローデータ!$I$12:$I$1011,$B$14,ローデータ!$J$12:$J$1011,C161,ローデータ!$K$12:$K$1011,$F$157)</f>
        <v>0</v>
      </c>
      <c r="G161" s="292"/>
      <c r="H161" s="291">
        <f>COUNTIFS(ローデータ!$B$12:$B$1011,1,ローデータ!$I$12:$I$1011,$B$14,ローデータ!$J$12:$J$1011,C161,ローデータ!$K$12:$K$1011,$H$157)</f>
        <v>0</v>
      </c>
      <c r="I161" s="292"/>
      <c r="J161" s="291">
        <f>COUNTIFS(ローデータ!$B$12:$B$1011,1,ローデータ!$I$12:$I$1011,$B$14,ローデータ!$J$12:$J$1011,C161,ローデータ!$K$12:$K$1011,$J$157)</f>
        <v>0</v>
      </c>
      <c r="K161" s="293"/>
      <c r="L161" s="292"/>
      <c r="M161" s="56">
        <f t="shared" si="16"/>
        <v>0</v>
      </c>
    </row>
    <row r="162" spans="1:19" ht="14.1" customHeight="1" x14ac:dyDescent="0.15">
      <c r="A162" s="388"/>
      <c r="B162" s="394"/>
      <c r="C162" s="150">
        <v>3</v>
      </c>
      <c r="D162" s="385" t="s">
        <v>77</v>
      </c>
      <c r="E162" s="386"/>
      <c r="F162" s="291">
        <f>COUNTIFS(ローデータ!$B$12:$B$1011,1,ローデータ!$I$12:$I$1011,$B$14,ローデータ!$J$12:$J$1011,C162,ローデータ!$K$12:$K$1011,$F$157)</f>
        <v>0</v>
      </c>
      <c r="G162" s="292"/>
      <c r="H162" s="291">
        <f>COUNTIFS(ローデータ!$B$12:$B$1011,1,ローデータ!$I$12:$I$1011,$B$14,ローデータ!$J$12:$J$1011,C162,ローデータ!$K$12:$K$1011,$H$157)</f>
        <v>0</v>
      </c>
      <c r="I162" s="292"/>
      <c r="J162" s="291">
        <f>COUNTIFS(ローデータ!$B$12:$B$1011,1,ローデータ!$I$12:$I$1011,$B$14,ローデータ!$J$12:$J$1011,C162,ローデータ!$K$12:$K$1011,$J$157)</f>
        <v>0</v>
      </c>
      <c r="K162" s="293"/>
      <c r="L162" s="292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8"/>
      <c r="B163" s="394"/>
      <c r="C163" s="150">
        <v>4</v>
      </c>
      <c r="D163" s="385" t="s">
        <v>110</v>
      </c>
      <c r="E163" s="386"/>
      <c r="F163" s="291">
        <f>COUNTIFS(ローデータ!$B$12:$B$1011,1,ローデータ!$I$12:$I$1011,$B$14,ローデータ!$J$12:$J$1011,C163,ローデータ!$K$12:$K$1011,$F$157)</f>
        <v>0</v>
      </c>
      <c r="G163" s="292"/>
      <c r="H163" s="291">
        <f>COUNTIFS(ローデータ!$B$12:$B$1011,1,ローデータ!$I$12:$I$1011,$B$14,ローデータ!$J$12:$J$1011,C163,ローデータ!$K$12:$K$1011,$H$157)</f>
        <v>0</v>
      </c>
      <c r="I163" s="292"/>
      <c r="J163" s="291">
        <f>COUNTIFS(ローデータ!$B$12:$B$1011,1,ローデータ!$I$12:$I$1011,$B$14,ローデータ!$J$12:$J$1011,C163,ローデータ!$K$12:$K$1011,$J$157)</f>
        <v>0</v>
      </c>
      <c r="K163" s="293"/>
      <c r="L163" s="292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8"/>
      <c r="B164" s="394"/>
      <c r="C164" s="150">
        <v>5</v>
      </c>
      <c r="D164" s="385" t="s">
        <v>78</v>
      </c>
      <c r="E164" s="386"/>
      <c r="F164" s="291">
        <f>COUNTIFS(ローデータ!$B$12:$B$1011,1,ローデータ!$I$12:$I$1011,$B$14,ローデータ!$J$12:$J$1011,C164,ローデータ!$K$12:$K$1011,$F$157)</f>
        <v>2</v>
      </c>
      <c r="G164" s="292"/>
      <c r="H164" s="291">
        <f>COUNTIFS(ローデータ!$B$12:$B$1011,1,ローデータ!$I$12:$I$1011,$B$14,ローデータ!$J$12:$J$1011,C164,ローデータ!$K$12:$K$1011,$H$157)</f>
        <v>1</v>
      </c>
      <c r="I164" s="292"/>
      <c r="J164" s="291">
        <f>COUNTIFS(ローデータ!$B$12:$B$1011,1,ローデータ!$I$12:$I$1011,$B$14,ローデータ!$J$12:$J$1011,C164,ローデータ!$K$12:$K$1011,$J$157)</f>
        <v>1</v>
      </c>
      <c r="K164" s="293"/>
      <c r="L164" s="292"/>
      <c r="M164" s="56">
        <f t="shared" si="16"/>
        <v>4</v>
      </c>
      <c r="P164" s="9"/>
      <c r="Q164" s="9"/>
      <c r="R164" s="9"/>
      <c r="S164" s="9"/>
    </row>
    <row r="165" spans="1:19" ht="14.1" customHeight="1" x14ac:dyDescent="0.15">
      <c r="A165" s="388"/>
      <c r="B165" s="394"/>
      <c r="C165" s="150">
        <v>6</v>
      </c>
      <c r="D165" s="385" t="s">
        <v>79</v>
      </c>
      <c r="E165" s="386"/>
      <c r="F165" s="291">
        <f>COUNTIFS(ローデータ!$B$12:$B$1011,1,ローデータ!$I$12:$I$1011,$B$14,ローデータ!$J$12:$J$1011,C165,ローデータ!$K$12:$K$1011,$F$157)</f>
        <v>0</v>
      </c>
      <c r="G165" s="292"/>
      <c r="H165" s="291">
        <f>COUNTIFS(ローデータ!$B$12:$B$1011,1,ローデータ!$I$12:$I$1011,$B$14,ローデータ!$J$12:$J$1011,C165,ローデータ!$K$12:$K$1011,$H$157)</f>
        <v>0</v>
      </c>
      <c r="I165" s="292"/>
      <c r="J165" s="291">
        <f>COUNTIFS(ローデータ!$B$12:$B$1011,1,ローデータ!$I$12:$I$1011,$B$14,ローデータ!$J$12:$J$1011,C165,ローデータ!$K$12:$K$1011,$J$157)</f>
        <v>0</v>
      </c>
      <c r="K165" s="293"/>
      <c r="L165" s="292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8"/>
      <c r="B166" s="394"/>
      <c r="C166" s="150">
        <v>7</v>
      </c>
      <c r="D166" s="385" t="s">
        <v>80</v>
      </c>
      <c r="E166" s="386"/>
      <c r="F166" s="291">
        <f>COUNTIFS(ローデータ!$B$12:$B$1011,1,ローデータ!$I$12:$I$1011,$B$14,ローデータ!$J$12:$J$1011,C166,ローデータ!$K$12:$K$1011,$F$157)</f>
        <v>0</v>
      </c>
      <c r="G166" s="292"/>
      <c r="H166" s="291">
        <f>COUNTIFS(ローデータ!$B$12:$B$1011,1,ローデータ!$I$12:$I$1011,$B$14,ローデータ!$J$12:$J$1011,C166,ローデータ!$K$12:$K$1011,$H$157)</f>
        <v>0</v>
      </c>
      <c r="I166" s="292"/>
      <c r="J166" s="291">
        <f>COUNTIFS(ローデータ!$B$12:$B$1011,1,ローデータ!$I$12:$I$1011,$B$14,ローデータ!$J$12:$J$1011,C166,ローデータ!$K$12:$K$1011,$J$157)</f>
        <v>0</v>
      </c>
      <c r="K166" s="293"/>
      <c r="L166" s="292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8"/>
      <c r="B167" s="394"/>
      <c r="C167" s="150">
        <v>8</v>
      </c>
      <c r="D167" s="385" t="s">
        <v>81</v>
      </c>
      <c r="E167" s="386"/>
      <c r="F167" s="291">
        <f>COUNTIFS(ローデータ!$B$12:$B$1011,1,ローデータ!$I$12:$I$1011,$B$14,ローデータ!$J$12:$J$1011,C167,ローデータ!$K$12:$K$1011,$F$157)</f>
        <v>0</v>
      </c>
      <c r="G167" s="292"/>
      <c r="H167" s="291">
        <f>COUNTIFS(ローデータ!$B$12:$B$1011,1,ローデータ!$I$12:$I$1011,$B$14,ローデータ!$J$12:$J$1011,C167,ローデータ!$K$12:$K$1011,$H$157)</f>
        <v>0</v>
      </c>
      <c r="I167" s="292"/>
      <c r="J167" s="291">
        <f>COUNTIFS(ローデータ!$B$12:$B$1011,1,ローデータ!$I$12:$I$1011,$B$14,ローデータ!$J$12:$J$1011,C167,ローデータ!$K$12:$K$1011,$J$157)</f>
        <v>0</v>
      </c>
      <c r="K167" s="293"/>
      <c r="L167" s="292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8"/>
      <c r="B168" s="394"/>
      <c r="C168" s="150">
        <v>9</v>
      </c>
      <c r="D168" s="385" t="s">
        <v>82</v>
      </c>
      <c r="E168" s="386"/>
      <c r="F168" s="291">
        <f>COUNTIFS(ローデータ!$B$12:$B$1011,1,ローデータ!$I$12:$I$1011,$B$14,ローデータ!$J$12:$J$1011,C168,ローデータ!$K$12:$K$1011,$F$157)</f>
        <v>0</v>
      </c>
      <c r="G168" s="292"/>
      <c r="H168" s="291">
        <f>COUNTIFS(ローデータ!$B$12:$B$1011,1,ローデータ!$I$12:$I$1011,$B$14,ローデータ!$J$12:$J$1011,C168,ローデータ!$K$12:$K$1011,$H$157)</f>
        <v>0</v>
      </c>
      <c r="I168" s="292"/>
      <c r="J168" s="291">
        <f>COUNTIFS(ローデータ!$B$12:$B$1011,1,ローデータ!$I$12:$I$1011,$B$14,ローデータ!$J$12:$J$1011,C168,ローデータ!$K$12:$K$1011,$J$157)</f>
        <v>0</v>
      </c>
      <c r="K168" s="293"/>
      <c r="L168" s="292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8"/>
      <c r="B169" s="394"/>
      <c r="C169" s="150">
        <v>10</v>
      </c>
      <c r="D169" s="385" t="s">
        <v>111</v>
      </c>
      <c r="E169" s="386"/>
      <c r="F169" s="291">
        <f>COUNTIFS(ローデータ!$B$12:$B$1011,1,ローデータ!$I$12:$I$1011,$B$14,ローデータ!$J$12:$J$1011,C169,ローデータ!$K$12:$K$1011,$F$157)</f>
        <v>0</v>
      </c>
      <c r="G169" s="292"/>
      <c r="H169" s="291">
        <f>COUNTIFS(ローデータ!$B$12:$B$1011,1,ローデータ!$I$12:$I$1011,$B$14,ローデータ!$J$12:$J$1011,C169,ローデータ!$K$12:$K$1011,$H$157)</f>
        <v>0</v>
      </c>
      <c r="I169" s="292"/>
      <c r="J169" s="291">
        <f>COUNTIFS(ローデータ!$B$12:$B$1011,1,ローデータ!$I$12:$I$1011,$B$14,ローデータ!$J$12:$J$1011,C169,ローデータ!$K$12:$K$1011,$J$157)</f>
        <v>0</v>
      </c>
      <c r="K169" s="293"/>
      <c r="L169" s="292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9"/>
      <c r="B170" s="395"/>
      <c r="C170" s="150">
        <v>11</v>
      </c>
      <c r="D170" s="385" t="s">
        <v>83</v>
      </c>
      <c r="E170" s="386"/>
      <c r="F170" s="291">
        <f>COUNTIFS(ローデータ!$B$12:$B$1011,1,ローデータ!$I$12:$I$1011,$B$14,ローデータ!$J$12:$J$1011,C170,ローデータ!$K$12:$K$1011,$F$157)</f>
        <v>0</v>
      </c>
      <c r="G170" s="292"/>
      <c r="H170" s="291">
        <f>COUNTIFS(ローデータ!$B$12:$B$1011,1,ローデータ!$I$12:$I$1011,$B$14,ローデータ!$J$12:$J$1011,C170,ローデータ!$K$12:$K$1011,$H$157)</f>
        <v>0</v>
      </c>
      <c r="I170" s="292"/>
      <c r="J170" s="291">
        <f>COUNTIFS(ローデータ!$B$12:$B$1011,1,ローデータ!$I$12:$I$1011,$B$14,ローデータ!$J$12:$J$1011,C170,ローデータ!$K$12:$K$1011,$J$157)</f>
        <v>0</v>
      </c>
      <c r="K170" s="293"/>
      <c r="L170" s="292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90" t="s">
        <v>50</v>
      </c>
      <c r="B171" s="391"/>
      <c r="C171" s="391"/>
      <c r="D171" s="391"/>
      <c r="E171" s="392"/>
      <c r="F171" s="291">
        <f>SUM(F159:G170)</f>
        <v>190</v>
      </c>
      <c r="G171" s="292"/>
      <c r="H171" s="291">
        <f>SUM(H159:I170)</f>
        <v>91</v>
      </c>
      <c r="I171" s="292"/>
      <c r="J171" s="291">
        <f>SUM(J159:L170)</f>
        <v>66</v>
      </c>
      <c r="K171" s="293"/>
      <c r="L171" s="292"/>
      <c r="M171" s="56">
        <f t="shared" si="16"/>
        <v>347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5"/>
      <c r="B175" s="382"/>
      <c r="C175" s="382"/>
      <c r="D175" s="382"/>
      <c r="E175" s="336"/>
      <c r="F175" s="343" t="s">
        <v>112</v>
      </c>
      <c r="G175" s="343"/>
      <c r="H175" s="343"/>
      <c r="I175" s="343"/>
      <c r="J175" s="343"/>
      <c r="K175" s="268" t="s">
        <v>50</v>
      </c>
      <c r="L175" s="9"/>
      <c r="M175" s="9"/>
    </row>
    <row r="176" spans="1:19" ht="14.1" customHeight="1" x14ac:dyDescent="0.15">
      <c r="A176" s="337"/>
      <c r="B176" s="383"/>
      <c r="C176" s="383"/>
      <c r="D176" s="383"/>
      <c r="E176" s="338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9"/>
      <c r="L176" s="9"/>
      <c r="M176" s="9"/>
    </row>
    <row r="177" spans="1:13" ht="14.1" customHeight="1" x14ac:dyDescent="0.15">
      <c r="A177" s="337"/>
      <c r="B177" s="383"/>
      <c r="C177" s="383"/>
      <c r="D177" s="383"/>
      <c r="E177" s="338"/>
      <c r="F177" s="252" t="s">
        <v>65</v>
      </c>
      <c r="G177" s="252" t="s">
        <v>66</v>
      </c>
      <c r="H177" s="281" t="s">
        <v>101</v>
      </c>
      <c r="I177" s="246" t="s">
        <v>102</v>
      </c>
      <c r="J177" s="367" t="s">
        <v>103</v>
      </c>
      <c r="K177" s="269"/>
      <c r="L177" s="9"/>
      <c r="M177" s="9"/>
    </row>
    <row r="178" spans="1:13" ht="14.1" customHeight="1" x14ac:dyDescent="0.15">
      <c r="A178" s="339"/>
      <c r="B178" s="384"/>
      <c r="C178" s="384"/>
      <c r="D178" s="384"/>
      <c r="E178" s="340"/>
      <c r="F178" s="253"/>
      <c r="G178" s="253"/>
      <c r="H178" s="365"/>
      <c r="I178" s="366"/>
      <c r="J178" s="253"/>
      <c r="K178" s="270"/>
      <c r="L178" s="9"/>
      <c r="M178" s="9"/>
    </row>
    <row r="179" spans="1:13" ht="14.1" customHeight="1" x14ac:dyDescent="0.15">
      <c r="A179" s="387" t="s">
        <v>73</v>
      </c>
      <c r="B179" s="117" t="s">
        <v>85</v>
      </c>
      <c r="C179" s="368" t="s">
        <v>87</v>
      </c>
      <c r="D179" s="396"/>
      <c r="E179" s="369"/>
      <c r="F179" s="56">
        <f>COUNTIFS(ローデータ!$B$12:$B$1011,1,ローデータ!$I$12:$I$1011,$C$14,ローデータ!$K$12:$K$1011,$B$21,ローデータ!$L$12:$L$1011,F176)</f>
        <v>168</v>
      </c>
      <c r="G179" s="56">
        <f>COUNTIFS(ローデータ!$B$12:$B$1011,1,ローデータ!$I$12:$I$1011,$C$14,ローデータ!$K$12:$K$1011,$B$21,ローデータ!$L$12:$L$1011,G176)</f>
        <v>16</v>
      </c>
      <c r="H179" s="56">
        <f>COUNTIFS(ローデータ!$B$12:$B$1011,1,ローデータ!$I$12:$I$1011,$C$14,ローデータ!$K$12:$K$1011,$B$21,ローデータ!$L$12:$L$1011,H176)</f>
        <v>2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2</v>
      </c>
      <c r="K179" s="106">
        <f t="shared" ref="K179:K191" si="17">SUM(F179:J179)</f>
        <v>188</v>
      </c>
      <c r="L179" s="9"/>
    </row>
    <row r="180" spans="1:13" ht="14.1" customHeight="1" x14ac:dyDescent="0.15">
      <c r="A180" s="388"/>
      <c r="B180" s="393" t="s">
        <v>86</v>
      </c>
      <c r="C180" s="150">
        <v>1</v>
      </c>
      <c r="D180" s="385" t="s">
        <v>75</v>
      </c>
      <c r="E180" s="386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8"/>
      <c r="B181" s="394"/>
      <c r="C181" s="150">
        <v>2</v>
      </c>
      <c r="D181" s="385" t="s">
        <v>76</v>
      </c>
      <c r="E181" s="386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8"/>
      <c r="B182" s="394"/>
      <c r="C182" s="150">
        <v>3</v>
      </c>
      <c r="D182" s="385" t="s">
        <v>77</v>
      </c>
      <c r="E182" s="386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8"/>
      <c r="B183" s="394"/>
      <c r="C183" s="150">
        <v>4</v>
      </c>
      <c r="D183" s="385" t="s">
        <v>110</v>
      </c>
      <c r="E183" s="386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8"/>
      <c r="B184" s="394"/>
      <c r="C184" s="150">
        <v>5</v>
      </c>
      <c r="D184" s="385" t="s">
        <v>78</v>
      </c>
      <c r="E184" s="386"/>
      <c r="F184" s="56">
        <f>COUNTIFS(ローデータ!$B$12:$B$1011,1,ローデータ!$I$12:$I$1011,$B$14,ローデータ!$J$12:$J$1011,C184,ローデータ!$K$12:$K$1011,$B$21,ローデータ!$L$12:$L$1011,$F$176)</f>
        <v>2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2</v>
      </c>
      <c r="L184" s="9"/>
    </row>
    <row r="185" spans="1:13" ht="14.1" customHeight="1" x14ac:dyDescent="0.15">
      <c r="A185" s="388"/>
      <c r="B185" s="394"/>
      <c r="C185" s="150">
        <v>6</v>
      </c>
      <c r="D185" s="385" t="s">
        <v>79</v>
      </c>
      <c r="E185" s="386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8"/>
      <c r="B186" s="394"/>
      <c r="C186" s="150">
        <v>7</v>
      </c>
      <c r="D186" s="385" t="s">
        <v>80</v>
      </c>
      <c r="E186" s="386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8"/>
      <c r="B187" s="394"/>
      <c r="C187" s="150">
        <v>8</v>
      </c>
      <c r="D187" s="385" t="s">
        <v>81</v>
      </c>
      <c r="E187" s="386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8"/>
      <c r="B188" s="394"/>
      <c r="C188" s="150">
        <v>9</v>
      </c>
      <c r="D188" s="385" t="s">
        <v>82</v>
      </c>
      <c r="E188" s="386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8"/>
      <c r="B189" s="394"/>
      <c r="C189" s="150">
        <v>10</v>
      </c>
      <c r="D189" s="385" t="s">
        <v>111</v>
      </c>
      <c r="E189" s="386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9"/>
      <c r="B190" s="395"/>
      <c r="C190" s="150">
        <v>11</v>
      </c>
      <c r="D190" s="385" t="s">
        <v>83</v>
      </c>
      <c r="E190" s="386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90" t="s">
        <v>50</v>
      </c>
      <c r="B191" s="391"/>
      <c r="C191" s="391"/>
      <c r="D191" s="391"/>
      <c r="E191" s="392"/>
      <c r="F191" s="56">
        <f>SUM(F179:F190)</f>
        <v>170</v>
      </c>
      <c r="G191" s="56">
        <f>SUM(G179:G190)</f>
        <v>16</v>
      </c>
      <c r="H191" s="56">
        <f>SUM(H179:H190)</f>
        <v>2</v>
      </c>
      <c r="I191" s="56">
        <f>SUM(I179:I190)</f>
        <v>0</v>
      </c>
      <c r="J191" s="56">
        <f>SUM(J179:J190)</f>
        <v>2</v>
      </c>
      <c r="K191" s="106">
        <f t="shared" si="17"/>
        <v>190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7"/>
      <c r="B194" s="397"/>
      <c r="C194" s="397"/>
      <c r="D194" s="397"/>
      <c r="E194" s="358"/>
      <c r="F194" s="244" t="s">
        <v>113</v>
      </c>
      <c r="G194" s="244"/>
      <c r="H194" s="244"/>
      <c r="I194" s="244"/>
      <c r="J194" s="245"/>
      <c r="K194" s="279" t="s">
        <v>50</v>
      </c>
      <c r="L194" s="9"/>
      <c r="M194" s="9"/>
    </row>
    <row r="195" spans="1:18" ht="14.1" customHeight="1" x14ac:dyDescent="0.15">
      <c r="A195" s="359"/>
      <c r="B195" s="398"/>
      <c r="C195" s="398"/>
      <c r="D195" s="398"/>
      <c r="E195" s="360"/>
      <c r="F195" s="401" t="s">
        <v>96</v>
      </c>
      <c r="G195" s="220" t="s">
        <v>97</v>
      </c>
      <c r="H195" s="222" t="s">
        <v>98</v>
      </c>
      <c r="I195" s="220" t="s">
        <v>99</v>
      </c>
      <c r="J195" s="222" t="s">
        <v>100</v>
      </c>
      <c r="K195" s="400"/>
      <c r="L195" s="9"/>
      <c r="M195" s="9"/>
    </row>
    <row r="196" spans="1:18" ht="14.1" customHeight="1" x14ac:dyDescent="0.15">
      <c r="A196" s="359"/>
      <c r="B196" s="398"/>
      <c r="C196" s="398"/>
      <c r="D196" s="398"/>
      <c r="E196" s="360"/>
      <c r="F196" s="402"/>
      <c r="G196" s="326"/>
      <c r="H196" s="327"/>
      <c r="I196" s="326"/>
      <c r="J196" s="327"/>
      <c r="K196" s="400"/>
      <c r="L196" s="9"/>
      <c r="M196" s="9"/>
    </row>
    <row r="197" spans="1:18" ht="14.1" customHeight="1" x14ac:dyDescent="0.15">
      <c r="A197" s="361"/>
      <c r="B197" s="399"/>
      <c r="C197" s="399"/>
      <c r="D197" s="399"/>
      <c r="E197" s="362"/>
      <c r="F197" s="403"/>
      <c r="G197" s="221"/>
      <c r="H197" s="223"/>
      <c r="I197" s="221"/>
      <c r="J197" s="223"/>
      <c r="K197" s="280"/>
      <c r="L197" s="9"/>
      <c r="M197" s="9"/>
    </row>
    <row r="198" spans="1:18" ht="14.1" customHeight="1" x14ac:dyDescent="0.15">
      <c r="A198" s="387" t="s">
        <v>73</v>
      </c>
      <c r="B198" s="117" t="s">
        <v>85</v>
      </c>
      <c r="C198" s="368" t="s">
        <v>87</v>
      </c>
      <c r="D198" s="396"/>
      <c r="E198" s="369"/>
      <c r="F198" s="89">
        <f>SUMIFS(ローデータ!M12:M1011,ローデータ!$B$12:$B$1011,1,ローデータ!$I$12:$I$1011,$C$14,ローデータ!$K$12:$K$1011,$B$21)</f>
        <v>73</v>
      </c>
      <c r="G198" s="89">
        <f>SUMIFS(ローデータ!N12:N1011,ローデータ!$B$12:$B$1011,1,ローデータ!$I$12:$I$1011,$C$14,ローデータ!$K$12:$K$1011,$B$21)</f>
        <v>127</v>
      </c>
      <c r="H198" s="89">
        <f>SUMIFS(ローデータ!O12:O1011,ローデータ!$B$12:$B$1011,1,ローデータ!$I$12:$I$1011,$C$14,ローデータ!$K$12:$K$1011,$B$21)</f>
        <v>55</v>
      </c>
      <c r="I198" s="89">
        <f>SUMIFS(ローデータ!P12:P1011,ローデータ!$B$12:$B$1011,1,ローデータ!$I$12:$I$1011,$C$14,ローデータ!$K$12:$K$1011,$B$21)</f>
        <v>26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281</v>
      </c>
      <c r="L198" s="9"/>
    </row>
    <row r="199" spans="1:18" ht="14.1" customHeight="1" x14ac:dyDescent="0.15">
      <c r="A199" s="388"/>
      <c r="B199" s="393" t="s">
        <v>86</v>
      </c>
      <c r="C199" s="150">
        <v>1</v>
      </c>
      <c r="D199" s="385" t="s">
        <v>75</v>
      </c>
      <c r="E199" s="386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8"/>
      <c r="B200" s="394"/>
      <c r="C200" s="150">
        <v>2</v>
      </c>
      <c r="D200" s="385" t="s">
        <v>76</v>
      </c>
      <c r="E200" s="386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8"/>
      <c r="B201" s="394"/>
      <c r="C201" s="150">
        <v>3</v>
      </c>
      <c r="D201" s="385" t="s">
        <v>77</v>
      </c>
      <c r="E201" s="386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8"/>
      <c r="B202" s="394"/>
      <c r="C202" s="150">
        <v>4</v>
      </c>
      <c r="D202" s="385" t="s">
        <v>110</v>
      </c>
      <c r="E202" s="386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8"/>
      <c r="B203" s="394"/>
      <c r="C203" s="150">
        <v>5</v>
      </c>
      <c r="D203" s="385" t="s">
        <v>78</v>
      </c>
      <c r="E203" s="386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1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4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5</v>
      </c>
      <c r="L203" s="9"/>
    </row>
    <row r="204" spans="1:18" ht="14.1" customHeight="1" x14ac:dyDescent="0.15">
      <c r="A204" s="388"/>
      <c r="B204" s="394"/>
      <c r="C204" s="150">
        <v>6</v>
      </c>
      <c r="D204" s="385" t="s">
        <v>79</v>
      </c>
      <c r="E204" s="386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8"/>
      <c r="B205" s="394"/>
      <c r="C205" s="150">
        <v>7</v>
      </c>
      <c r="D205" s="385" t="s">
        <v>80</v>
      </c>
      <c r="E205" s="386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8"/>
      <c r="B206" s="394"/>
      <c r="C206" s="150">
        <v>8</v>
      </c>
      <c r="D206" s="385" t="s">
        <v>81</v>
      </c>
      <c r="E206" s="386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8"/>
      <c r="B207" s="394"/>
      <c r="C207" s="150">
        <v>9</v>
      </c>
      <c r="D207" s="385" t="s">
        <v>82</v>
      </c>
      <c r="E207" s="386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8"/>
      <c r="B208" s="394"/>
      <c r="C208" s="150">
        <v>10</v>
      </c>
      <c r="D208" s="385" t="s">
        <v>111</v>
      </c>
      <c r="E208" s="386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9"/>
      <c r="B209" s="395"/>
      <c r="C209" s="150">
        <v>11</v>
      </c>
      <c r="D209" s="385" t="s">
        <v>83</v>
      </c>
      <c r="E209" s="386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90" t="s">
        <v>50</v>
      </c>
      <c r="B210" s="391"/>
      <c r="C210" s="391"/>
      <c r="D210" s="391"/>
      <c r="E210" s="392"/>
      <c r="F210" s="94">
        <f>SUM(F198:F209)</f>
        <v>73</v>
      </c>
      <c r="G210" s="94">
        <f t="shared" ref="G210:I210" si="19">SUM(G198:G209)</f>
        <v>128</v>
      </c>
      <c r="H210" s="94">
        <f>SUM(H198:H209)</f>
        <v>55</v>
      </c>
      <c r="I210" s="94">
        <f t="shared" si="19"/>
        <v>30</v>
      </c>
      <c r="J210" s="94">
        <f>SUM(J198:J209)</f>
        <v>0</v>
      </c>
      <c r="K210" s="118">
        <f t="shared" si="18"/>
        <v>286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35"/>
      <c r="B213" s="382"/>
      <c r="C213" s="382"/>
      <c r="D213" s="382"/>
      <c r="E213" s="336"/>
      <c r="F213" s="374" t="s">
        <v>114</v>
      </c>
      <c r="G213" s="375"/>
      <c r="H213" s="376"/>
      <c r="I213" s="268" t="s">
        <v>50</v>
      </c>
    </row>
    <row r="214" spans="1:18" ht="14.1" customHeight="1" x14ac:dyDescent="0.15">
      <c r="A214" s="337"/>
      <c r="B214" s="383"/>
      <c r="C214" s="383"/>
      <c r="D214" s="383"/>
      <c r="E214" s="338"/>
      <c r="F214" s="147">
        <v>1</v>
      </c>
      <c r="G214" s="147">
        <v>2</v>
      </c>
      <c r="H214" s="147">
        <v>3</v>
      </c>
      <c r="I214" s="269"/>
    </row>
    <row r="215" spans="1:18" ht="14.1" customHeight="1" x14ac:dyDescent="0.15">
      <c r="A215" s="339"/>
      <c r="B215" s="384"/>
      <c r="C215" s="384"/>
      <c r="D215" s="384"/>
      <c r="E215" s="340"/>
      <c r="F215" s="153" t="s">
        <v>67</v>
      </c>
      <c r="G215" s="153" t="s">
        <v>66</v>
      </c>
      <c r="H215" s="153" t="s">
        <v>68</v>
      </c>
      <c r="I215" s="270"/>
    </row>
    <row r="216" spans="1:18" ht="14.1" customHeight="1" x14ac:dyDescent="0.15">
      <c r="A216" s="387" t="s">
        <v>73</v>
      </c>
      <c r="B216" s="117" t="s">
        <v>85</v>
      </c>
      <c r="C216" s="368" t="s">
        <v>87</v>
      </c>
      <c r="D216" s="396"/>
      <c r="E216" s="369"/>
      <c r="F216" s="56">
        <f>COUNTIFS(ローデータ!$B$12:$B$1011,1,ローデータ!$I$12:$I$1011,$C$14,ローデータ!$K$12:$K$1011,$D$21,ローデータ!$S$12:$S$1011,F214)</f>
        <v>87</v>
      </c>
      <c r="G216" s="56">
        <f>COUNTIFS(ローデータ!$B$12:$B$1011,1,ローデータ!$I$12:$I$1011,$C$14,ローデータ!$K$12:$K$1011,$D$21,ローデータ!$S$12:$S$1011,G214)</f>
        <v>3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90</v>
      </c>
    </row>
    <row r="217" spans="1:18" ht="14.1" customHeight="1" x14ac:dyDescent="0.15">
      <c r="A217" s="388"/>
      <c r="B217" s="393" t="s">
        <v>86</v>
      </c>
      <c r="C217" s="150">
        <v>1</v>
      </c>
      <c r="D217" s="385" t="s">
        <v>75</v>
      </c>
      <c r="E217" s="386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8"/>
      <c r="B218" s="394"/>
      <c r="C218" s="150">
        <v>2</v>
      </c>
      <c r="D218" s="385" t="s">
        <v>76</v>
      </c>
      <c r="E218" s="386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8"/>
      <c r="B219" s="394"/>
      <c r="C219" s="150">
        <v>3</v>
      </c>
      <c r="D219" s="385" t="s">
        <v>77</v>
      </c>
      <c r="E219" s="386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8"/>
      <c r="B220" s="394"/>
      <c r="C220" s="150">
        <v>4</v>
      </c>
      <c r="D220" s="385" t="s">
        <v>110</v>
      </c>
      <c r="E220" s="386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8"/>
      <c r="B221" s="394"/>
      <c r="C221" s="150">
        <v>5</v>
      </c>
      <c r="D221" s="385" t="s">
        <v>78</v>
      </c>
      <c r="E221" s="386"/>
      <c r="F221" s="56">
        <f>COUNTIFS(ローデータ!$B$12:$B$1011,1,ローデータ!$I$12:$I$1011,$B$14,ローデータ!$J$12:$J$1011,C221,ローデータ!$K$12:$K$1011,$D$21,ローデータ!$S$12:$S$1011,$F$214)</f>
        <v>1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88"/>
      <c r="B222" s="394"/>
      <c r="C222" s="150">
        <v>6</v>
      </c>
      <c r="D222" s="385" t="s">
        <v>79</v>
      </c>
      <c r="E222" s="386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8"/>
      <c r="B223" s="394"/>
      <c r="C223" s="150">
        <v>7</v>
      </c>
      <c r="D223" s="385" t="s">
        <v>80</v>
      </c>
      <c r="E223" s="386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8"/>
      <c r="B224" s="394"/>
      <c r="C224" s="150">
        <v>8</v>
      </c>
      <c r="D224" s="385" t="s">
        <v>81</v>
      </c>
      <c r="E224" s="386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8"/>
      <c r="B225" s="394"/>
      <c r="C225" s="150">
        <v>9</v>
      </c>
      <c r="D225" s="385" t="s">
        <v>82</v>
      </c>
      <c r="E225" s="386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8"/>
      <c r="B226" s="394"/>
      <c r="C226" s="150">
        <v>10</v>
      </c>
      <c r="D226" s="385" t="s">
        <v>111</v>
      </c>
      <c r="E226" s="386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9"/>
      <c r="B227" s="395"/>
      <c r="C227" s="150">
        <v>11</v>
      </c>
      <c r="D227" s="385" t="s">
        <v>83</v>
      </c>
      <c r="E227" s="386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90" t="s">
        <v>50</v>
      </c>
      <c r="B228" s="391"/>
      <c r="C228" s="391"/>
      <c r="D228" s="391"/>
      <c r="E228" s="392"/>
      <c r="F228" s="56">
        <f>SUM(F216:F227)</f>
        <v>88</v>
      </c>
      <c r="G228" s="56">
        <f>SUM(G216:G227)</f>
        <v>3</v>
      </c>
      <c r="H228" s="56">
        <f>SUM(H216:H227)</f>
        <v>0</v>
      </c>
      <c r="I228" s="56">
        <f t="shared" si="20"/>
        <v>91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7"/>
      <c r="B231" s="397"/>
      <c r="C231" s="397"/>
      <c r="D231" s="397"/>
      <c r="E231" s="358"/>
      <c r="F231" s="244" t="s">
        <v>88</v>
      </c>
      <c r="G231" s="244"/>
      <c r="H231" s="244"/>
      <c r="I231" s="244"/>
      <c r="J231" s="244"/>
      <c r="K231" s="244"/>
      <c r="L231" s="245"/>
      <c r="M231" s="254" t="s">
        <v>50</v>
      </c>
    </row>
    <row r="232" spans="1:14" ht="14.1" customHeight="1" x14ac:dyDescent="0.15">
      <c r="A232" s="359"/>
      <c r="B232" s="398"/>
      <c r="C232" s="398"/>
      <c r="D232" s="398"/>
      <c r="E232" s="360"/>
      <c r="F232" s="380" t="s">
        <v>104</v>
      </c>
      <c r="G232" s="226" t="s">
        <v>105</v>
      </c>
      <c r="H232" s="226" t="s">
        <v>98</v>
      </c>
      <c r="I232" s="226" t="s">
        <v>106</v>
      </c>
      <c r="J232" s="246" t="s">
        <v>107</v>
      </c>
      <c r="K232" s="226" t="s">
        <v>36</v>
      </c>
      <c r="L232" s="246" t="s">
        <v>30</v>
      </c>
      <c r="M232" s="294"/>
    </row>
    <row r="233" spans="1:14" ht="14.1" customHeight="1" x14ac:dyDescent="0.15">
      <c r="A233" s="361"/>
      <c r="B233" s="399"/>
      <c r="C233" s="399"/>
      <c r="D233" s="399"/>
      <c r="E233" s="362"/>
      <c r="F233" s="404"/>
      <c r="G233" s="227"/>
      <c r="H233" s="227"/>
      <c r="I233" s="227"/>
      <c r="J233" s="247"/>
      <c r="K233" s="227"/>
      <c r="L233" s="247"/>
      <c r="M233" s="255"/>
    </row>
    <row r="234" spans="1:14" ht="14.1" customHeight="1" x14ac:dyDescent="0.15">
      <c r="A234" s="387" t="s">
        <v>73</v>
      </c>
      <c r="B234" s="117" t="s">
        <v>85</v>
      </c>
      <c r="C234" s="368" t="s">
        <v>87</v>
      </c>
      <c r="D234" s="396"/>
      <c r="E234" s="369"/>
      <c r="F234" s="89">
        <f>SUMIFS(ローデータ!T12:T1011,ローデータ!$B$12:$B$1011,1,ローデータ!$I$12:$I$1011,$C$14,ローデータ!$K$12:$K$1011,$D$21)</f>
        <v>11</v>
      </c>
      <c r="G234" s="89">
        <f>SUMIFS(ローデータ!U12:U1011,ローデータ!$B$12:$B$1011,1,ローデータ!$I$12:$I$1011,$C$14,ローデータ!$K$12:$K$1011,$D$21)</f>
        <v>48</v>
      </c>
      <c r="H234" s="89">
        <f>SUMIFS(ローデータ!V12:V1011,ローデータ!$B$12:$B$1011,1,ローデータ!$I$12:$I$1011,$C$14,ローデータ!$K$12:$K$1011,$D$21)</f>
        <v>2</v>
      </c>
      <c r="I234" s="89">
        <f>SUMIFS(ローデータ!W12:W1011,ローデータ!$B$12:$B$1011,1,ローデータ!$I$12:$I$1011,$C$14,ローデータ!$K$12:$K$1011,$D$21)</f>
        <v>0</v>
      </c>
      <c r="J234" s="89">
        <f>SUMIFS(ローデータ!X12:X1011,ローデータ!$B$12:$B$1011,1,ローデータ!$I$12:$I$1011,$C$14,ローデータ!$K$12:$K$1011,$D$21)</f>
        <v>26</v>
      </c>
      <c r="K234" s="89">
        <f>SUMIFS(ローデータ!Y12:Y1011,ローデータ!$B$12:$B$1011,1,ローデータ!$I$12:$I$1011,$C$14,ローデータ!$K$12:$K$1011,$D$21)</f>
        <v>29</v>
      </c>
      <c r="L234" s="89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116</v>
      </c>
    </row>
    <row r="235" spans="1:14" ht="14.1" customHeight="1" x14ac:dyDescent="0.15">
      <c r="A235" s="388"/>
      <c r="B235" s="393" t="s">
        <v>86</v>
      </c>
      <c r="C235" s="150">
        <v>1</v>
      </c>
      <c r="D235" s="385" t="s">
        <v>75</v>
      </c>
      <c r="E235" s="386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8"/>
      <c r="B236" s="394"/>
      <c r="C236" s="150">
        <v>2</v>
      </c>
      <c r="D236" s="385" t="s">
        <v>76</v>
      </c>
      <c r="E236" s="386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8"/>
      <c r="B237" s="394"/>
      <c r="C237" s="150">
        <v>3</v>
      </c>
      <c r="D237" s="385" t="s">
        <v>77</v>
      </c>
      <c r="E237" s="386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8"/>
      <c r="B238" s="394"/>
      <c r="C238" s="150">
        <v>4</v>
      </c>
      <c r="D238" s="385" t="s">
        <v>110</v>
      </c>
      <c r="E238" s="386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8"/>
      <c r="B239" s="394"/>
      <c r="C239" s="150">
        <v>5</v>
      </c>
      <c r="D239" s="385" t="s">
        <v>78</v>
      </c>
      <c r="E239" s="386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0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1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1</v>
      </c>
      <c r="N239" s="9"/>
    </row>
    <row r="240" spans="1:14" ht="14.1" customHeight="1" x14ac:dyDescent="0.15">
      <c r="A240" s="388"/>
      <c r="B240" s="394"/>
      <c r="C240" s="150">
        <v>6</v>
      </c>
      <c r="D240" s="385" t="s">
        <v>79</v>
      </c>
      <c r="E240" s="386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8"/>
      <c r="B241" s="394"/>
      <c r="C241" s="150">
        <v>7</v>
      </c>
      <c r="D241" s="385" t="s">
        <v>80</v>
      </c>
      <c r="E241" s="386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8"/>
      <c r="B242" s="394"/>
      <c r="C242" s="150">
        <v>8</v>
      </c>
      <c r="D242" s="385" t="s">
        <v>81</v>
      </c>
      <c r="E242" s="386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8"/>
      <c r="B243" s="394"/>
      <c r="C243" s="150">
        <v>9</v>
      </c>
      <c r="D243" s="385" t="s">
        <v>82</v>
      </c>
      <c r="E243" s="386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8"/>
      <c r="B244" s="394"/>
      <c r="C244" s="150">
        <v>10</v>
      </c>
      <c r="D244" s="385" t="s">
        <v>111</v>
      </c>
      <c r="E244" s="386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9"/>
      <c r="B245" s="395"/>
      <c r="C245" s="150">
        <v>11</v>
      </c>
      <c r="D245" s="385" t="s">
        <v>83</v>
      </c>
      <c r="E245" s="386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90" t="s">
        <v>50</v>
      </c>
      <c r="B246" s="391"/>
      <c r="C246" s="391"/>
      <c r="D246" s="391"/>
      <c r="E246" s="392"/>
      <c r="F246" s="94">
        <f>SUM(F234:F245)</f>
        <v>11</v>
      </c>
      <c r="G246" s="94">
        <f t="shared" ref="G246:L246" si="22">SUM(G234:G245)</f>
        <v>48</v>
      </c>
      <c r="H246" s="94">
        <f t="shared" si="22"/>
        <v>2</v>
      </c>
      <c r="I246" s="94">
        <f>SUM(I234:I245)</f>
        <v>0</v>
      </c>
      <c r="J246" s="94">
        <f t="shared" si="22"/>
        <v>26</v>
      </c>
      <c r="K246" s="94">
        <f>SUM(K234:K245)</f>
        <v>30</v>
      </c>
      <c r="L246" s="94">
        <f t="shared" si="22"/>
        <v>0</v>
      </c>
      <c r="M246" s="56">
        <f t="shared" si="21"/>
        <v>117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5"/>
      <c r="B250" s="382"/>
      <c r="C250" s="382"/>
      <c r="D250" s="382"/>
      <c r="E250" s="336"/>
      <c r="F250" s="259" t="s">
        <v>16</v>
      </c>
      <c r="G250" s="260"/>
      <c r="H250" s="260"/>
      <c r="I250" s="260"/>
      <c r="J250" s="261"/>
      <c r="K250" s="310" t="s">
        <v>50</v>
      </c>
      <c r="L250" s="265" t="s">
        <v>13</v>
      </c>
      <c r="M250" s="266"/>
      <c r="N250" s="267"/>
      <c r="O250" s="268" t="s">
        <v>50</v>
      </c>
    </row>
    <row r="251" spans="1:17" ht="14.1" customHeight="1" x14ac:dyDescent="0.15">
      <c r="A251" s="337"/>
      <c r="B251" s="383"/>
      <c r="C251" s="383"/>
      <c r="D251" s="383"/>
      <c r="E251" s="33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11"/>
      <c r="L251" s="52">
        <v>1</v>
      </c>
      <c r="M251" s="44">
        <v>2</v>
      </c>
      <c r="N251" s="61">
        <v>3</v>
      </c>
      <c r="O251" s="269"/>
    </row>
    <row r="252" spans="1:17" ht="14.1" customHeight="1" x14ac:dyDescent="0.15">
      <c r="A252" s="337"/>
      <c r="B252" s="383"/>
      <c r="C252" s="383"/>
      <c r="D252" s="383"/>
      <c r="E252" s="338"/>
      <c r="F252" s="252" t="s">
        <v>65</v>
      </c>
      <c r="G252" s="252" t="s">
        <v>66</v>
      </c>
      <c r="H252" s="281" t="s">
        <v>101</v>
      </c>
      <c r="I252" s="246" t="s">
        <v>102</v>
      </c>
      <c r="J252" s="367" t="s">
        <v>103</v>
      </c>
      <c r="K252" s="311"/>
      <c r="L252" s="405" t="s">
        <v>67</v>
      </c>
      <c r="M252" s="250" t="s">
        <v>66</v>
      </c>
      <c r="N252" s="407" t="s">
        <v>68</v>
      </c>
      <c r="O252" s="269"/>
    </row>
    <row r="253" spans="1:17" ht="14.1" customHeight="1" x14ac:dyDescent="0.15">
      <c r="A253" s="339"/>
      <c r="B253" s="384"/>
      <c r="C253" s="384"/>
      <c r="D253" s="384"/>
      <c r="E253" s="340"/>
      <c r="F253" s="253"/>
      <c r="G253" s="253"/>
      <c r="H253" s="365"/>
      <c r="I253" s="366"/>
      <c r="J253" s="253"/>
      <c r="K253" s="312"/>
      <c r="L253" s="406"/>
      <c r="M253" s="251"/>
      <c r="N253" s="408"/>
      <c r="O253" s="270"/>
    </row>
    <row r="254" spans="1:17" ht="14.1" customHeight="1" x14ac:dyDescent="0.15">
      <c r="A254" s="409" t="s">
        <v>73</v>
      </c>
      <c r="B254" s="117" t="s">
        <v>85</v>
      </c>
      <c r="C254" s="368" t="s">
        <v>87</v>
      </c>
      <c r="D254" s="396"/>
      <c r="E254" s="369"/>
      <c r="F254" s="56">
        <f>COUNTIFS(ローデータ!$B$12:$B$1011,1,ローデータ!$I$12:$I$1011,$C$14,ローデータ!$K$12:$K$1011,$F$21,ローデータ!$L$12:$L$1011,F251)</f>
        <v>61</v>
      </c>
      <c r="G254" s="56">
        <f>COUNTIFS(ローデータ!$B$12:$B$1011,1,ローデータ!$I$12:$I$1011,$C$14,ローデータ!$K$12:$K$1011,$F$21,ローデータ!$L$12:$L$1011,G251)</f>
        <v>4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65</v>
      </c>
      <c r="L254" s="56">
        <f>COUNTIFS(ローデータ!$B$12:$B$1011,1,ローデータ!$I$12:$I$1011,$C$14,ローデータ!$K$12:$K$1011,$F$21,ローデータ!$S$12:$S$1011,L251)</f>
        <v>61</v>
      </c>
      <c r="M254" s="56">
        <f>COUNTIFS(ローデータ!$B$12:$B$1011,1,ローデータ!$I$12:$I$1011,$C$14,ローデータ!$K$12:$K$1011,$F$21,ローデータ!$S$12:$S$1011,M251)</f>
        <v>4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65</v>
      </c>
    </row>
    <row r="255" spans="1:17" ht="14.1" customHeight="1" x14ac:dyDescent="0.15">
      <c r="A255" s="410"/>
      <c r="B255" s="412" t="s">
        <v>86</v>
      </c>
      <c r="C255" s="150">
        <v>1</v>
      </c>
      <c r="D255" s="385" t="s">
        <v>75</v>
      </c>
      <c r="E255" s="392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10"/>
      <c r="B256" s="394"/>
      <c r="C256" s="150">
        <v>2</v>
      </c>
      <c r="D256" s="385" t="s">
        <v>76</v>
      </c>
      <c r="E256" s="392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10"/>
      <c r="B257" s="394"/>
      <c r="C257" s="150">
        <v>3</v>
      </c>
      <c r="D257" s="385" t="s">
        <v>77</v>
      </c>
      <c r="E257" s="392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10"/>
      <c r="B258" s="394"/>
      <c r="C258" s="150">
        <v>4</v>
      </c>
      <c r="D258" s="385" t="s">
        <v>110</v>
      </c>
      <c r="E258" s="386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10"/>
      <c r="B259" s="394"/>
      <c r="C259" s="150">
        <v>5</v>
      </c>
      <c r="D259" s="385" t="s">
        <v>78</v>
      </c>
      <c r="E259" s="392"/>
      <c r="F259" s="56">
        <f>COUNTIFS(ローデータ!$B$12:$B$1011,1,ローデータ!$I$12:$I$1011,$B$14,ローデータ!$J$12:$J$1011,C259,ローデータ!$K$12:$K$1011,$F$21,ローデータ!$L$12:$L$1011,$F$251)</f>
        <v>1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1</v>
      </c>
      <c r="L259" s="56">
        <f>COUNTIFS(ローデータ!$B$12:$B$1011,1,ローデータ!$I$12:$I$1011,$B$14,ローデータ!$J$12:$J$1011,C259,ローデータ!$K$12:$K$1011,$F$21,ローデータ!$S$12:$S$1011,$L$251)</f>
        <v>1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1</v>
      </c>
    </row>
    <row r="260" spans="1:19" ht="14.1" customHeight="1" x14ac:dyDescent="0.15">
      <c r="A260" s="410"/>
      <c r="B260" s="394"/>
      <c r="C260" s="150">
        <v>6</v>
      </c>
      <c r="D260" s="385" t="s">
        <v>79</v>
      </c>
      <c r="E260" s="392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10"/>
      <c r="B261" s="394"/>
      <c r="C261" s="150">
        <v>7</v>
      </c>
      <c r="D261" s="385" t="s">
        <v>80</v>
      </c>
      <c r="E261" s="392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10"/>
      <c r="B262" s="394"/>
      <c r="C262" s="150">
        <v>8</v>
      </c>
      <c r="D262" s="385" t="s">
        <v>81</v>
      </c>
      <c r="E262" s="392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10"/>
      <c r="B263" s="394"/>
      <c r="C263" s="150">
        <v>9</v>
      </c>
      <c r="D263" s="385" t="s">
        <v>82</v>
      </c>
      <c r="E263" s="392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10"/>
      <c r="B264" s="394"/>
      <c r="C264" s="150">
        <v>10</v>
      </c>
      <c r="D264" s="385" t="s">
        <v>111</v>
      </c>
      <c r="E264" s="386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11"/>
      <c r="B265" s="395"/>
      <c r="C265" s="150">
        <v>11</v>
      </c>
      <c r="D265" s="385" t="s">
        <v>83</v>
      </c>
      <c r="E265" s="392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90" t="s">
        <v>50</v>
      </c>
      <c r="B266" s="391"/>
      <c r="C266" s="391"/>
      <c r="D266" s="391"/>
      <c r="E266" s="392"/>
      <c r="F266" s="56">
        <f>SUM(F254:F265)</f>
        <v>62</v>
      </c>
      <c r="G266" s="56">
        <f t="shared" ref="G266" si="25">SUM(G254:G265)</f>
        <v>4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66</v>
      </c>
      <c r="L266" s="94">
        <f>SUM(L254:L265)</f>
        <v>62</v>
      </c>
      <c r="M266" s="94">
        <f>SUM(M254:M265)</f>
        <v>4</v>
      </c>
      <c r="N266" s="94">
        <f>SUM(N254:N265)</f>
        <v>0</v>
      </c>
      <c r="O266" s="56">
        <f>SUM(L266:N266)</f>
        <v>66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421"/>
      <c r="B269" s="422"/>
      <c r="C269" s="422"/>
      <c r="D269" s="422"/>
      <c r="E269" s="322"/>
      <c r="F269" s="237" t="s">
        <v>70</v>
      </c>
      <c r="G269" s="238"/>
      <c r="H269" s="238"/>
      <c r="I269" s="238"/>
      <c r="J269" s="239"/>
      <c r="K269" s="316" t="s">
        <v>50</v>
      </c>
      <c r="L269" s="243" t="s">
        <v>71</v>
      </c>
      <c r="M269" s="244"/>
      <c r="N269" s="244"/>
      <c r="O269" s="244"/>
      <c r="P269" s="244"/>
      <c r="Q269" s="244"/>
      <c r="R269" s="245"/>
      <c r="S269" s="215" t="s">
        <v>50</v>
      </c>
    </row>
    <row r="270" spans="1:19" ht="14.1" customHeight="1" x14ac:dyDescent="0.15">
      <c r="A270" s="423"/>
      <c r="B270" s="424"/>
      <c r="C270" s="424"/>
      <c r="D270" s="424"/>
      <c r="E270" s="323"/>
      <c r="F270" s="401" t="s">
        <v>96</v>
      </c>
      <c r="G270" s="220" t="s">
        <v>97</v>
      </c>
      <c r="H270" s="222" t="s">
        <v>98</v>
      </c>
      <c r="I270" s="220" t="s">
        <v>99</v>
      </c>
      <c r="J270" s="222" t="s">
        <v>100</v>
      </c>
      <c r="K270" s="317"/>
      <c r="L270" s="413" t="s">
        <v>104</v>
      </c>
      <c r="M270" s="415" t="s">
        <v>105</v>
      </c>
      <c r="N270" s="415" t="s">
        <v>98</v>
      </c>
      <c r="O270" s="415" t="s">
        <v>106</v>
      </c>
      <c r="P270" s="416" t="s">
        <v>107</v>
      </c>
      <c r="Q270" s="415" t="s">
        <v>36</v>
      </c>
      <c r="R270" s="416" t="s">
        <v>30</v>
      </c>
      <c r="S270" s="216"/>
    </row>
    <row r="271" spans="1:19" ht="14.1" customHeight="1" x14ac:dyDescent="0.15">
      <c r="A271" s="425"/>
      <c r="B271" s="426"/>
      <c r="C271" s="426"/>
      <c r="D271" s="426"/>
      <c r="E271" s="324"/>
      <c r="F271" s="403"/>
      <c r="G271" s="221"/>
      <c r="H271" s="223"/>
      <c r="I271" s="221"/>
      <c r="J271" s="223"/>
      <c r="K271" s="318"/>
      <c r="L271" s="414"/>
      <c r="M271" s="415"/>
      <c r="N271" s="415"/>
      <c r="O271" s="415"/>
      <c r="P271" s="416"/>
      <c r="Q271" s="415"/>
      <c r="R271" s="416"/>
      <c r="S271" s="217"/>
    </row>
    <row r="272" spans="1:19" ht="14.1" customHeight="1" x14ac:dyDescent="0.15">
      <c r="A272" s="387" t="s">
        <v>73</v>
      </c>
      <c r="B272" s="117" t="s">
        <v>85</v>
      </c>
      <c r="C272" s="368" t="s">
        <v>87</v>
      </c>
      <c r="D272" s="396"/>
      <c r="E272" s="369"/>
      <c r="F272" s="89">
        <f>SUMIFS(ローデータ!M86:M1085,ローデータ!$B$12:$B$1011,1,ローデータ!$I$12:$I$1011,$C$14,ローデータ!$K$12:$K$1011,$F$21)</f>
        <v>38</v>
      </c>
      <c r="G272" s="89">
        <f>SUMIFS(ローデータ!N86:N1085,ローデータ!$B$12:$B$1011,1,ローデータ!$I$12:$I$1011,$C$14,ローデータ!$K$12:$K$1011,$F$21)</f>
        <v>49</v>
      </c>
      <c r="H272" s="89">
        <f>SUMIFS(ローデータ!O86:O1085,ローデータ!$B$12:$B$1011,1,ローデータ!$I$12:$I$1011,$C$14,ローデータ!$K$12:$K$1011,$F$21)</f>
        <v>5</v>
      </c>
      <c r="I272" s="89">
        <f>SUMIFS(ローデータ!P86:P1085,ローデータ!$B$12:$B$1011,1,ローデータ!$I$12:$I$1011,$C$14,ローデータ!$K$12:$K$1011,$F$21)</f>
        <v>3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95</v>
      </c>
      <c r="L272" s="94">
        <f>SUMIFS(ローデータ!$T$12:$T$1011,ローデータ!$B$12:$B$1011,1,ローデータ!$I$12:$I$1011,$C$14,ローデータ!$K$12:$K$1011,$F$21)</f>
        <v>1</v>
      </c>
      <c r="M272" s="94">
        <f>SUMIFS(ローデータ!$U$12:$U$1011,ローデータ!$B$12:$B$1011,1,ローデータ!$I$12:$I$1011,$C$14,ローデータ!$K$12:$K$1011,$F$21)</f>
        <v>50</v>
      </c>
      <c r="N272" s="94">
        <f>SUMIFS(ローデータ!$V$12:$V$1011,ローデータ!$B$12:$B$1011,1,ローデータ!$I$12:$I$1011,$C$14,ローデータ!$K$12:$K$1011,$F$21)</f>
        <v>19</v>
      </c>
      <c r="O272" s="94">
        <f>SUMIFS(ローデータ!$W$12:$W$1011,ローデータ!$B$12:$B$1011,1,ローデータ!$I$12:$I$1011,$C$14,ローデータ!$K$12:$K$1011,$F$21)</f>
        <v>1</v>
      </c>
      <c r="P272" s="94">
        <f>SUMIFS(ローデータ!$X$12:$X$1011,ローデータ!$B$12:$B$1011,1,ローデータ!$I$12:$I$1011,$C$14,ローデータ!$K$12:$K$1011,$F$21)</f>
        <v>21</v>
      </c>
      <c r="Q272" s="94">
        <f>SUMIFS(ローデータ!$Y$12:$Y$1011,ローデータ!$B$12:$B$1011,1,ローデータ!$I$12:$I$1011,$C$14,ローデータ!$K$12:$K$1011,$F$21)</f>
        <v>10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102</v>
      </c>
    </row>
    <row r="273" spans="1:19" ht="14.1" customHeight="1" x14ac:dyDescent="0.15">
      <c r="A273" s="388"/>
      <c r="B273" s="393" t="s">
        <v>86</v>
      </c>
      <c r="C273" s="150">
        <v>1</v>
      </c>
      <c r="D273" s="385" t="s">
        <v>75</v>
      </c>
      <c r="E273" s="386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8"/>
      <c r="B274" s="394"/>
      <c r="C274" s="150">
        <v>2</v>
      </c>
      <c r="D274" s="385" t="s">
        <v>76</v>
      </c>
      <c r="E274" s="386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8"/>
      <c r="B275" s="394"/>
      <c r="C275" s="150">
        <v>3</v>
      </c>
      <c r="D275" s="385" t="s">
        <v>77</v>
      </c>
      <c r="E275" s="386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8"/>
      <c r="B276" s="394"/>
      <c r="C276" s="150">
        <v>4</v>
      </c>
      <c r="D276" s="419" t="s">
        <v>110</v>
      </c>
      <c r="E276" s="420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8"/>
      <c r="B277" s="394"/>
      <c r="C277" s="150">
        <v>5</v>
      </c>
      <c r="D277" s="385" t="s">
        <v>78</v>
      </c>
      <c r="E277" s="386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1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1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1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1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2</v>
      </c>
    </row>
    <row r="278" spans="1:19" ht="14.1" customHeight="1" x14ac:dyDescent="0.15">
      <c r="A278" s="388"/>
      <c r="B278" s="394"/>
      <c r="C278" s="150">
        <v>6</v>
      </c>
      <c r="D278" s="385" t="s">
        <v>79</v>
      </c>
      <c r="E278" s="386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8"/>
      <c r="B279" s="394"/>
      <c r="C279" s="150">
        <v>7</v>
      </c>
      <c r="D279" s="385" t="s">
        <v>80</v>
      </c>
      <c r="E279" s="386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8"/>
      <c r="B280" s="394"/>
      <c r="C280" s="150">
        <v>8</v>
      </c>
      <c r="D280" s="385" t="s">
        <v>81</v>
      </c>
      <c r="E280" s="386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8"/>
      <c r="B281" s="394"/>
      <c r="C281" s="150">
        <v>9</v>
      </c>
      <c r="D281" s="385" t="s">
        <v>82</v>
      </c>
      <c r="E281" s="386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8"/>
      <c r="B282" s="394"/>
      <c r="C282" s="150">
        <v>10</v>
      </c>
      <c r="D282" s="385" t="s">
        <v>111</v>
      </c>
      <c r="E282" s="386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9"/>
      <c r="B283" s="395"/>
      <c r="C283" s="150">
        <v>11</v>
      </c>
      <c r="D283" s="385" t="s">
        <v>83</v>
      </c>
      <c r="E283" s="386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90" t="s">
        <v>50</v>
      </c>
      <c r="B284" s="391"/>
      <c r="C284" s="391"/>
      <c r="D284" s="391"/>
      <c r="E284" s="392"/>
      <c r="F284" s="56">
        <f>SUM(F272:F283)</f>
        <v>38</v>
      </c>
      <c r="G284" s="56">
        <f t="shared" ref="G284:J284" si="28">SUM(G272:G283)</f>
        <v>50</v>
      </c>
      <c r="H284" s="56">
        <f t="shared" si="28"/>
        <v>5</v>
      </c>
      <c r="I284" s="56">
        <f t="shared" si="28"/>
        <v>3</v>
      </c>
      <c r="J284" s="56">
        <f t="shared" si="28"/>
        <v>0</v>
      </c>
      <c r="K284" s="95">
        <f t="shared" si="26"/>
        <v>96</v>
      </c>
      <c r="L284" s="94">
        <f>SUM(L272:L283)</f>
        <v>1</v>
      </c>
      <c r="M284" s="94">
        <f t="shared" ref="M284:R284" si="29">SUM(M272:M283)</f>
        <v>51</v>
      </c>
      <c r="N284" s="94">
        <f t="shared" si="29"/>
        <v>19</v>
      </c>
      <c r="O284" s="94">
        <f t="shared" si="29"/>
        <v>1</v>
      </c>
      <c r="P284" s="94">
        <f t="shared" si="29"/>
        <v>21</v>
      </c>
      <c r="Q284" s="94">
        <f t="shared" si="29"/>
        <v>11</v>
      </c>
      <c r="R284" s="94">
        <f t="shared" si="29"/>
        <v>0</v>
      </c>
      <c r="S284" s="56">
        <f t="shared" si="27"/>
        <v>104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7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6">
        <v>1</v>
      </c>
      <c r="L3" s="429" t="s">
        <v>54</v>
      </c>
      <c r="M3" s="430"/>
      <c r="N3" s="430"/>
      <c r="O3" s="431"/>
      <c r="P3" s="157">
        <v>2</v>
      </c>
      <c r="Q3" s="429" t="s">
        <v>55</v>
      </c>
      <c r="R3" s="430"/>
      <c r="S3" s="430"/>
      <c r="T3" s="431"/>
      <c r="U3" s="157">
        <v>3</v>
      </c>
      <c r="V3" s="429" t="s">
        <v>56</v>
      </c>
      <c r="W3" s="430"/>
      <c r="X3" s="430"/>
      <c r="Y3" s="431"/>
      <c r="Z3" s="157">
        <v>4</v>
      </c>
      <c r="AA3" s="429" t="s">
        <v>57</v>
      </c>
      <c r="AB3" s="430"/>
      <c r="AC3" s="430"/>
      <c r="AD3" s="431"/>
      <c r="AE3" s="157">
        <v>5</v>
      </c>
      <c r="AF3" s="429" t="s">
        <v>58</v>
      </c>
      <c r="AG3" s="430"/>
      <c r="AH3" s="430"/>
      <c r="AI3" s="431"/>
      <c r="AJ3" s="157">
        <v>6</v>
      </c>
      <c r="AK3" s="429" t="s">
        <v>134</v>
      </c>
      <c r="AL3" s="430"/>
      <c r="AM3" s="430"/>
      <c r="AN3" s="431"/>
      <c r="AO3" s="157">
        <v>7</v>
      </c>
      <c r="AP3" s="429" t="s">
        <v>135</v>
      </c>
      <c r="AQ3" s="430"/>
      <c r="AR3" s="430"/>
      <c r="AS3" s="431"/>
      <c r="AT3" s="157">
        <v>8</v>
      </c>
      <c r="AU3" s="429" t="s">
        <v>61</v>
      </c>
      <c r="AV3" s="430"/>
      <c r="AW3" s="430"/>
      <c r="AX3" s="431"/>
      <c r="AY3" s="157">
        <v>9</v>
      </c>
      <c r="AZ3" s="429" t="s">
        <v>62</v>
      </c>
      <c r="BA3" s="430"/>
      <c r="BB3" s="430"/>
      <c r="BC3" s="433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7"/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7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7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7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7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7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7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6">
        <v>1</v>
      </c>
      <c r="L13" s="429" t="s">
        <v>54</v>
      </c>
      <c r="M13" s="430"/>
      <c r="N13" s="430"/>
      <c r="O13" s="431"/>
      <c r="P13" s="157">
        <v>2</v>
      </c>
      <c r="Q13" s="429" t="s">
        <v>55</v>
      </c>
      <c r="R13" s="430"/>
      <c r="S13" s="430"/>
      <c r="T13" s="431"/>
      <c r="U13" s="157">
        <v>3</v>
      </c>
      <c r="V13" s="429" t="s">
        <v>56</v>
      </c>
      <c r="W13" s="430"/>
      <c r="X13" s="430"/>
      <c r="Y13" s="431"/>
      <c r="Z13" s="157">
        <v>4</v>
      </c>
      <c r="AA13" s="429" t="s">
        <v>57</v>
      </c>
      <c r="AB13" s="430"/>
      <c r="AC13" s="430"/>
      <c r="AD13" s="431"/>
      <c r="AE13" s="157">
        <v>5</v>
      </c>
      <c r="AF13" s="429" t="s">
        <v>58</v>
      </c>
      <c r="AG13" s="430"/>
      <c r="AH13" s="430"/>
      <c r="AI13" s="431"/>
      <c r="AJ13" s="157">
        <v>6</v>
      </c>
      <c r="AK13" s="429" t="s">
        <v>134</v>
      </c>
      <c r="AL13" s="430"/>
      <c r="AM13" s="430"/>
      <c r="AN13" s="431"/>
      <c r="AO13" s="157">
        <v>7</v>
      </c>
      <c r="AP13" s="429" t="s">
        <v>135</v>
      </c>
      <c r="AQ13" s="430"/>
      <c r="AR13" s="430"/>
      <c r="AS13" s="431"/>
      <c r="AT13" s="157">
        <v>8</v>
      </c>
      <c r="AU13" s="429" t="s">
        <v>61</v>
      </c>
      <c r="AV13" s="430"/>
      <c r="AW13" s="430"/>
      <c r="AX13" s="431"/>
      <c r="AY13" s="157">
        <v>9</v>
      </c>
      <c r="AZ13" s="429" t="s">
        <v>62</v>
      </c>
      <c r="BA13" s="430"/>
      <c r="BB13" s="430"/>
      <c r="BC13" s="433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34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4"/>
      <c r="B15" s="395" t="s">
        <v>29</v>
      </c>
      <c r="C15" s="395"/>
      <c r="D15" s="395"/>
      <c r="E15" s="395"/>
      <c r="F15" s="395"/>
      <c r="G15" s="395"/>
      <c r="H15" s="395"/>
      <c r="I15" s="395"/>
      <c r="J15" s="39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4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4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4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4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4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4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6">
        <v>1</v>
      </c>
      <c r="L23" s="429" t="s">
        <v>54</v>
      </c>
      <c r="M23" s="430"/>
      <c r="N23" s="430"/>
      <c r="O23" s="431"/>
      <c r="P23" s="157">
        <v>2</v>
      </c>
      <c r="Q23" s="429" t="s">
        <v>55</v>
      </c>
      <c r="R23" s="430"/>
      <c r="S23" s="430"/>
      <c r="T23" s="431"/>
      <c r="U23" s="157">
        <v>3</v>
      </c>
      <c r="V23" s="429" t="s">
        <v>56</v>
      </c>
      <c r="W23" s="430"/>
      <c r="X23" s="430"/>
      <c r="Y23" s="431"/>
      <c r="Z23" s="157">
        <v>4</v>
      </c>
      <c r="AA23" s="429" t="s">
        <v>57</v>
      </c>
      <c r="AB23" s="430"/>
      <c r="AC23" s="430"/>
      <c r="AD23" s="431"/>
      <c r="AE23" s="157">
        <v>5</v>
      </c>
      <c r="AF23" s="429" t="s">
        <v>58</v>
      </c>
      <c r="AG23" s="430"/>
      <c r="AH23" s="430"/>
      <c r="AI23" s="431"/>
      <c r="AJ23" s="157">
        <v>6</v>
      </c>
      <c r="AK23" s="429" t="s">
        <v>134</v>
      </c>
      <c r="AL23" s="430"/>
      <c r="AM23" s="430"/>
      <c r="AN23" s="431"/>
      <c r="AO23" s="157">
        <v>7</v>
      </c>
      <c r="AP23" s="429" t="s">
        <v>135</v>
      </c>
      <c r="AQ23" s="430"/>
      <c r="AR23" s="430"/>
      <c r="AS23" s="431"/>
      <c r="AT23" s="157">
        <v>8</v>
      </c>
      <c r="AU23" s="429" t="s">
        <v>61</v>
      </c>
      <c r="AV23" s="430"/>
      <c r="AW23" s="430"/>
      <c r="AX23" s="431"/>
      <c r="AY23" s="157">
        <v>9</v>
      </c>
      <c r="AZ23" s="429" t="s">
        <v>62</v>
      </c>
      <c r="BA23" s="430"/>
      <c r="BB23" s="430"/>
      <c r="BC23" s="433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87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8"/>
      <c r="B25" s="395" t="s">
        <v>29</v>
      </c>
      <c r="C25" s="395"/>
      <c r="D25" s="395"/>
      <c r="E25" s="395"/>
      <c r="F25" s="395"/>
      <c r="G25" s="395"/>
      <c r="H25" s="395"/>
      <c r="I25" s="395"/>
      <c r="J25" s="39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8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8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8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8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8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9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6">
        <v>1</v>
      </c>
      <c r="L33" s="429" t="s">
        <v>54</v>
      </c>
      <c r="M33" s="430"/>
      <c r="N33" s="430"/>
      <c r="O33" s="431"/>
      <c r="P33" s="157">
        <v>2</v>
      </c>
      <c r="Q33" s="429" t="s">
        <v>55</v>
      </c>
      <c r="R33" s="430"/>
      <c r="S33" s="430"/>
      <c r="T33" s="431"/>
      <c r="U33" s="157">
        <v>3</v>
      </c>
      <c r="V33" s="429" t="s">
        <v>56</v>
      </c>
      <c r="W33" s="430"/>
      <c r="X33" s="430"/>
      <c r="Y33" s="431"/>
      <c r="Z33" s="157">
        <v>4</v>
      </c>
      <c r="AA33" s="429" t="s">
        <v>57</v>
      </c>
      <c r="AB33" s="430"/>
      <c r="AC33" s="430"/>
      <c r="AD33" s="431"/>
      <c r="AE33" s="157">
        <v>5</v>
      </c>
      <c r="AF33" s="429" t="s">
        <v>58</v>
      </c>
      <c r="AG33" s="430"/>
      <c r="AH33" s="430"/>
      <c r="AI33" s="431"/>
      <c r="AJ33" s="157">
        <v>6</v>
      </c>
      <c r="AK33" s="429" t="s">
        <v>134</v>
      </c>
      <c r="AL33" s="430"/>
      <c r="AM33" s="430"/>
      <c r="AN33" s="431"/>
      <c r="AO33" s="157">
        <v>7</v>
      </c>
      <c r="AP33" s="429" t="s">
        <v>135</v>
      </c>
      <c r="AQ33" s="430"/>
      <c r="AR33" s="430"/>
      <c r="AS33" s="431"/>
      <c r="AT33" s="157">
        <v>8</v>
      </c>
      <c r="AU33" s="429" t="s">
        <v>61</v>
      </c>
      <c r="AV33" s="430"/>
      <c r="AW33" s="430"/>
      <c r="AX33" s="431"/>
      <c r="AY33" s="157">
        <v>9</v>
      </c>
      <c r="AZ33" s="429" t="s">
        <v>62</v>
      </c>
      <c r="BA33" s="430"/>
      <c r="BB33" s="430"/>
      <c r="BC33" s="433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87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8"/>
      <c r="B35" s="395" t="s">
        <v>29</v>
      </c>
      <c r="C35" s="395"/>
      <c r="D35" s="395"/>
      <c r="E35" s="395"/>
      <c r="F35" s="395"/>
      <c r="G35" s="395"/>
      <c r="H35" s="395"/>
      <c r="I35" s="395"/>
      <c r="J35" s="39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8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8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8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8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8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9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6">
        <v>1</v>
      </c>
      <c r="L43" s="429" t="s">
        <v>54</v>
      </c>
      <c r="M43" s="430"/>
      <c r="N43" s="430"/>
      <c r="O43" s="431"/>
      <c r="P43" s="157">
        <v>2</v>
      </c>
      <c r="Q43" s="429" t="s">
        <v>55</v>
      </c>
      <c r="R43" s="430"/>
      <c r="S43" s="430"/>
      <c r="T43" s="431"/>
      <c r="U43" s="157">
        <v>3</v>
      </c>
      <c r="V43" s="429" t="s">
        <v>56</v>
      </c>
      <c r="W43" s="430"/>
      <c r="X43" s="430"/>
      <c r="Y43" s="431"/>
      <c r="Z43" s="157">
        <v>4</v>
      </c>
      <c r="AA43" s="429" t="s">
        <v>57</v>
      </c>
      <c r="AB43" s="430"/>
      <c r="AC43" s="430"/>
      <c r="AD43" s="431"/>
      <c r="AE43" s="157">
        <v>5</v>
      </c>
      <c r="AF43" s="429" t="s">
        <v>58</v>
      </c>
      <c r="AG43" s="430"/>
      <c r="AH43" s="430"/>
      <c r="AI43" s="431"/>
      <c r="AJ43" s="157">
        <v>6</v>
      </c>
      <c r="AK43" s="429" t="s">
        <v>134</v>
      </c>
      <c r="AL43" s="430"/>
      <c r="AM43" s="430"/>
      <c r="AN43" s="431"/>
      <c r="AO43" s="157">
        <v>7</v>
      </c>
      <c r="AP43" s="429" t="s">
        <v>135</v>
      </c>
      <c r="AQ43" s="430"/>
      <c r="AR43" s="430"/>
      <c r="AS43" s="431"/>
      <c r="AT43" s="157">
        <v>8</v>
      </c>
      <c r="AU43" s="429" t="s">
        <v>61</v>
      </c>
      <c r="AV43" s="430"/>
      <c r="AW43" s="430"/>
      <c r="AX43" s="431"/>
      <c r="AY43" s="157">
        <v>9</v>
      </c>
      <c r="AZ43" s="429" t="s">
        <v>62</v>
      </c>
      <c r="BA43" s="430"/>
      <c r="BB43" s="430"/>
      <c r="BC43" s="433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27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7"/>
      <c r="B45" s="395" t="s">
        <v>29</v>
      </c>
      <c r="C45" s="395"/>
      <c r="D45" s="395"/>
      <c r="E45" s="395"/>
      <c r="F45" s="395"/>
      <c r="G45" s="395"/>
      <c r="H45" s="395"/>
      <c r="I45" s="395"/>
      <c r="J45" s="39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7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7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7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7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7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7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6">
        <v>1</v>
      </c>
      <c r="L53" s="429" t="s">
        <v>54</v>
      </c>
      <c r="M53" s="430"/>
      <c r="N53" s="430"/>
      <c r="O53" s="431"/>
      <c r="P53" s="157">
        <v>2</v>
      </c>
      <c r="Q53" s="429" t="s">
        <v>55</v>
      </c>
      <c r="R53" s="430"/>
      <c r="S53" s="430"/>
      <c r="T53" s="431"/>
      <c r="U53" s="157">
        <v>3</v>
      </c>
      <c r="V53" s="429" t="s">
        <v>56</v>
      </c>
      <c r="W53" s="430"/>
      <c r="X53" s="430"/>
      <c r="Y53" s="431"/>
      <c r="Z53" s="157">
        <v>4</v>
      </c>
      <c r="AA53" s="429" t="s">
        <v>57</v>
      </c>
      <c r="AB53" s="430"/>
      <c r="AC53" s="430"/>
      <c r="AD53" s="431"/>
      <c r="AE53" s="157">
        <v>5</v>
      </c>
      <c r="AF53" s="429" t="s">
        <v>58</v>
      </c>
      <c r="AG53" s="430"/>
      <c r="AH53" s="430"/>
      <c r="AI53" s="431"/>
      <c r="AJ53" s="157">
        <v>6</v>
      </c>
      <c r="AK53" s="429" t="s">
        <v>134</v>
      </c>
      <c r="AL53" s="430"/>
      <c r="AM53" s="430"/>
      <c r="AN53" s="431"/>
      <c r="AO53" s="157">
        <v>7</v>
      </c>
      <c r="AP53" s="429" t="s">
        <v>135</v>
      </c>
      <c r="AQ53" s="430"/>
      <c r="AR53" s="430"/>
      <c r="AS53" s="431"/>
      <c r="AT53" s="157">
        <v>8</v>
      </c>
      <c r="AU53" s="429" t="s">
        <v>61</v>
      </c>
      <c r="AV53" s="430"/>
      <c r="AW53" s="430"/>
      <c r="AX53" s="431"/>
      <c r="AY53" s="157">
        <v>9</v>
      </c>
      <c r="AZ53" s="429" t="s">
        <v>62</v>
      </c>
      <c r="BA53" s="430"/>
      <c r="BB53" s="430"/>
      <c r="BC53" s="433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34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4"/>
      <c r="B55" s="395" t="s">
        <v>29</v>
      </c>
      <c r="C55" s="395"/>
      <c r="D55" s="395"/>
      <c r="E55" s="395"/>
      <c r="F55" s="395"/>
      <c r="G55" s="395"/>
      <c r="H55" s="395"/>
      <c r="I55" s="395"/>
      <c r="J55" s="39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4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4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4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4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4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4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6">
        <v>1</v>
      </c>
      <c r="L63" s="429" t="s">
        <v>54</v>
      </c>
      <c r="M63" s="430"/>
      <c r="N63" s="430"/>
      <c r="O63" s="431"/>
      <c r="P63" s="157">
        <v>2</v>
      </c>
      <c r="Q63" s="429" t="s">
        <v>55</v>
      </c>
      <c r="R63" s="430"/>
      <c r="S63" s="430"/>
      <c r="T63" s="431"/>
      <c r="U63" s="157">
        <v>3</v>
      </c>
      <c r="V63" s="429" t="s">
        <v>56</v>
      </c>
      <c r="W63" s="430"/>
      <c r="X63" s="430"/>
      <c r="Y63" s="431"/>
      <c r="Z63" s="157">
        <v>4</v>
      </c>
      <c r="AA63" s="429" t="s">
        <v>57</v>
      </c>
      <c r="AB63" s="430"/>
      <c r="AC63" s="430"/>
      <c r="AD63" s="431"/>
      <c r="AE63" s="157">
        <v>5</v>
      </c>
      <c r="AF63" s="429" t="s">
        <v>58</v>
      </c>
      <c r="AG63" s="430"/>
      <c r="AH63" s="430"/>
      <c r="AI63" s="431"/>
      <c r="AJ63" s="157">
        <v>6</v>
      </c>
      <c r="AK63" s="429" t="s">
        <v>134</v>
      </c>
      <c r="AL63" s="430"/>
      <c r="AM63" s="430"/>
      <c r="AN63" s="431"/>
      <c r="AO63" s="157">
        <v>7</v>
      </c>
      <c r="AP63" s="429" t="s">
        <v>135</v>
      </c>
      <c r="AQ63" s="430"/>
      <c r="AR63" s="430"/>
      <c r="AS63" s="431"/>
      <c r="AT63" s="157">
        <v>8</v>
      </c>
      <c r="AU63" s="429" t="s">
        <v>61</v>
      </c>
      <c r="AV63" s="430"/>
      <c r="AW63" s="430"/>
      <c r="AX63" s="431"/>
      <c r="AY63" s="157">
        <v>9</v>
      </c>
      <c r="AZ63" s="429" t="s">
        <v>62</v>
      </c>
      <c r="BA63" s="430"/>
      <c r="BB63" s="430"/>
      <c r="BC63" s="433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87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8"/>
      <c r="B65" s="395" t="s">
        <v>29</v>
      </c>
      <c r="C65" s="395"/>
      <c r="D65" s="395"/>
      <c r="E65" s="395"/>
      <c r="F65" s="395"/>
      <c r="G65" s="395"/>
      <c r="H65" s="395"/>
      <c r="I65" s="395"/>
      <c r="J65" s="39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8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8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8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8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8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9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6">
        <v>1</v>
      </c>
      <c r="L73" s="429" t="s">
        <v>54</v>
      </c>
      <c r="M73" s="430"/>
      <c r="N73" s="430"/>
      <c r="O73" s="431"/>
      <c r="P73" s="157">
        <v>2</v>
      </c>
      <c r="Q73" s="429" t="s">
        <v>55</v>
      </c>
      <c r="R73" s="430"/>
      <c r="S73" s="430"/>
      <c r="T73" s="431"/>
      <c r="U73" s="157">
        <v>3</v>
      </c>
      <c r="V73" s="429" t="s">
        <v>56</v>
      </c>
      <c r="W73" s="430"/>
      <c r="X73" s="430"/>
      <c r="Y73" s="431"/>
      <c r="Z73" s="157">
        <v>4</v>
      </c>
      <c r="AA73" s="429" t="s">
        <v>57</v>
      </c>
      <c r="AB73" s="430"/>
      <c r="AC73" s="430"/>
      <c r="AD73" s="431"/>
      <c r="AE73" s="157">
        <v>5</v>
      </c>
      <c r="AF73" s="429" t="s">
        <v>58</v>
      </c>
      <c r="AG73" s="430"/>
      <c r="AH73" s="430"/>
      <c r="AI73" s="431"/>
      <c r="AJ73" s="157">
        <v>6</v>
      </c>
      <c r="AK73" s="429" t="s">
        <v>134</v>
      </c>
      <c r="AL73" s="430"/>
      <c r="AM73" s="430"/>
      <c r="AN73" s="431"/>
      <c r="AO73" s="157">
        <v>7</v>
      </c>
      <c r="AP73" s="429" t="s">
        <v>135</v>
      </c>
      <c r="AQ73" s="430"/>
      <c r="AR73" s="430"/>
      <c r="AS73" s="431"/>
      <c r="AT73" s="157">
        <v>8</v>
      </c>
      <c r="AU73" s="429" t="s">
        <v>61</v>
      </c>
      <c r="AV73" s="430"/>
      <c r="AW73" s="430"/>
      <c r="AX73" s="431"/>
      <c r="AY73" s="157">
        <v>9</v>
      </c>
      <c r="AZ73" s="429" t="s">
        <v>62</v>
      </c>
      <c r="BA73" s="430"/>
      <c r="BB73" s="430"/>
      <c r="BC73" s="433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87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8"/>
      <c r="B75" s="395" t="s">
        <v>29</v>
      </c>
      <c r="C75" s="395"/>
      <c r="D75" s="395"/>
      <c r="E75" s="395"/>
      <c r="F75" s="395"/>
      <c r="G75" s="395"/>
      <c r="H75" s="395"/>
      <c r="I75" s="395"/>
      <c r="J75" s="39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8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8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8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8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8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9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6">
        <v>1</v>
      </c>
      <c r="L84" s="429" t="s">
        <v>54</v>
      </c>
      <c r="M84" s="430"/>
      <c r="N84" s="430"/>
      <c r="O84" s="431"/>
      <c r="P84" s="157">
        <v>2</v>
      </c>
      <c r="Q84" s="429" t="s">
        <v>55</v>
      </c>
      <c r="R84" s="430"/>
      <c r="S84" s="430"/>
      <c r="T84" s="431"/>
      <c r="U84" s="157">
        <v>3</v>
      </c>
      <c r="V84" s="429" t="s">
        <v>56</v>
      </c>
      <c r="W84" s="430"/>
      <c r="X84" s="430"/>
      <c r="Y84" s="431"/>
      <c r="Z84" s="157">
        <v>4</v>
      </c>
      <c r="AA84" s="429" t="s">
        <v>57</v>
      </c>
      <c r="AB84" s="430"/>
      <c r="AC84" s="430"/>
      <c r="AD84" s="431"/>
      <c r="AE84" s="157">
        <v>5</v>
      </c>
      <c r="AF84" s="429" t="s">
        <v>58</v>
      </c>
      <c r="AG84" s="430"/>
      <c r="AH84" s="430"/>
      <c r="AI84" s="431"/>
      <c r="AJ84" s="157">
        <v>6</v>
      </c>
      <c r="AK84" s="429" t="s">
        <v>134</v>
      </c>
      <c r="AL84" s="430"/>
      <c r="AM84" s="430"/>
      <c r="AN84" s="431"/>
      <c r="AO84" s="157">
        <v>7</v>
      </c>
      <c r="AP84" s="429" t="s">
        <v>135</v>
      </c>
      <c r="AQ84" s="430"/>
      <c r="AR84" s="430"/>
      <c r="AS84" s="431"/>
      <c r="AT84" s="157">
        <v>8</v>
      </c>
      <c r="AU84" s="429" t="s">
        <v>61</v>
      </c>
      <c r="AV84" s="430"/>
      <c r="AW84" s="430"/>
      <c r="AX84" s="431"/>
      <c r="AY84" s="157">
        <v>9</v>
      </c>
      <c r="AZ84" s="429" t="s">
        <v>62</v>
      </c>
      <c r="BA84" s="430"/>
      <c r="BB84" s="430"/>
      <c r="BC84" s="433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27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7"/>
      <c r="B86" s="395" t="s">
        <v>29</v>
      </c>
      <c r="C86" s="395"/>
      <c r="D86" s="395"/>
      <c r="E86" s="395"/>
      <c r="F86" s="395"/>
      <c r="G86" s="395"/>
      <c r="H86" s="395"/>
      <c r="I86" s="395"/>
      <c r="J86" s="39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7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7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7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7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7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7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6">
        <v>1</v>
      </c>
      <c r="L94" s="429" t="s">
        <v>54</v>
      </c>
      <c r="M94" s="430"/>
      <c r="N94" s="430"/>
      <c r="O94" s="431"/>
      <c r="P94" s="157">
        <v>2</v>
      </c>
      <c r="Q94" s="429" t="s">
        <v>55</v>
      </c>
      <c r="R94" s="430"/>
      <c r="S94" s="430"/>
      <c r="T94" s="431"/>
      <c r="U94" s="157">
        <v>3</v>
      </c>
      <c r="V94" s="429" t="s">
        <v>56</v>
      </c>
      <c r="W94" s="430"/>
      <c r="X94" s="430"/>
      <c r="Y94" s="431"/>
      <c r="Z94" s="157">
        <v>4</v>
      </c>
      <c r="AA94" s="429" t="s">
        <v>57</v>
      </c>
      <c r="AB94" s="430"/>
      <c r="AC94" s="430"/>
      <c r="AD94" s="431"/>
      <c r="AE94" s="157">
        <v>5</v>
      </c>
      <c r="AF94" s="429" t="s">
        <v>58</v>
      </c>
      <c r="AG94" s="430"/>
      <c r="AH94" s="430"/>
      <c r="AI94" s="431"/>
      <c r="AJ94" s="157">
        <v>6</v>
      </c>
      <c r="AK94" s="429" t="s">
        <v>134</v>
      </c>
      <c r="AL94" s="430"/>
      <c r="AM94" s="430"/>
      <c r="AN94" s="431"/>
      <c r="AO94" s="157">
        <v>7</v>
      </c>
      <c r="AP94" s="429" t="s">
        <v>135</v>
      </c>
      <c r="AQ94" s="430"/>
      <c r="AR94" s="430"/>
      <c r="AS94" s="431"/>
      <c r="AT94" s="157">
        <v>8</v>
      </c>
      <c r="AU94" s="429" t="s">
        <v>61</v>
      </c>
      <c r="AV94" s="430"/>
      <c r="AW94" s="430"/>
      <c r="AX94" s="431"/>
      <c r="AY94" s="157">
        <v>9</v>
      </c>
      <c r="AZ94" s="429" t="s">
        <v>62</v>
      </c>
      <c r="BA94" s="430"/>
      <c r="BB94" s="430"/>
      <c r="BC94" s="433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34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4"/>
      <c r="B96" s="395" t="s">
        <v>29</v>
      </c>
      <c r="C96" s="395"/>
      <c r="D96" s="395"/>
      <c r="E96" s="395"/>
      <c r="F96" s="395"/>
      <c r="G96" s="395"/>
      <c r="H96" s="395"/>
      <c r="I96" s="395"/>
      <c r="J96" s="39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4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4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4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4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4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4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5" t="s">
        <v>108</v>
      </c>
      <c r="C104" s="435"/>
      <c r="D104" s="435"/>
      <c r="E104" s="435" t="s">
        <v>109</v>
      </c>
      <c r="F104" s="435"/>
      <c r="G104" s="435"/>
      <c r="H104" s="435" t="s">
        <v>93</v>
      </c>
      <c r="I104" s="435"/>
      <c r="J104" s="435"/>
      <c r="K104" s="36">
        <v>1</v>
      </c>
      <c r="L104" s="429" t="s">
        <v>54</v>
      </c>
      <c r="M104" s="430"/>
      <c r="N104" s="430"/>
      <c r="O104" s="431"/>
      <c r="P104" s="157">
        <v>2</v>
      </c>
      <c r="Q104" s="429" t="s">
        <v>55</v>
      </c>
      <c r="R104" s="430"/>
      <c r="S104" s="430"/>
      <c r="T104" s="431"/>
      <c r="U104" s="157">
        <v>3</v>
      </c>
      <c r="V104" s="429" t="s">
        <v>56</v>
      </c>
      <c r="W104" s="430"/>
      <c r="X104" s="430"/>
      <c r="Y104" s="431"/>
      <c r="Z104" s="157">
        <v>4</v>
      </c>
      <c r="AA104" s="429" t="s">
        <v>57</v>
      </c>
      <c r="AB104" s="430"/>
      <c r="AC104" s="430"/>
      <c r="AD104" s="431"/>
      <c r="AE104" s="157">
        <v>5</v>
      </c>
      <c r="AF104" s="429" t="s">
        <v>58</v>
      </c>
      <c r="AG104" s="430"/>
      <c r="AH104" s="430"/>
      <c r="AI104" s="431"/>
      <c r="AJ104" s="157">
        <v>6</v>
      </c>
      <c r="AK104" s="429" t="s">
        <v>134</v>
      </c>
      <c r="AL104" s="430"/>
      <c r="AM104" s="430"/>
      <c r="AN104" s="431"/>
      <c r="AO104" s="157">
        <v>7</v>
      </c>
      <c r="AP104" s="429" t="s">
        <v>135</v>
      </c>
      <c r="AQ104" s="430"/>
      <c r="AR104" s="430"/>
      <c r="AS104" s="431"/>
      <c r="AT104" s="157">
        <v>8</v>
      </c>
      <c r="AU104" s="429" t="s">
        <v>61</v>
      </c>
      <c r="AV104" s="430"/>
      <c r="AW104" s="430"/>
      <c r="AX104" s="431"/>
      <c r="AY104" s="157">
        <v>9</v>
      </c>
      <c r="AZ104" s="429" t="s">
        <v>62</v>
      </c>
      <c r="BA104" s="430"/>
      <c r="BB104" s="430"/>
      <c r="BC104" s="433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111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8"/>
      <c r="B106" s="440" t="s">
        <v>29</v>
      </c>
      <c r="C106" s="440"/>
      <c r="D106" s="440"/>
      <c r="E106" s="440"/>
      <c r="F106" s="440"/>
      <c r="G106" s="440"/>
      <c r="H106" s="440"/>
      <c r="I106" s="440"/>
      <c r="J106" s="44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29</v>
      </c>
      <c r="F107" s="435"/>
      <c r="G107" s="435"/>
      <c r="H107" s="435"/>
      <c r="I107" s="435"/>
      <c r="J107" s="435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29</v>
      </c>
      <c r="I108" s="435"/>
      <c r="J108" s="435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8"/>
      <c r="B109" s="435" t="s">
        <v>29</v>
      </c>
      <c r="C109" s="435"/>
      <c r="D109" s="435"/>
      <c r="E109" s="435" t="s">
        <v>29</v>
      </c>
      <c r="F109" s="435"/>
      <c r="G109" s="435"/>
      <c r="H109" s="435"/>
      <c r="I109" s="435"/>
      <c r="J109" s="435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8"/>
      <c r="B110" s="435" t="s">
        <v>29</v>
      </c>
      <c r="C110" s="435"/>
      <c r="D110" s="435"/>
      <c r="E110" s="435"/>
      <c r="F110" s="435"/>
      <c r="G110" s="435"/>
      <c r="H110" s="435" t="s">
        <v>29</v>
      </c>
      <c r="I110" s="435"/>
      <c r="J110" s="435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29</v>
      </c>
      <c r="F111" s="435"/>
      <c r="G111" s="435"/>
      <c r="H111" s="435" t="s">
        <v>29</v>
      </c>
      <c r="I111" s="435"/>
      <c r="J111" s="435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9"/>
      <c r="B112" s="435" t="s">
        <v>29</v>
      </c>
      <c r="C112" s="435"/>
      <c r="D112" s="435"/>
      <c r="E112" s="435" t="s">
        <v>29</v>
      </c>
      <c r="F112" s="435"/>
      <c r="G112" s="435"/>
      <c r="H112" s="435" t="s">
        <v>29</v>
      </c>
      <c r="I112" s="435"/>
      <c r="J112" s="435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5" t="s">
        <v>108</v>
      </c>
      <c r="C114" s="435"/>
      <c r="D114" s="435"/>
      <c r="E114" s="435" t="s">
        <v>109</v>
      </c>
      <c r="F114" s="435"/>
      <c r="G114" s="435"/>
      <c r="H114" s="435" t="s">
        <v>93</v>
      </c>
      <c r="I114" s="435"/>
      <c r="J114" s="435"/>
      <c r="K114" s="36">
        <v>1</v>
      </c>
      <c r="L114" s="429" t="s">
        <v>54</v>
      </c>
      <c r="M114" s="430"/>
      <c r="N114" s="430"/>
      <c r="O114" s="431"/>
      <c r="P114" s="157">
        <v>2</v>
      </c>
      <c r="Q114" s="429" t="s">
        <v>55</v>
      </c>
      <c r="R114" s="430"/>
      <c r="S114" s="430"/>
      <c r="T114" s="431"/>
      <c r="U114" s="157">
        <v>3</v>
      </c>
      <c r="V114" s="429" t="s">
        <v>56</v>
      </c>
      <c r="W114" s="430"/>
      <c r="X114" s="430"/>
      <c r="Y114" s="431"/>
      <c r="Z114" s="157">
        <v>4</v>
      </c>
      <c r="AA114" s="429" t="s">
        <v>57</v>
      </c>
      <c r="AB114" s="430"/>
      <c r="AC114" s="430"/>
      <c r="AD114" s="431"/>
      <c r="AE114" s="157">
        <v>5</v>
      </c>
      <c r="AF114" s="429" t="s">
        <v>58</v>
      </c>
      <c r="AG114" s="430"/>
      <c r="AH114" s="430"/>
      <c r="AI114" s="431"/>
      <c r="AJ114" s="157">
        <v>6</v>
      </c>
      <c r="AK114" s="429" t="s">
        <v>134</v>
      </c>
      <c r="AL114" s="430"/>
      <c r="AM114" s="430"/>
      <c r="AN114" s="431"/>
      <c r="AO114" s="157">
        <v>7</v>
      </c>
      <c r="AP114" s="429" t="s">
        <v>135</v>
      </c>
      <c r="AQ114" s="430"/>
      <c r="AR114" s="430"/>
      <c r="AS114" s="431"/>
      <c r="AT114" s="157">
        <v>8</v>
      </c>
      <c r="AU114" s="429" t="s">
        <v>61</v>
      </c>
      <c r="AV114" s="430"/>
      <c r="AW114" s="430"/>
      <c r="AX114" s="431"/>
      <c r="AY114" s="157">
        <v>9</v>
      </c>
      <c r="AZ114" s="429" t="s">
        <v>62</v>
      </c>
      <c r="BA114" s="430"/>
      <c r="BB114" s="430"/>
      <c r="BC114" s="433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68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8"/>
      <c r="B116" s="440" t="s">
        <v>29</v>
      </c>
      <c r="C116" s="440"/>
      <c r="D116" s="440"/>
      <c r="E116" s="440"/>
      <c r="F116" s="440"/>
      <c r="G116" s="440"/>
      <c r="H116" s="440"/>
      <c r="I116" s="440"/>
      <c r="J116" s="44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29</v>
      </c>
      <c r="F117" s="435"/>
      <c r="G117" s="435"/>
      <c r="H117" s="435"/>
      <c r="I117" s="435"/>
      <c r="J117" s="435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29</v>
      </c>
      <c r="I118" s="435"/>
      <c r="J118" s="435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8"/>
      <c r="B119" s="435" t="s">
        <v>29</v>
      </c>
      <c r="C119" s="435"/>
      <c r="D119" s="435"/>
      <c r="E119" s="435" t="s">
        <v>29</v>
      </c>
      <c r="F119" s="435"/>
      <c r="G119" s="435"/>
      <c r="H119" s="435"/>
      <c r="I119" s="435"/>
      <c r="J119" s="435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8"/>
      <c r="B120" s="435" t="s">
        <v>29</v>
      </c>
      <c r="C120" s="435"/>
      <c r="D120" s="435"/>
      <c r="E120" s="435"/>
      <c r="F120" s="435"/>
      <c r="G120" s="435"/>
      <c r="H120" s="435" t="s">
        <v>29</v>
      </c>
      <c r="I120" s="435"/>
      <c r="J120" s="435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29</v>
      </c>
      <c r="F121" s="435"/>
      <c r="G121" s="435"/>
      <c r="H121" s="435" t="s">
        <v>29</v>
      </c>
      <c r="I121" s="435"/>
      <c r="J121" s="435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9"/>
      <c r="B122" s="435" t="s">
        <v>29</v>
      </c>
      <c r="C122" s="435"/>
      <c r="D122" s="435"/>
      <c r="E122" s="435" t="s">
        <v>29</v>
      </c>
      <c r="F122" s="435"/>
      <c r="G122" s="435"/>
      <c r="H122" s="435" t="s">
        <v>29</v>
      </c>
      <c r="I122" s="435"/>
      <c r="J122" s="435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91" t="str">
        <f>ローデータ!B2</f>
        <v>北区</v>
      </c>
      <c r="C2" s="293"/>
      <c r="D2" s="293"/>
      <c r="E2" s="292"/>
      <c r="G2" s="347" t="s">
        <v>52</v>
      </c>
      <c r="H2" s="347"/>
      <c r="K2" s="417" t="s">
        <v>94</v>
      </c>
      <c r="L2" s="347"/>
    </row>
    <row r="3" spans="1:19" ht="14.1" customHeight="1" x14ac:dyDescent="0.15">
      <c r="A3" s="215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47"/>
      <c r="H3" s="347"/>
      <c r="K3" s="347"/>
      <c r="L3" s="347"/>
    </row>
    <row r="4" spans="1:19" ht="14.1" customHeight="1" x14ac:dyDescent="0.15">
      <c r="A4" s="217"/>
      <c r="B4" s="58" t="str">
        <f>ローデータ!B4</f>
        <v>令和2年</v>
      </c>
      <c r="C4" s="120">
        <f>ローデータ!C4</f>
        <v>1</v>
      </c>
      <c r="D4" s="120">
        <f>ローデータ!D4</f>
        <v>31</v>
      </c>
      <c r="E4" s="120" t="str">
        <f>ローデータ!E4</f>
        <v>金</v>
      </c>
      <c r="G4" s="84">
        <v>8</v>
      </c>
      <c r="H4" s="43" t="s">
        <v>53</v>
      </c>
      <c r="K4" s="418">
        <f>COUNTIFS(ローデータ!B12:B1011,1,ローデータ!G12:G1011,$G$4)</f>
        <v>0</v>
      </c>
      <c r="L4" s="4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34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50</v>
      </c>
    </row>
    <row r="9" spans="1:19" ht="14.1" customHeight="1" x14ac:dyDescent="0.15">
      <c r="A9" s="23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34"/>
      <c r="B14" s="53">
        <v>1</v>
      </c>
      <c r="C14" s="53">
        <v>2</v>
      </c>
      <c r="D14" s="215" t="s">
        <v>50</v>
      </c>
      <c r="F14" s="234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4" t="s">
        <v>50</v>
      </c>
    </row>
    <row r="15" spans="1:19" ht="14.1" customHeight="1" x14ac:dyDescent="0.15">
      <c r="A15" s="236"/>
      <c r="B15" s="54" t="s">
        <v>63</v>
      </c>
      <c r="C15" s="54" t="s">
        <v>64</v>
      </c>
      <c r="D15" s="217"/>
      <c r="F15" s="235"/>
      <c r="G15" s="281" t="s">
        <v>95</v>
      </c>
      <c r="H15" s="252" t="s">
        <v>76</v>
      </c>
      <c r="I15" s="252" t="s">
        <v>77</v>
      </c>
      <c r="J15" s="281" t="s">
        <v>110</v>
      </c>
      <c r="K15" s="252" t="s">
        <v>78</v>
      </c>
      <c r="L15" s="252" t="s">
        <v>79</v>
      </c>
      <c r="M15" s="252" t="s">
        <v>80</v>
      </c>
      <c r="N15" s="252" t="s">
        <v>81</v>
      </c>
      <c r="O15" s="252" t="s">
        <v>82</v>
      </c>
      <c r="P15" s="275" t="s">
        <v>111</v>
      </c>
      <c r="Q15" s="252" t="s">
        <v>83</v>
      </c>
      <c r="R15" s="294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5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4"/>
    </row>
    <row r="17" spans="1:19" ht="14.1" customHeight="1" x14ac:dyDescent="0.15">
      <c r="A17" s="48"/>
      <c r="B17" s="9"/>
      <c r="C17" s="9"/>
      <c r="D17" s="9"/>
      <c r="F17" s="236"/>
      <c r="G17" s="284"/>
      <c r="H17" s="253"/>
      <c r="I17" s="253"/>
      <c r="J17" s="284"/>
      <c r="K17" s="253"/>
      <c r="L17" s="253"/>
      <c r="M17" s="253"/>
      <c r="N17" s="253"/>
      <c r="O17" s="253"/>
      <c r="P17" s="308"/>
      <c r="Q17" s="253"/>
      <c r="R17" s="255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4"/>
      <c r="B21" s="295">
        <v>1</v>
      </c>
      <c r="C21" s="245"/>
      <c r="D21" s="295">
        <v>2</v>
      </c>
      <c r="E21" s="245"/>
      <c r="F21" s="295">
        <v>3</v>
      </c>
      <c r="G21" s="244"/>
      <c r="H21" s="245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6"/>
      <c r="B22" s="302" t="s">
        <v>72</v>
      </c>
      <c r="C22" s="303"/>
      <c r="D22" s="302" t="s">
        <v>74</v>
      </c>
      <c r="E22" s="303"/>
      <c r="F22" s="302" t="s">
        <v>84</v>
      </c>
      <c r="G22" s="304"/>
      <c r="H22" s="303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91">
        <f>COUNTIFS(ローデータ!$B$12:$B$1011,1,ローデータ!$G$12:$G$1011,$G$4,ローデータ!$K$12:$K$1011,B21)</f>
        <v>0</v>
      </c>
      <c r="C23" s="292"/>
      <c r="D23" s="291">
        <f>COUNTIFS(ローデータ!$B$12:$B$1011,1,ローデータ!$G$12:$G$1011,$G$4,ローデータ!$K$12:$K$1011,D21)</f>
        <v>0</v>
      </c>
      <c r="E23" s="292"/>
      <c r="F23" s="291">
        <f>COUNTIFS(ローデータ!$B$12:$B$1011,1,ローデータ!$G$12:$G$1011,$G$4,ローデータ!$K$12:$K$1011,F21)</f>
        <v>0</v>
      </c>
      <c r="G23" s="293"/>
      <c r="H23" s="292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34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4" t="s">
        <v>50</v>
      </c>
      <c r="I27" s="271"/>
      <c r="J27" s="287" t="s">
        <v>96</v>
      </c>
      <c r="K27" s="289" t="s">
        <v>97</v>
      </c>
      <c r="L27" s="285" t="s">
        <v>98</v>
      </c>
      <c r="M27" s="289" t="s">
        <v>99</v>
      </c>
      <c r="N27" s="285" t="s">
        <v>100</v>
      </c>
      <c r="O27" s="309" t="s">
        <v>50</v>
      </c>
    </row>
    <row r="28" spans="1:19" ht="14.1" customHeight="1" x14ac:dyDescent="0.15">
      <c r="A28" s="235"/>
      <c r="B28" s="252" t="s">
        <v>65</v>
      </c>
      <c r="C28" s="252" t="s">
        <v>66</v>
      </c>
      <c r="D28" s="281" t="s">
        <v>101</v>
      </c>
      <c r="E28" s="246" t="s">
        <v>102</v>
      </c>
      <c r="F28" s="283" t="s">
        <v>103</v>
      </c>
      <c r="G28" s="294"/>
      <c r="H28" s="39"/>
      <c r="I28" s="272"/>
      <c r="J28" s="288"/>
      <c r="K28" s="290"/>
      <c r="L28" s="286"/>
      <c r="M28" s="290"/>
      <c r="N28" s="286"/>
      <c r="O28" s="309"/>
    </row>
    <row r="29" spans="1:19" ht="14.1" customHeight="1" x14ac:dyDescent="0.15">
      <c r="A29" s="236"/>
      <c r="B29" s="253"/>
      <c r="C29" s="253"/>
      <c r="D29" s="282"/>
      <c r="E29" s="247"/>
      <c r="F29" s="284"/>
      <c r="G29" s="255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34"/>
      <c r="B34" s="35">
        <v>1</v>
      </c>
      <c r="C34" s="35">
        <v>2</v>
      </c>
      <c r="D34" s="35">
        <v>3</v>
      </c>
      <c r="E34" s="215" t="s">
        <v>50</v>
      </c>
      <c r="F34" s="39"/>
      <c r="I34" s="271"/>
      <c r="J34" s="273" t="s">
        <v>104</v>
      </c>
      <c r="K34" s="232" t="s">
        <v>105</v>
      </c>
      <c r="L34" s="232" t="s">
        <v>98</v>
      </c>
      <c r="M34" s="232" t="s">
        <v>106</v>
      </c>
      <c r="N34" s="248" t="s">
        <v>107</v>
      </c>
      <c r="O34" s="232" t="s">
        <v>36</v>
      </c>
      <c r="P34" s="248" t="s">
        <v>124</v>
      </c>
      <c r="Q34" s="254" t="s">
        <v>50</v>
      </c>
    </row>
    <row r="35" spans="1:17" ht="14.1" customHeight="1" x14ac:dyDescent="0.15">
      <c r="A35" s="236"/>
      <c r="B35" s="54" t="s">
        <v>67</v>
      </c>
      <c r="C35" s="54" t="s">
        <v>66</v>
      </c>
      <c r="D35" s="54" t="s">
        <v>68</v>
      </c>
      <c r="E35" s="217"/>
      <c r="G35" s="39"/>
      <c r="I35" s="272"/>
      <c r="J35" s="274"/>
      <c r="K35" s="233"/>
      <c r="L35" s="233"/>
      <c r="M35" s="233"/>
      <c r="N35" s="249"/>
      <c r="O35" s="233"/>
      <c r="P35" s="249"/>
      <c r="Q35" s="255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6"/>
      <c r="B40" s="259" t="s">
        <v>16</v>
      </c>
      <c r="C40" s="260"/>
      <c r="D40" s="260"/>
      <c r="E40" s="260"/>
      <c r="F40" s="261"/>
      <c r="G40" s="310" t="s">
        <v>50</v>
      </c>
      <c r="H40" s="265" t="s">
        <v>13</v>
      </c>
      <c r="I40" s="266"/>
      <c r="J40" s="267"/>
      <c r="K40" s="313" t="s">
        <v>50</v>
      </c>
    </row>
    <row r="41" spans="1:17" ht="14.1" customHeight="1" x14ac:dyDescent="0.15">
      <c r="A41" s="257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11"/>
      <c r="H41" s="64">
        <v>1</v>
      </c>
      <c r="I41" s="63">
        <v>2</v>
      </c>
      <c r="J41" s="63">
        <v>3</v>
      </c>
      <c r="K41" s="314"/>
      <c r="M41" s="39"/>
      <c r="N41" s="39"/>
      <c r="O41" s="39"/>
      <c r="P41" s="39"/>
    </row>
    <row r="42" spans="1:17" ht="14.1" customHeight="1" x14ac:dyDescent="0.15">
      <c r="A42" s="257"/>
      <c r="B42" s="252" t="s">
        <v>65</v>
      </c>
      <c r="C42" s="252" t="s">
        <v>66</v>
      </c>
      <c r="D42" s="275" t="s">
        <v>101</v>
      </c>
      <c r="E42" s="277" t="s">
        <v>102</v>
      </c>
      <c r="F42" s="228" t="s">
        <v>103</v>
      </c>
      <c r="G42" s="311"/>
      <c r="H42" s="230" t="s">
        <v>67</v>
      </c>
      <c r="I42" s="250" t="s">
        <v>66</v>
      </c>
      <c r="J42" s="250" t="s">
        <v>68</v>
      </c>
      <c r="K42" s="314"/>
      <c r="M42" s="39"/>
      <c r="N42" s="39"/>
      <c r="O42" s="39"/>
      <c r="P42" s="39"/>
    </row>
    <row r="43" spans="1:17" ht="14.1" customHeight="1" x14ac:dyDescent="0.15">
      <c r="A43" s="258"/>
      <c r="B43" s="253"/>
      <c r="C43" s="253"/>
      <c r="D43" s="308"/>
      <c r="E43" s="321"/>
      <c r="F43" s="251"/>
      <c r="G43" s="312"/>
      <c r="H43" s="231"/>
      <c r="I43" s="251"/>
      <c r="J43" s="251"/>
      <c r="K43" s="315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4"/>
      <c r="B47" s="237" t="s">
        <v>165</v>
      </c>
      <c r="C47" s="238"/>
      <c r="D47" s="238"/>
      <c r="E47" s="238"/>
      <c r="F47" s="239"/>
      <c r="G47" s="316" t="s">
        <v>50</v>
      </c>
      <c r="H47" s="243" t="s">
        <v>71</v>
      </c>
      <c r="I47" s="244"/>
      <c r="J47" s="244"/>
      <c r="K47" s="244"/>
      <c r="L47" s="244"/>
      <c r="M47" s="244"/>
      <c r="N47" s="245"/>
      <c r="O47" s="322" t="s">
        <v>50</v>
      </c>
    </row>
    <row r="48" spans="1:17" ht="14.1" customHeight="1" x14ac:dyDescent="0.15">
      <c r="A48" s="235"/>
      <c r="B48" s="325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17"/>
      <c r="H48" s="328" t="s">
        <v>104</v>
      </c>
      <c r="I48" s="320" t="s">
        <v>105</v>
      </c>
      <c r="J48" s="320" t="s">
        <v>98</v>
      </c>
      <c r="K48" s="320" t="s">
        <v>106</v>
      </c>
      <c r="L48" s="319" t="s">
        <v>107</v>
      </c>
      <c r="M48" s="320" t="s">
        <v>36</v>
      </c>
      <c r="N48" s="319" t="s">
        <v>124</v>
      </c>
      <c r="O48" s="323"/>
    </row>
    <row r="49" spans="1:15" ht="14.1" customHeight="1" x14ac:dyDescent="0.15">
      <c r="A49" s="236"/>
      <c r="B49" s="219"/>
      <c r="C49" s="221"/>
      <c r="D49" s="223"/>
      <c r="E49" s="221"/>
      <c r="F49" s="223"/>
      <c r="G49" s="318"/>
      <c r="H49" s="329"/>
      <c r="I49" s="227"/>
      <c r="J49" s="227"/>
      <c r="K49" s="227"/>
      <c r="L49" s="247"/>
      <c r="M49" s="227"/>
      <c r="N49" s="247"/>
      <c r="O49" s="324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35"/>
      <c r="B54" s="336"/>
      <c r="C54" s="69" t="s">
        <v>85</v>
      </c>
      <c r="D54" s="341" t="s">
        <v>86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42"/>
      <c r="O54" s="313" t="s">
        <v>50</v>
      </c>
    </row>
    <row r="55" spans="1:15" ht="14.1" customHeight="1" x14ac:dyDescent="0.15">
      <c r="A55" s="337"/>
      <c r="B55" s="338"/>
      <c r="C55" s="215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14"/>
    </row>
    <row r="56" spans="1:15" ht="14.1" customHeight="1" x14ac:dyDescent="0.15">
      <c r="A56" s="337"/>
      <c r="B56" s="338"/>
      <c r="C56" s="216"/>
      <c r="D56" s="281" t="s">
        <v>95</v>
      </c>
      <c r="E56" s="252" t="s">
        <v>76</v>
      </c>
      <c r="F56" s="252" t="s">
        <v>77</v>
      </c>
      <c r="G56" s="281" t="s">
        <v>110</v>
      </c>
      <c r="H56" s="252" t="s">
        <v>78</v>
      </c>
      <c r="I56" s="252" t="s">
        <v>79</v>
      </c>
      <c r="J56" s="252" t="s">
        <v>80</v>
      </c>
      <c r="K56" s="252" t="s">
        <v>81</v>
      </c>
      <c r="L56" s="252" t="s">
        <v>82</v>
      </c>
      <c r="M56" s="275" t="s">
        <v>111</v>
      </c>
      <c r="N56" s="330" t="s">
        <v>83</v>
      </c>
      <c r="O56" s="314"/>
    </row>
    <row r="57" spans="1:15" ht="14.1" customHeight="1" x14ac:dyDescent="0.15">
      <c r="A57" s="337"/>
      <c r="B57" s="338"/>
      <c r="C57" s="216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31"/>
      <c r="O57" s="314"/>
    </row>
    <row r="58" spans="1:15" ht="14.1" customHeight="1" x14ac:dyDescent="0.15">
      <c r="A58" s="339"/>
      <c r="B58" s="340"/>
      <c r="C58" s="217"/>
      <c r="D58" s="284"/>
      <c r="E58" s="253"/>
      <c r="F58" s="253"/>
      <c r="G58" s="284"/>
      <c r="H58" s="253"/>
      <c r="I58" s="253"/>
      <c r="J58" s="253"/>
      <c r="K58" s="253"/>
      <c r="L58" s="253"/>
      <c r="M58" s="308"/>
      <c r="N58" s="332"/>
      <c r="O58" s="315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33" t="s">
        <v>50</v>
      </c>
      <c r="B68" s="334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35"/>
      <c r="B72" s="336"/>
      <c r="C72" s="343" t="s">
        <v>25</v>
      </c>
      <c r="D72" s="343"/>
      <c r="E72" s="343"/>
      <c r="F72" s="343"/>
      <c r="G72" s="343"/>
      <c r="H72" s="343"/>
      <c r="I72" s="341"/>
      <c r="J72" s="344" t="s">
        <v>50</v>
      </c>
    </row>
    <row r="73" spans="1:15" ht="14.1" customHeight="1" x14ac:dyDescent="0.15">
      <c r="A73" s="337"/>
      <c r="B73" s="338"/>
      <c r="C73" s="347">
        <v>1</v>
      </c>
      <c r="D73" s="347"/>
      <c r="E73" s="347">
        <v>2</v>
      </c>
      <c r="F73" s="347"/>
      <c r="G73" s="347">
        <v>3</v>
      </c>
      <c r="H73" s="347"/>
      <c r="I73" s="295"/>
      <c r="J73" s="345"/>
    </row>
    <row r="74" spans="1:15" ht="14.1" customHeight="1" x14ac:dyDescent="0.15">
      <c r="A74" s="339"/>
      <c r="B74" s="340"/>
      <c r="C74" s="348" t="s">
        <v>72</v>
      </c>
      <c r="D74" s="349"/>
      <c r="E74" s="348" t="s">
        <v>74</v>
      </c>
      <c r="F74" s="349"/>
      <c r="G74" s="348" t="s">
        <v>84</v>
      </c>
      <c r="H74" s="350"/>
      <c r="I74" s="350"/>
      <c r="J74" s="346"/>
    </row>
    <row r="75" spans="1:15" ht="14.1" customHeight="1" x14ac:dyDescent="0.15">
      <c r="A75" s="38">
        <v>1</v>
      </c>
      <c r="B75" s="50" t="s">
        <v>54</v>
      </c>
      <c r="C75" s="291">
        <f>COUNTIFS(ローデータ!$B$12:$B$1011,1,ローデータ!$G$12:$G$1011,$G$4,ローデータ!$H$12:$H$1011,$A$75,ローデータ!$K$12:$K$1011,C73)</f>
        <v>0</v>
      </c>
      <c r="D75" s="292"/>
      <c r="E75" s="291">
        <f>COUNTIFS(ローデータ!$B$12:$B$1011,1,ローデータ!$G$12:$G$1011,$G$4,ローデータ!$H$12:$H$1011,$A$75,ローデータ!$K$12:$K$1011,E73)</f>
        <v>0</v>
      </c>
      <c r="F75" s="292"/>
      <c r="G75" s="291">
        <f>COUNTIFS(ローデータ!$B$12:$B$1011,1,ローデータ!$G$12:$G$1011,$G$4,ローデータ!$H$12:$H$1011,$A$75,ローデータ!$K$12:$K$1011,G73)</f>
        <v>0</v>
      </c>
      <c r="H75" s="293"/>
      <c r="I75" s="293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91">
        <f>COUNTIFS(ローデータ!$B$12:$B$1011,1,ローデータ!$G$12:$G$1011,$G$4,ローデータ!$H$12:$H$1011,$A$76,ローデータ!$K$12:$K$1011,C73)</f>
        <v>0</v>
      </c>
      <c r="D76" s="292"/>
      <c r="E76" s="291">
        <f>COUNTIFS(ローデータ!$B$12:$B$1011,1,ローデータ!$G$12:$G$1011,$G$4,ローデータ!$H$12:$H$1011,$A$76,ローデータ!$K$12:$K$1011,E73)</f>
        <v>0</v>
      </c>
      <c r="F76" s="292"/>
      <c r="G76" s="291">
        <f>COUNTIFS(ローデータ!$B$12:$B$1011,1,ローデータ!$G$12:$G$1011,$G$4,ローデータ!$H$12:$H$1011,$A$76,ローデータ!$K$12:$K$1011,G73)</f>
        <v>0</v>
      </c>
      <c r="H76" s="293"/>
      <c r="I76" s="293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91">
        <f>COUNTIFS(ローデータ!$B$12:$B$1011,1,ローデータ!$G$12:$G$1011,$G$4,ローデータ!$H$12:$H$1011,$A$77,ローデータ!$K$12:$K$1011,C73)</f>
        <v>0</v>
      </c>
      <c r="D77" s="292"/>
      <c r="E77" s="291">
        <f>COUNTIFS(ローデータ!$B$12:$B$1011,1,ローデータ!$G$12:$G$1011,$G$4,ローデータ!$H$12:$H$1011,$A$77,ローデータ!$K$12:$K$1011,E73)</f>
        <v>0</v>
      </c>
      <c r="F77" s="292"/>
      <c r="G77" s="291">
        <f>COUNTIFS(ローデータ!$B$12:$B$1011,1,ローデータ!$G$12:$G$1011,$G$4,ローデータ!$H$12:$H$1011,$A$77,ローデータ!$K$12:$K$1011,G73)</f>
        <v>0</v>
      </c>
      <c r="H77" s="293"/>
      <c r="I77" s="293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91">
        <f>COUNTIFS(ローデータ!$B$12:$B$1011,1,ローデータ!$G$12:$G$1011,$G$4,ローデータ!$H$12:$H$1011,$A$78,ローデータ!$K$12:$K$1011,C73)</f>
        <v>0</v>
      </c>
      <c r="D78" s="292"/>
      <c r="E78" s="291">
        <f>COUNTIFS(ローデータ!$B$12:$B$1011,1,ローデータ!$G$12:$G$1011,$G$4,ローデータ!$H$12:$H$1011,$A$78,ローデータ!$K$12:$K$1011,E73)</f>
        <v>0</v>
      </c>
      <c r="F78" s="292"/>
      <c r="G78" s="291">
        <f>COUNTIFS(ローデータ!$B$12:$B$1011,1,ローデータ!$G$12:$G$1011,$G$4,ローデータ!$H$12:$H$1011,$A$78,ローデータ!$K$12:$K$1011,G73)</f>
        <v>0</v>
      </c>
      <c r="H78" s="293"/>
      <c r="I78" s="293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91">
        <f>COUNTIFS(ローデータ!$B$12:$B$1011,1,ローデータ!$G$12:$G$1011,$G$4,ローデータ!$H$12:$H$1011,$A$79,ローデータ!$K$12:$K$1011,C73)</f>
        <v>0</v>
      </c>
      <c r="D79" s="292"/>
      <c r="E79" s="291">
        <f>COUNTIFS(ローデータ!$B$12:$B$1011,1,ローデータ!$G$12:$G$1011,$G$4,ローデータ!$H$12:$H$1011,$A$79,ローデータ!$K$12:$K$1011,E73)</f>
        <v>0</v>
      </c>
      <c r="F79" s="292"/>
      <c r="G79" s="291">
        <f>COUNTIFS(ローデータ!$B$12:$B$1011,1,ローデータ!$G$12:$G$1011,$G$4,ローデータ!$H$12:$H$1011,$A$79,ローデータ!$K$12:$K$1011,G73)</f>
        <v>0</v>
      </c>
      <c r="H79" s="293"/>
      <c r="I79" s="293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91">
        <f>COUNTIFS(ローデータ!$B$12:$B$1011,1,ローデータ!$G$12:$G$1011,$G$4,ローデータ!$H$12:$H$1011,$A$80,ローデータ!$K$12:$K$1011,C73)</f>
        <v>0</v>
      </c>
      <c r="D80" s="292"/>
      <c r="E80" s="291">
        <f>COUNTIFS(ローデータ!$B$12:$B$1011,1,ローデータ!$G$12:$G$1011,$G$4,ローデータ!$H$12:$H$1011,$A$80,ローデータ!$K$12:$K$1011,E73)</f>
        <v>0</v>
      </c>
      <c r="F80" s="292"/>
      <c r="G80" s="291">
        <f>COUNTIFS(ローデータ!$B$12:$B$1011,1,ローデータ!$G$12:$G$1011,$G$4,ローデータ!$H$12:$H$1011,$A$80,ローデータ!$K$12:$K$1011,G73)</f>
        <v>0</v>
      </c>
      <c r="H80" s="293"/>
      <c r="I80" s="293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91">
        <f>COUNTIFS(ローデータ!$B$12:$B$1011,1,ローデータ!$G$12:$G$1011,$G$4,ローデータ!$H$12:$H$1011,$A$81,ローデータ!$K$12:$K$1011,C73)</f>
        <v>0</v>
      </c>
      <c r="D81" s="292"/>
      <c r="E81" s="291">
        <f>COUNTIFS(ローデータ!$B$12:$B$1011,1,ローデータ!$G$12:$G$1011,$G$4,ローデータ!$H$12:$H$1011,$A$81,ローデータ!$K$12:$K$1011,E73)</f>
        <v>0</v>
      </c>
      <c r="F81" s="292"/>
      <c r="G81" s="291">
        <f>COUNTIFS(ローデータ!$B$12:$B$1011,1,ローデータ!$G$12:$G$1011,$G$4,ローデータ!$H$12:$H$1011,$A$81,ローデータ!$K$12:$K$1011,G73)</f>
        <v>0</v>
      </c>
      <c r="H81" s="293"/>
      <c r="I81" s="293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91">
        <f>COUNTIFS(ローデータ!$B$12:$B$1011,1,ローデータ!$G$12:$G$1011,$G$4,ローデータ!$H$12:$H$1011,$A$82,ローデータ!$K$12:$K$1011,C73)</f>
        <v>0</v>
      </c>
      <c r="D82" s="292"/>
      <c r="E82" s="291">
        <f>COUNTIFS(ローデータ!$B$12:$B$1011,1,ローデータ!$G$12:$G$1011,$G$4,ローデータ!$H$12:$H$1011,$A$82,ローデータ!$K$12:$K$1011,E73)</f>
        <v>0</v>
      </c>
      <c r="F82" s="292"/>
      <c r="G82" s="291">
        <f>COUNTIFS(ローデータ!$B$12:$B$1011,1,ローデータ!$G$12:$G$1011,$G$4,ローデータ!$H$12:$H$1011,$A$82,ローデータ!$K$12:$K$1011,G73)</f>
        <v>0</v>
      </c>
      <c r="H82" s="293"/>
      <c r="I82" s="293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51">
        <f>COUNTIFS(ローデータ!$B$12:$B$1011,1,ローデータ!$G$12:$G$1011,$G$4,ローデータ!$H$12:$H$1011,$A$83,ローデータ!$K$12:$K$1011,C73)</f>
        <v>0</v>
      </c>
      <c r="D83" s="352"/>
      <c r="E83" s="351">
        <f>COUNTIFS(ローデータ!$B$12:$B$1011,1,ローデータ!$G$12:$G$1011,$G$4,ローデータ!$H$12:$H$1011,$A$83,ローデータ!$K$12:$K$1011,E73)</f>
        <v>0</v>
      </c>
      <c r="F83" s="352"/>
      <c r="G83" s="353">
        <f>COUNTIFS(ローデータ!$B$12:$B$1011,1,ローデータ!$G$12:$G$1011,$G$4,ローデータ!$H$12:$H$1011,$A$83,ローデータ!$K$12:$K$1011,G73)</f>
        <v>0</v>
      </c>
      <c r="H83" s="353"/>
      <c r="I83" s="351"/>
      <c r="J83" s="104">
        <f t="shared" si="2"/>
        <v>0</v>
      </c>
    </row>
    <row r="84" spans="1:17" ht="14.1" customHeight="1" thickTop="1" x14ac:dyDescent="0.15">
      <c r="A84" s="333" t="s">
        <v>50</v>
      </c>
      <c r="B84" s="334"/>
      <c r="C84" s="354">
        <f>SUM(C75:D83)</f>
        <v>0</v>
      </c>
      <c r="D84" s="355"/>
      <c r="E84" s="354">
        <f>SUM(E75:F83)</f>
        <v>0</v>
      </c>
      <c r="F84" s="355"/>
      <c r="G84" s="356">
        <f>SUM(G75:I83)</f>
        <v>0</v>
      </c>
      <c r="H84" s="356"/>
      <c r="I84" s="354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35"/>
      <c r="B89" s="336"/>
      <c r="C89" s="341" t="s">
        <v>166</v>
      </c>
      <c r="D89" s="266"/>
      <c r="E89" s="266"/>
      <c r="F89" s="266"/>
      <c r="G89" s="267"/>
      <c r="H89" s="313" t="s">
        <v>50</v>
      </c>
      <c r="J89" s="357"/>
      <c r="K89" s="358"/>
      <c r="L89" s="295" t="s">
        <v>113</v>
      </c>
      <c r="M89" s="244"/>
      <c r="N89" s="244"/>
      <c r="O89" s="244"/>
      <c r="P89" s="245"/>
      <c r="Q89" s="215" t="s">
        <v>50</v>
      </c>
    </row>
    <row r="90" spans="1:17" ht="14.1" customHeight="1" x14ac:dyDescent="0.15">
      <c r="A90" s="337"/>
      <c r="B90" s="338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14"/>
      <c r="J90" s="359"/>
      <c r="K90" s="360"/>
      <c r="L90" s="218" t="s">
        <v>96</v>
      </c>
      <c r="M90" s="220" t="s">
        <v>97</v>
      </c>
      <c r="N90" s="222" t="s">
        <v>98</v>
      </c>
      <c r="O90" s="220" t="s">
        <v>99</v>
      </c>
      <c r="P90" s="222" t="s">
        <v>100</v>
      </c>
      <c r="Q90" s="216"/>
    </row>
    <row r="91" spans="1:17" ht="14.1" customHeight="1" x14ac:dyDescent="0.15">
      <c r="A91" s="337"/>
      <c r="B91" s="338"/>
      <c r="C91" s="252" t="s">
        <v>65</v>
      </c>
      <c r="D91" s="252" t="s">
        <v>66</v>
      </c>
      <c r="E91" s="281" t="s">
        <v>101</v>
      </c>
      <c r="F91" s="246" t="s">
        <v>102</v>
      </c>
      <c r="G91" s="367" t="s">
        <v>103</v>
      </c>
      <c r="H91" s="314"/>
      <c r="J91" s="361"/>
      <c r="K91" s="362"/>
      <c r="L91" s="219"/>
      <c r="M91" s="221"/>
      <c r="N91" s="223"/>
      <c r="O91" s="221"/>
      <c r="P91" s="223"/>
      <c r="Q91" s="217"/>
    </row>
    <row r="92" spans="1:17" ht="14.1" customHeight="1" x14ac:dyDescent="0.15">
      <c r="A92" s="339"/>
      <c r="B92" s="340"/>
      <c r="C92" s="253"/>
      <c r="D92" s="253"/>
      <c r="E92" s="365"/>
      <c r="F92" s="366"/>
      <c r="G92" s="253"/>
      <c r="H92" s="315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35"/>
      <c r="B106" s="336"/>
      <c r="C106" s="374" t="s">
        <v>114</v>
      </c>
      <c r="D106" s="375"/>
      <c r="E106" s="376"/>
      <c r="F106" s="313" t="s">
        <v>50</v>
      </c>
      <c r="G106" s="80"/>
      <c r="H106" s="357"/>
      <c r="I106" s="358"/>
      <c r="J106" s="295" t="s">
        <v>115</v>
      </c>
      <c r="K106" s="244"/>
      <c r="L106" s="244"/>
      <c r="M106" s="244"/>
      <c r="N106" s="244"/>
      <c r="O106" s="244"/>
      <c r="P106" s="245"/>
      <c r="Q106" s="298" t="s">
        <v>50</v>
      </c>
    </row>
    <row r="107" spans="1:17" ht="14.1" customHeight="1" x14ac:dyDescent="0.15">
      <c r="A107" s="337"/>
      <c r="B107" s="338"/>
      <c r="C107" s="70">
        <v>1</v>
      </c>
      <c r="D107" s="70">
        <v>2</v>
      </c>
      <c r="E107" s="70">
        <v>3</v>
      </c>
      <c r="F107" s="314"/>
      <c r="G107" s="77"/>
      <c r="H107" s="359"/>
      <c r="I107" s="360"/>
      <c r="J107" s="364" t="s">
        <v>104</v>
      </c>
      <c r="K107" s="320" t="s">
        <v>105</v>
      </c>
      <c r="L107" s="320" t="s">
        <v>98</v>
      </c>
      <c r="M107" s="320" t="s">
        <v>106</v>
      </c>
      <c r="N107" s="319" t="s">
        <v>107</v>
      </c>
      <c r="O107" s="320" t="s">
        <v>36</v>
      </c>
      <c r="P107" s="319" t="s">
        <v>124</v>
      </c>
      <c r="Q107" s="363"/>
    </row>
    <row r="108" spans="1:17" ht="14.1" customHeight="1" x14ac:dyDescent="0.15">
      <c r="A108" s="339"/>
      <c r="B108" s="340"/>
      <c r="C108" s="73" t="s">
        <v>67</v>
      </c>
      <c r="D108" s="73" t="s">
        <v>66</v>
      </c>
      <c r="E108" s="73" t="s">
        <v>68</v>
      </c>
      <c r="F108" s="315"/>
      <c r="G108" s="77"/>
      <c r="H108" s="361"/>
      <c r="I108" s="362"/>
      <c r="J108" s="227"/>
      <c r="K108" s="227"/>
      <c r="L108" s="227"/>
      <c r="M108" s="227"/>
      <c r="N108" s="247"/>
      <c r="O108" s="227"/>
      <c r="P108" s="247"/>
      <c r="Q108" s="301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8" t="s">
        <v>50</v>
      </c>
      <c r="B118" s="369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8" t="s">
        <v>50</v>
      </c>
      <c r="I118" s="369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70"/>
      <c r="B123" s="370"/>
      <c r="C123" s="259" t="s">
        <v>16</v>
      </c>
      <c r="D123" s="260"/>
      <c r="E123" s="260"/>
      <c r="F123" s="260"/>
      <c r="G123" s="261"/>
      <c r="H123" s="371" t="s">
        <v>50</v>
      </c>
      <c r="I123" s="265" t="s">
        <v>13</v>
      </c>
      <c r="J123" s="266"/>
      <c r="K123" s="267"/>
      <c r="L123" s="313" t="s">
        <v>50</v>
      </c>
    </row>
    <row r="124" spans="1:17" ht="14.1" customHeight="1" x14ac:dyDescent="0.15">
      <c r="A124" s="370"/>
      <c r="B124" s="37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72"/>
      <c r="I124" s="52">
        <v>1</v>
      </c>
      <c r="J124" s="44">
        <v>2</v>
      </c>
      <c r="K124" s="44">
        <v>3</v>
      </c>
      <c r="L124" s="314"/>
    </row>
    <row r="125" spans="1:17" ht="14.1" customHeight="1" x14ac:dyDescent="0.15">
      <c r="A125" s="370"/>
      <c r="B125" s="370"/>
      <c r="C125" s="252" t="s">
        <v>65</v>
      </c>
      <c r="D125" s="252" t="s">
        <v>66</v>
      </c>
      <c r="E125" s="281" t="s">
        <v>101</v>
      </c>
      <c r="F125" s="246" t="s">
        <v>102</v>
      </c>
      <c r="G125" s="367" t="s">
        <v>103</v>
      </c>
      <c r="H125" s="372"/>
      <c r="I125" s="379" t="s">
        <v>67</v>
      </c>
      <c r="J125" s="377" t="s">
        <v>66</v>
      </c>
      <c r="K125" s="377" t="s">
        <v>68</v>
      </c>
      <c r="L125" s="314"/>
    </row>
    <row r="126" spans="1:17" ht="14.1" customHeight="1" x14ac:dyDescent="0.15">
      <c r="A126" s="370"/>
      <c r="B126" s="370"/>
      <c r="C126" s="253"/>
      <c r="D126" s="253"/>
      <c r="E126" s="365"/>
      <c r="F126" s="366"/>
      <c r="G126" s="253"/>
      <c r="H126" s="373"/>
      <c r="I126" s="379"/>
      <c r="J126" s="377"/>
      <c r="K126" s="377"/>
      <c r="L126" s="315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8" t="s">
        <v>50</v>
      </c>
      <c r="B136" s="369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78"/>
      <c r="B140" s="378"/>
      <c r="C140" s="237" t="s">
        <v>70</v>
      </c>
      <c r="D140" s="238"/>
      <c r="E140" s="238"/>
      <c r="F140" s="238"/>
      <c r="G140" s="239"/>
      <c r="H140" s="240" t="s">
        <v>50</v>
      </c>
      <c r="I140" s="243" t="s">
        <v>71</v>
      </c>
      <c r="J140" s="244"/>
      <c r="K140" s="244"/>
      <c r="L140" s="244"/>
      <c r="M140" s="244"/>
      <c r="N140" s="244"/>
      <c r="O140" s="245"/>
      <c r="P140" s="322" t="s">
        <v>50</v>
      </c>
    </row>
    <row r="141" spans="1:16" ht="14.1" customHeight="1" x14ac:dyDescent="0.15">
      <c r="A141" s="378"/>
      <c r="B141" s="378"/>
      <c r="C141" s="218" t="s">
        <v>96</v>
      </c>
      <c r="D141" s="220" t="s">
        <v>97</v>
      </c>
      <c r="E141" s="222" t="s">
        <v>98</v>
      </c>
      <c r="F141" s="220" t="s">
        <v>99</v>
      </c>
      <c r="G141" s="222" t="s">
        <v>100</v>
      </c>
      <c r="H141" s="241"/>
      <c r="I141" s="380" t="s">
        <v>104</v>
      </c>
      <c r="J141" s="226" t="s">
        <v>105</v>
      </c>
      <c r="K141" s="226" t="s">
        <v>98</v>
      </c>
      <c r="L141" s="226" t="s">
        <v>106</v>
      </c>
      <c r="M141" s="246" t="s">
        <v>107</v>
      </c>
      <c r="N141" s="226" t="s">
        <v>36</v>
      </c>
      <c r="O141" s="246" t="s">
        <v>124</v>
      </c>
      <c r="P141" s="323"/>
    </row>
    <row r="142" spans="1:16" ht="14.1" customHeight="1" x14ac:dyDescent="0.15">
      <c r="A142" s="378"/>
      <c r="B142" s="378"/>
      <c r="C142" s="219"/>
      <c r="D142" s="221"/>
      <c r="E142" s="223"/>
      <c r="F142" s="221"/>
      <c r="G142" s="223"/>
      <c r="H142" s="242"/>
      <c r="I142" s="329"/>
      <c r="J142" s="227"/>
      <c r="K142" s="227"/>
      <c r="L142" s="227"/>
      <c r="M142" s="247"/>
      <c r="N142" s="227"/>
      <c r="O142" s="247"/>
      <c r="P142" s="324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1" t="s">
        <v>50</v>
      </c>
      <c r="B152" s="381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35"/>
      <c r="B156" s="382"/>
      <c r="C156" s="382"/>
      <c r="D156" s="382"/>
      <c r="E156" s="336"/>
      <c r="F156" s="343" t="s">
        <v>25</v>
      </c>
      <c r="G156" s="343"/>
      <c r="H156" s="343"/>
      <c r="I156" s="343"/>
      <c r="J156" s="343"/>
      <c r="K156" s="343"/>
      <c r="L156" s="343"/>
      <c r="M156" s="268" t="s">
        <v>50</v>
      </c>
    </row>
    <row r="157" spans="1:16" ht="14.1" customHeight="1" x14ac:dyDescent="0.15">
      <c r="A157" s="337"/>
      <c r="B157" s="383"/>
      <c r="C157" s="383"/>
      <c r="D157" s="383"/>
      <c r="E157" s="338"/>
      <c r="F157" s="295">
        <v>1</v>
      </c>
      <c r="G157" s="245"/>
      <c r="H157" s="295">
        <v>2</v>
      </c>
      <c r="I157" s="245"/>
      <c r="J157" s="295">
        <v>3</v>
      </c>
      <c r="K157" s="244"/>
      <c r="L157" s="245"/>
      <c r="M157" s="269"/>
    </row>
    <row r="158" spans="1:16" ht="14.1" customHeight="1" x14ac:dyDescent="0.15">
      <c r="A158" s="339"/>
      <c r="B158" s="384"/>
      <c r="C158" s="384"/>
      <c r="D158" s="384"/>
      <c r="E158" s="340"/>
      <c r="F158" s="348" t="s">
        <v>72</v>
      </c>
      <c r="G158" s="349"/>
      <c r="H158" s="348" t="s">
        <v>74</v>
      </c>
      <c r="I158" s="349"/>
      <c r="J158" s="348" t="s">
        <v>84</v>
      </c>
      <c r="K158" s="350"/>
      <c r="L158" s="350"/>
      <c r="M158" s="270"/>
    </row>
    <row r="159" spans="1:16" ht="14.1" customHeight="1" x14ac:dyDescent="0.15">
      <c r="A159" s="387" t="s">
        <v>73</v>
      </c>
      <c r="B159" s="116" t="s">
        <v>85</v>
      </c>
      <c r="C159" s="390" t="s">
        <v>87</v>
      </c>
      <c r="D159" s="391"/>
      <c r="E159" s="392"/>
      <c r="F159" s="291">
        <f>COUNTIFS(ローデータ!$B$12:$B$1011,1,ローデータ!$G$12:$G$1011,$G$4,ローデータ!$I$12:$I$1011,$C$14,ローデータ!$K$12:$K$1011,F157)</f>
        <v>0</v>
      </c>
      <c r="G159" s="292"/>
      <c r="H159" s="291">
        <f>COUNTIFS(ローデータ!$B$12:$B$1011,1,ローデータ!$G$12:$G$1011,$G$4,ローデータ!$I$12:$I$1011,$C$14,ローデータ!$K$12:$K$1011,H157)</f>
        <v>0</v>
      </c>
      <c r="I159" s="292"/>
      <c r="J159" s="291">
        <f>COUNTIFS(ローデータ!$B$12:$B$1011,1,ローデータ!$G$12:$G$1011,$G$4,ローデータ!$I$12:$I$1011,$C$14,ローデータ!$K$12:$K$1011,J157)</f>
        <v>0</v>
      </c>
      <c r="K159" s="293"/>
      <c r="L159" s="292"/>
      <c r="M159" s="56">
        <f t="shared" ref="M159:M171" si="16">SUM(F159:L159)</f>
        <v>0</v>
      </c>
    </row>
    <row r="160" spans="1:16" ht="14.1" customHeight="1" x14ac:dyDescent="0.15">
      <c r="A160" s="388"/>
      <c r="B160" s="393" t="s">
        <v>86</v>
      </c>
      <c r="C160" s="49">
        <v>1</v>
      </c>
      <c r="D160" s="385" t="s">
        <v>75</v>
      </c>
      <c r="E160" s="386"/>
      <c r="F160" s="291">
        <f>COUNTIFS(ローデータ!$B$12:$B$1011,1,ローデータ!$G$12:$G$1011,$G$4,ローデータ!$I$12:$I$1011,$B$14,ローデータ!$J$12:$J$1011,C160,ローデータ!$K$12:$K$1011,$F$157)</f>
        <v>0</v>
      </c>
      <c r="G160" s="292"/>
      <c r="H160" s="291">
        <f>COUNTIFS(ローデータ!$B$12:$B$1011,1,ローデータ!$G$12:$G$1011,$G$4,ローデータ!$I$12:$I$1011,$B$14,ローデータ!$J$12:$J$1011,C160,ローデータ!$K$12:$K$1011,$H$157)</f>
        <v>0</v>
      </c>
      <c r="I160" s="292"/>
      <c r="J160" s="291">
        <f>COUNTIFS(ローデータ!$B$12:$B$1011,1,ローデータ!$G$12:$G$1011,$G$4,ローデータ!$I$12:$I$1011,$B$14,ローデータ!$J$12:$J$1011,C160,ローデータ!$K$12:$K$1011,$J$157)</f>
        <v>0</v>
      </c>
      <c r="K160" s="293"/>
      <c r="L160" s="292"/>
      <c r="M160" s="56">
        <f t="shared" si="16"/>
        <v>0</v>
      </c>
      <c r="N160" s="9"/>
    </row>
    <row r="161" spans="1:19" ht="14.1" customHeight="1" x14ac:dyDescent="0.15">
      <c r="A161" s="388"/>
      <c r="B161" s="394"/>
      <c r="C161" s="49">
        <v>2</v>
      </c>
      <c r="D161" s="385" t="s">
        <v>76</v>
      </c>
      <c r="E161" s="386"/>
      <c r="F161" s="291">
        <f>COUNTIFS(ローデータ!$B$12:$B$1011,1,ローデータ!$G$12:$G$1011,$G$4,ローデータ!$I$12:$I$1011,$B$14,ローデータ!$J$12:$J$1011,C161,ローデータ!$K$12:$K$1011,$F$157)</f>
        <v>0</v>
      </c>
      <c r="G161" s="292"/>
      <c r="H161" s="291">
        <f>COUNTIFS(ローデータ!$B$12:$B$1011,1,ローデータ!$G$12:$G$1011,$G$4,ローデータ!$I$12:$I$1011,$B$14,ローデータ!$J$12:$J$1011,C161,ローデータ!$K$12:$K$1011,$H$157)</f>
        <v>0</v>
      </c>
      <c r="I161" s="292"/>
      <c r="J161" s="291">
        <f>COUNTIFS(ローデータ!$B$12:$B$1011,1,ローデータ!$G$12:$G$1011,$G$4,ローデータ!$I$12:$I$1011,$B$14,ローデータ!$J$12:$J$1011,C161,ローデータ!$K$12:$K$1011,$J$157)</f>
        <v>0</v>
      </c>
      <c r="K161" s="293"/>
      <c r="L161" s="292"/>
      <c r="M161" s="56">
        <f t="shared" si="16"/>
        <v>0</v>
      </c>
    </row>
    <row r="162" spans="1:19" ht="14.1" customHeight="1" x14ac:dyDescent="0.15">
      <c r="A162" s="388"/>
      <c r="B162" s="394"/>
      <c r="C162" s="49">
        <v>3</v>
      </c>
      <c r="D162" s="385" t="s">
        <v>77</v>
      </c>
      <c r="E162" s="386"/>
      <c r="F162" s="291">
        <f>COUNTIFS(ローデータ!$B$12:$B$1011,1,ローデータ!$G$12:$G$1011,$G$4,ローデータ!$I$12:$I$1011,$B$14,ローデータ!$J$12:$J$1011,C162,ローデータ!$K$12:$K$1011,$F$157)</f>
        <v>0</v>
      </c>
      <c r="G162" s="292"/>
      <c r="H162" s="291">
        <f>COUNTIFS(ローデータ!$B$12:$B$1011,1,ローデータ!$G$12:$G$1011,$G$4,ローデータ!$I$12:$I$1011,$B$14,ローデータ!$J$12:$J$1011,C162,ローデータ!$K$12:$K$1011,$H$157)</f>
        <v>0</v>
      </c>
      <c r="I162" s="292"/>
      <c r="J162" s="291">
        <f>COUNTIFS(ローデータ!$B$12:$B$1011,1,ローデータ!$G$12:$G$1011,$G$4,ローデータ!$I$12:$I$1011,$B$14,ローデータ!$J$12:$J$1011,C162,ローデータ!$K$12:$K$1011,$J$157)</f>
        <v>0</v>
      </c>
      <c r="K162" s="293"/>
      <c r="L162" s="292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8"/>
      <c r="B163" s="394"/>
      <c r="C163" s="49">
        <v>4</v>
      </c>
      <c r="D163" s="385" t="s">
        <v>110</v>
      </c>
      <c r="E163" s="386"/>
      <c r="F163" s="291">
        <f>COUNTIFS(ローデータ!$B$12:$B$1011,1,ローデータ!$G$12:$G$1011,$G$4,ローデータ!$I$12:$I$1011,$B$14,ローデータ!$J$12:$J$1011,C163,ローデータ!$K$12:$K$1011,$F$157)</f>
        <v>0</v>
      </c>
      <c r="G163" s="292"/>
      <c r="H163" s="291">
        <f>COUNTIFS(ローデータ!$B$12:$B$1011,1,ローデータ!$G$12:$G$1011,$G$4,ローデータ!$I$12:$I$1011,$B$14,ローデータ!$J$12:$J$1011,C163,ローデータ!$K$12:$K$1011,$H$157)</f>
        <v>0</v>
      </c>
      <c r="I163" s="292"/>
      <c r="J163" s="291">
        <f>COUNTIFS(ローデータ!$B$12:$B$1011,1,ローデータ!$G$12:$G$1011,$G$4,ローデータ!$I$12:$I$1011,$B$14,ローデータ!$J$12:$J$1011,C163,ローデータ!$K$12:$K$1011,$J$157)</f>
        <v>0</v>
      </c>
      <c r="K163" s="293"/>
      <c r="L163" s="292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8"/>
      <c r="B164" s="394"/>
      <c r="C164" s="49">
        <v>5</v>
      </c>
      <c r="D164" s="385" t="s">
        <v>78</v>
      </c>
      <c r="E164" s="386"/>
      <c r="F164" s="291">
        <f>COUNTIFS(ローデータ!$B$12:$B$1011,1,ローデータ!$G$12:$G$1011,$G$4,ローデータ!$I$12:$I$1011,$B$14,ローデータ!$J$12:$J$1011,C164,ローデータ!$K$12:$K$1011,$F$157)</f>
        <v>0</v>
      </c>
      <c r="G164" s="292"/>
      <c r="H164" s="291">
        <f>COUNTIFS(ローデータ!$B$12:$B$1011,1,ローデータ!$G$12:$G$1011,$G$4,ローデータ!$I$12:$I$1011,$B$14,ローデータ!$J$12:$J$1011,C164,ローデータ!$K$12:$K$1011,$H$157)</f>
        <v>0</v>
      </c>
      <c r="I164" s="292"/>
      <c r="J164" s="291">
        <f>COUNTIFS(ローデータ!$B$12:$B$1011,1,ローデータ!$G$12:$G$1011,$G$4,ローデータ!$I$12:$I$1011,$B$14,ローデータ!$J$12:$J$1011,C164,ローデータ!$K$12:$K$1011,$J$157)</f>
        <v>0</v>
      </c>
      <c r="K164" s="293"/>
      <c r="L164" s="292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8"/>
      <c r="B165" s="394"/>
      <c r="C165" s="49">
        <v>6</v>
      </c>
      <c r="D165" s="385" t="s">
        <v>79</v>
      </c>
      <c r="E165" s="386"/>
      <c r="F165" s="291">
        <f>COUNTIFS(ローデータ!$B$12:$B$1011,1,ローデータ!$G$12:$G$1011,$G$4,ローデータ!$I$12:$I$1011,$B$14,ローデータ!$J$12:$J$1011,C165,ローデータ!$K$12:$K$1011,$F$157)</f>
        <v>0</v>
      </c>
      <c r="G165" s="292"/>
      <c r="H165" s="291">
        <f>COUNTIFS(ローデータ!$B$12:$B$1011,1,ローデータ!$G$12:$G$1011,$G$4,ローデータ!$I$12:$I$1011,$B$14,ローデータ!$J$12:$J$1011,C165,ローデータ!$K$12:$K$1011,$H$157)</f>
        <v>0</v>
      </c>
      <c r="I165" s="292"/>
      <c r="J165" s="291">
        <f>COUNTIFS(ローデータ!$B$12:$B$1011,1,ローデータ!$G$12:$G$1011,$G$4,ローデータ!$I$12:$I$1011,$B$14,ローデータ!$J$12:$J$1011,C165,ローデータ!$K$12:$K$1011,$J$157)</f>
        <v>0</v>
      </c>
      <c r="K165" s="293"/>
      <c r="L165" s="292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8"/>
      <c r="B166" s="394"/>
      <c r="C166" s="49">
        <v>7</v>
      </c>
      <c r="D166" s="385" t="s">
        <v>80</v>
      </c>
      <c r="E166" s="386"/>
      <c r="F166" s="291">
        <f>COUNTIFS(ローデータ!$B$12:$B$1011,1,ローデータ!$G$12:$G$1011,$G$4,ローデータ!$I$12:$I$1011,$B$14,ローデータ!$J$12:$J$1011,C166,ローデータ!$K$12:$K$1011,$F$157)</f>
        <v>0</v>
      </c>
      <c r="G166" s="292"/>
      <c r="H166" s="291">
        <f>COUNTIFS(ローデータ!$B$12:$B$1011,1,ローデータ!$G$12:$G$1011,$G$4,ローデータ!$I$12:$I$1011,$B$14,ローデータ!$J$12:$J$1011,C166,ローデータ!$K$12:$K$1011,$H$157)</f>
        <v>0</v>
      </c>
      <c r="I166" s="292"/>
      <c r="J166" s="291">
        <f>COUNTIFS(ローデータ!$B$12:$B$1011,1,ローデータ!$G$12:$G$1011,$G$4,ローデータ!$I$12:$I$1011,$B$14,ローデータ!$J$12:$J$1011,C166,ローデータ!$K$12:$K$1011,$J$157)</f>
        <v>0</v>
      </c>
      <c r="K166" s="293"/>
      <c r="L166" s="292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8"/>
      <c r="B167" s="394"/>
      <c r="C167" s="49">
        <v>8</v>
      </c>
      <c r="D167" s="385" t="s">
        <v>81</v>
      </c>
      <c r="E167" s="386"/>
      <c r="F167" s="291">
        <f>COUNTIFS(ローデータ!$B$12:$B$1011,1,ローデータ!$G$12:$G$1011,$G$4,ローデータ!$I$12:$I$1011,$B$14,ローデータ!$J$12:$J$1011,C167,ローデータ!$K$12:$K$1011,$F$157)</f>
        <v>0</v>
      </c>
      <c r="G167" s="292"/>
      <c r="H167" s="291">
        <f>COUNTIFS(ローデータ!$B$12:$B$1011,1,ローデータ!$G$12:$G$1011,$G$4,ローデータ!$I$12:$I$1011,$B$14,ローデータ!$J$12:$J$1011,C167,ローデータ!$K$12:$K$1011,$H$157)</f>
        <v>0</v>
      </c>
      <c r="I167" s="292"/>
      <c r="J167" s="291">
        <f>COUNTIFS(ローデータ!$B$12:$B$1011,1,ローデータ!$G$12:$G$1011,$G$4,ローデータ!$I$12:$I$1011,$B$14,ローデータ!$J$12:$J$1011,C167,ローデータ!$K$12:$K$1011,$J$157)</f>
        <v>0</v>
      </c>
      <c r="K167" s="293"/>
      <c r="L167" s="292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8"/>
      <c r="B168" s="394"/>
      <c r="C168" s="49">
        <v>9</v>
      </c>
      <c r="D168" s="385" t="s">
        <v>82</v>
      </c>
      <c r="E168" s="386"/>
      <c r="F168" s="291">
        <f>COUNTIFS(ローデータ!$B$12:$B$1011,1,ローデータ!$G$12:$G$1011,$G$4,ローデータ!$I$12:$I$1011,$B$14,ローデータ!$J$12:$J$1011,C168,ローデータ!$K$12:$K$1011,$F$157)</f>
        <v>0</v>
      </c>
      <c r="G168" s="292"/>
      <c r="H168" s="291">
        <f>COUNTIFS(ローデータ!$B$12:$B$1011,1,ローデータ!$G$12:$G$1011,$G$4,ローデータ!$I$12:$I$1011,$B$14,ローデータ!$J$12:$J$1011,C168,ローデータ!$K$12:$K$1011,$H$157)</f>
        <v>0</v>
      </c>
      <c r="I168" s="292"/>
      <c r="J168" s="291">
        <f>COUNTIFS(ローデータ!$B$12:$B$1011,1,ローデータ!$G$12:$G$1011,$G$4,ローデータ!$I$12:$I$1011,$B$14,ローデータ!$J$12:$J$1011,C168,ローデータ!$K$12:$K$1011,$J$157)</f>
        <v>0</v>
      </c>
      <c r="K168" s="293"/>
      <c r="L168" s="292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8"/>
      <c r="B169" s="394"/>
      <c r="C169" s="49">
        <v>10</v>
      </c>
      <c r="D169" s="385" t="s">
        <v>111</v>
      </c>
      <c r="E169" s="386"/>
      <c r="F169" s="291">
        <f>COUNTIFS(ローデータ!$B$12:$B$1011,1,ローデータ!$G$12:$G$1011,$G$4,ローデータ!$I$12:$I$1011,$B$14,ローデータ!$J$12:$J$1011,C169,ローデータ!$K$12:$K$1011,$F$157)</f>
        <v>0</v>
      </c>
      <c r="G169" s="292"/>
      <c r="H169" s="291">
        <f>COUNTIFS(ローデータ!$B$12:$B$1011,1,ローデータ!$G$12:$G$1011,$G$4,ローデータ!$I$12:$I$1011,$B$14,ローデータ!$J$12:$J$1011,C169,ローデータ!$K$12:$K$1011,$H$157)</f>
        <v>0</v>
      </c>
      <c r="I169" s="292"/>
      <c r="J169" s="291">
        <f>COUNTIFS(ローデータ!$B$12:$B$1011,1,ローデータ!$G$12:$G$1011,$G$4,ローデータ!$I$12:$I$1011,$B$14,ローデータ!$J$12:$J$1011,C169,ローデータ!$K$12:$K$1011,$J$157)</f>
        <v>0</v>
      </c>
      <c r="K169" s="293"/>
      <c r="L169" s="292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9"/>
      <c r="B170" s="395"/>
      <c r="C170" s="49">
        <v>11</v>
      </c>
      <c r="D170" s="385" t="s">
        <v>83</v>
      </c>
      <c r="E170" s="386"/>
      <c r="F170" s="291">
        <f>COUNTIFS(ローデータ!$B$12:$B$1011,1,ローデータ!$G$12:$G$1011,$G$4,ローデータ!$I$12:$I$1011,$B$14,ローデータ!$J$12:$J$1011,C170,ローデータ!$K$12:$K$1011,$F$157)</f>
        <v>0</v>
      </c>
      <c r="G170" s="292"/>
      <c r="H170" s="291">
        <f>COUNTIFS(ローデータ!$B$12:$B$1011,1,ローデータ!$G$12:$G$1011,$G$4,ローデータ!$I$12:$I$1011,$B$14,ローデータ!$J$12:$J$1011,C170,ローデータ!$K$12:$K$1011,$H$157)</f>
        <v>0</v>
      </c>
      <c r="I170" s="292"/>
      <c r="J170" s="291">
        <f>COUNTIFS(ローデータ!$B$12:$B$1011,1,ローデータ!$G$12:$G$1011,$G$4,ローデータ!$I$12:$I$1011,$B$14,ローデータ!$J$12:$J$1011,C170,ローデータ!$K$12:$K$1011,$J$157)</f>
        <v>0</v>
      </c>
      <c r="K170" s="293"/>
      <c r="L170" s="292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90" t="s">
        <v>50</v>
      </c>
      <c r="B171" s="391"/>
      <c r="C171" s="391"/>
      <c r="D171" s="391"/>
      <c r="E171" s="392"/>
      <c r="F171" s="291">
        <f>SUM(F159:G170)</f>
        <v>0</v>
      </c>
      <c r="G171" s="292"/>
      <c r="H171" s="291">
        <f>SUM(H159:I170)</f>
        <v>0</v>
      </c>
      <c r="I171" s="292"/>
      <c r="J171" s="291">
        <f>SUM(J159:L170)</f>
        <v>0</v>
      </c>
      <c r="K171" s="293"/>
      <c r="L171" s="292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5"/>
      <c r="B175" s="382"/>
      <c r="C175" s="382"/>
      <c r="D175" s="382"/>
      <c r="E175" s="336"/>
      <c r="F175" s="343" t="s">
        <v>112</v>
      </c>
      <c r="G175" s="343"/>
      <c r="H175" s="343"/>
      <c r="I175" s="343"/>
      <c r="J175" s="343"/>
      <c r="K175" s="268" t="s">
        <v>50</v>
      </c>
      <c r="L175" s="9"/>
      <c r="M175" s="9"/>
    </row>
    <row r="176" spans="1:19" ht="14.1" customHeight="1" x14ac:dyDescent="0.15">
      <c r="A176" s="337"/>
      <c r="B176" s="383"/>
      <c r="C176" s="383"/>
      <c r="D176" s="383"/>
      <c r="E176" s="338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9"/>
      <c r="L176" s="9"/>
      <c r="M176" s="9"/>
    </row>
    <row r="177" spans="1:13" ht="14.1" customHeight="1" x14ac:dyDescent="0.15">
      <c r="A177" s="337"/>
      <c r="B177" s="383"/>
      <c r="C177" s="383"/>
      <c r="D177" s="383"/>
      <c r="E177" s="338"/>
      <c r="F177" s="252" t="s">
        <v>65</v>
      </c>
      <c r="G177" s="252" t="s">
        <v>66</v>
      </c>
      <c r="H177" s="281" t="s">
        <v>101</v>
      </c>
      <c r="I177" s="246" t="s">
        <v>102</v>
      </c>
      <c r="J177" s="367" t="s">
        <v>103</v>
      </c>
      <c r="K177" s="269"/>
      <c r="L177" s="9"/>
      <c r="M177" s="9"/>
    </row>
    <row r="178" spans="1:13" ht="14.1" customHeight="1" x14ac:dyDescent="0.15">
      <c r="A178" s="339"/>
      <c r="B178" s="384"/>
      <c r="C178" s="384"/>
      <c r="D178" s="384"/>
      <c r="E178" s="340"/>
      <c r="F178" s="253"/>
      <c r="G178" s="253"/>
      <c r="H178" s="365"/>
      <c r="I178" s="366"/>
      <c r="J178" s="253"/>
      <c r="K178" s="270"/>
      <c r="L178" s="9"/>
      <c r="M178" s="9"/>
    </row>
    <row r="179" spans="1:13" ht="14.1" customHeight="1" x14ac:dyDescent="0.15">
      <c r="A179" s="387" t="s">
        <v>73</v>
      </c>
      <c r="B179" s="117" t="s">
        <v>85</v>
      </c>
      <c r="C179" s="368" t="s">
        <v>87</v>
      </c>
      <c r="D179" s="396"/>
      <c r="E179" s="36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8"/>
      <c r="B180" s="393" t="s">
        <v>86</v>
      </c>
      <c r="C180" s="49">
        <v>1</v>
      </c>
      <c r="D180" s="385" t="s">
        <v>75</v>
      </c>
      <c r="E180" s="38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8"/>
      <c r="B181" s="394"/>
      <c r="C181" s="49">
        <v>2</v>
      </c>
      <c r="D181" s="385" t="s">
        <v>76</v>
      </c>
      <c r="E181" s="38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8"/>
      <c r="B182" s="394"/>
      <c r="C182" s="49">
        <v>3</v>
      </c>
      <c r="D182" s="385" t="s">
        <v>77</v>
      </c>
      <c r="E182" s="38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8"/>
      <c r="B183" s="394"/>
      <c r="C183" s="49">
        <v>4</v>
      </c>
      <c r="D183" s="385" t="s">
        <v>110</v>
      </c>
      <c r="E183" s="38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8"/>
      <c r="B184" s="394"/>
      <c r="C184" s="49">
        <v>5</v>
      </c>
      <c r="D184" s="385" t="s">
        <v>78</v>
      </c>
      <c r="E184" s="38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8"/>
      <c r="B185" s="394"/>
      <c r="C185" s="49">
        <v>6</v>
      </c>
      <c r="D185" s="385" t="s">
        <v>79</v>
      </c>
      <c r="E185" s="38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8"/>
      <c r="B186" s="394"/>
      <c r="C186" s="49">
        <v>7</v>
      </c>
      <c r="D186" s="385" t="s">
        <v>80</v>
      </c>
      <c r="E186" s="38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8"/>
      <c r="B187" s="394"/>
      <c r="C187" s="49">
        <v>8</v>
      </c>
      <c r="D187" s="385" t="s">
        <v>81</v>
      </c>
      <c r="E187" s="38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8"/>
      <c r="B188" s="394"/>
      <c r="C188" s="49">
        <v>9</v>
      </c>
      <c r="D188" s="385" t="s">
        <v>82</v>
      </c>
      <c r="E188" s="38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8"/>
      <c r="B189" s="394"/>
      <c r="C189" s="49">
        <v>10</v>
      </c>
      <c r="D189" s="385" t="s">
        <v>111</v>
      </c>
      <c r="E189" s="38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9"/>
      <c r="B190" s="395"/>
      <c r="C190" s="49">
        <v>11</v>
      </c>
      <c r="D190" s="385" t="s">
        <v>83</v>
      </c>
      <c r="E190" s="38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90" t="s">
        <v>50</v>
      </c>
      <c r="B191" s="391"/>
      <c r="C191" s="391"/>
      <c r="D191" s="391"/>
      <c r="E191" s="39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7"/>
      <c r="B194" s="397"/>
      <c r="C194" s="397"/>
      <c r="D194" s="397"/>
      <c r="E194" s="358"/>
      <c r="F194" s="244" t="s">
        <v>113</v>
      </c>
      <c r="G194" s="244"/>
      <c r="H194" s="244"/>
      <c r="I194" s="244"/>
      <c r="J194" s="245"/>
      <c r="K194" s="279" t="s">
        <v>50</v>
      </c>
      <c r="L194" s="9"/>
      <c r="M194" s="9"/>
    </row>
    <row r="195" spans="1:18" ht="14.1" customHeight="1" x14ac:dyDescent="0.15">
      <c r="A195" s="359"/>
      <c r="B195" s="398"/>
      <c r="C195" s="398"/>
      <c r="D195" s="398"/>
      <c r="E195" s="360"/>
      <c r="F195" s="401" t="s">
        <v>96</v>
      </c>
      <c r="G195" s="220" t="s">
        <v>97</v>
      </c>
      <c r="H195" s="222" t="s">
        <v>98</v>
      </c>
      <c r="I195" s="220" t="s">
        <v>99</v>
      </c>
      <c r="J195" s="222" t="s">
        <v>100</v>
      </c>
      <c r="K195" s="400"/>
      <c r="L195" s="9"/>
      <c r="M195" s="9"/>
    </row>
    <row r="196" spans="1:18" ht="14.1" customHeight="1" x14ac:dyDescent="0.15">
      <c r="A196" s="359"/>
      <c r="B196" s="398"/>
      <c r="C196" s="398"/>
      <c r="D196" s="398"/>
      <c r="E196" s="360"/>
      <c r="F196" s="402"/>
      <c r="G196" s="326"/>
      <c r="H196" s="327"/>
      <c r="I196" s="326"/>
      <c r="J196" s="327"/>
      <c r="K196" s="400"/>
      <c r="L196" s="9"/>
      <c r="M196" s="9"/>
    </row>
    <row r="197" spans="1:18" ht="14.1" customHeight="1" x14ac:dyDescent="0.15">
      <c r="A197" s="361"/>
      <c r="B197" s="399"/>
      <c r="C197" s="399"/>
      <c r="D197" s="399"/>
      <c r="E197" s="362"/>
      <c r="F197" s="403"/>
      <c r="G197" s="221"/>
      <c r="H197" s="223"/>
      <c r="I197" s="221"/>
      <c r="J197" s="223"/>
      <c r="K197" s="280"/>
      <c r="L197" s="9"/>
      <c r="M197" s="9"/>
    </row>
    <row r="198" spans="1:18" ht="14.1" customHeight="1" x14ac:dyDescent="0.15">
      <c r="A198" s="387" t="s">
        <v>73</v>
      </c>
      <c r="B198" s="117" t="s">
        <v>85</v>
      </c>
      <c r="C198" s="368" t="s">
        <v>87</v>
      </c>
      <c r="D198" s="396"/>
      <c r="E198" s="369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8"/>
      <c r="B199" s="393" t="s">
        <v>86</v>
      </c>
      <c r="C199" s="74">
        <v>1</v>
      </c>
      <c r="D199" s="385" t="s">
        <v>75</v>
      </c>
      <c r="E199" s="386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8"/>
      <c r="B200" s="394"/>
      <c r="C200" s="74">
        <v>2</v>
      </c>
      <c r="D200" s="385" t="s">
        <v>76</v>
      </c>
      <c r="E200" s="386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8"/>
      <c r="B201" s="394"/>
      <c r="C201" s="74">
        <v>3</v>
      </c>
      <c r="D201" s="385" t="s">
        <v>77</v>
      </c>
      <c r="E201" s="386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8"/>
      <c r="B202" s="394"/>
      <c r="C202" s="74">
        <v>4</v>
      </c>
      <c r="D202" s="385" t="s">
        <v>110</v>
      </c>
      <c r="E202" s="386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8"/>
      <c r="B203" s="394"/>
      <c r="C203" s="74">
        <v>5</v>
      </c>
      <c r="D203" s="385" t="s">
        <v>78</v>
      </c>
      <c r="E203" s="386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8"/>
      <c r="B204" s="394"/>
      <c r="C204" s="74">
        <v>6</v>
      </c>
      <c r="D204" s="385" t="s">
        <v>79</v>
      </c>
      <c r="E204" s="386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8"/>
      <c r="B205" s="394"/>
      <c r="C205" s="74">
        <v>7</v>
      </c>
      <c r="D205" s="385" t="s">
        <v>80</v>
      </c>
      <c r="E205" s="386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8"/>
      <c r="B206" s="394"/>
      <c r="C206" s="74">
        <v>8</v>
      </c>
      <c r="D206" s="385" t="s">
        <v>81</v>
      </c>
      <c r="E206" s="386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8"/>
      <c r="B207" s="394"/>
      <c r="C207" s="74">
        <v>9</v>
      </c>
      <c r="D207" s="385" t="s">
        <v>82</v>
      </c>
      <c r="E207" s="386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8"/>
      <c r="B208" s="394"/>
      <c r="C208" s="74">
        <v>10</v>
      </c>
      <c r="D208" s="385" t="s">
        <v>111</v>
      </c>
      <c r="E208" s="386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9"/>
      <c r="B209" s="395"/>
      <c r="C209" s="74">
        <v>11</v>
      </c>
      <c r="D209" s="385" t="s">
        <v>83</v>
      </c>
      <c r="E209" s="386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90" t="s">
        <v>50</v>
      </c>
      <c r="B210" s="391"/>
      <c r="C210" s="391"/>
      <c r="D210" s="391"/>
      <c r="E210" s="39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35"/>
      <c r="B213" s="382"/>
      <c r="C213" s="382"/>
      <c r="D213" s="382"/>
      <c r="E213" s="336"/>
      <c r="F213" s="374" t="s">
        <v>114</v>
      </c>
      <c r="G213" s="375"/>
      <c r="H213" s="376"/>
      <c r="I213" s="268" t="s">
        <v>50</v>
      </c>
    </row>
    <row r="214" spans="1:18" ht="14.1" customHeight="1" x14ac:dyDescent="0.15">
      <c r="A214" s="337"/>
      <c r="B214" s="383"/>
      <c r="C214" s="383"/>
      <c r="D214" s="383"/>
      <c r="E214" s="338"/>
      <c r="F214" s="70">
        <v>1</v>
      </c>
      <c r="G214" s="70">
        <v>2</v>
      </c>
      <c r="H214" s="70">
        <v>3</v>
      </c>
      <c r="I214" s="269"/>
    </row>
    <row r="215" spans="1:18" ht="14.1" customHeight="1" x14ac:dyDescent="0.15">
      <c r="A215" s="339"/>
      <c r="B215" s="384"/>
      <c r="C215" s="384"/>
      <c r="D215" s="384"/>
      <c r="E215" s="340"/>
      <c r="F215" s="73" t="s">
        <v>67</v>
      </c>
      <c r="G215" s="73" t="s">
        <v>66</v>
      </c>
      <c r="H215" s="73" t="s">
        <v>68</v>
      </c>
      <c r="I215" s="270"/>
    </row>
    <row r="216" spans="1:18" ht="14.1" customHeight="1" x14ac:dyDescent="0.15">
      <c r="A216" s="387" t="s">
        <v>73</v>
      </c>
      <c r="B216" s="117" t="s">
        <v>85</v>
      </c>
      <c r="C216" s="368" t="s">
        <v>87</v>
      </c>
      <c r="D216" s="396"/>
      <c r="E216" s="36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8"/>
      <c r="B217" s="393" t="s">
        <v>86</v>
      </c>
      <c r="C217" s="74">
        <v>1</v>
      </c>
      <c r="D217" s="385" t="s">
        <v>75</v>
      </c>
      <c r="E217" s="38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8"/>
      <c r="B218" s="394"/>
      <c r="C218" s="74">
        <v>2</v>
      </c>
      <c r="D218" s="385" t="s">
        <v>76</v>
      </c>
      <c r="E218" s="38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8"/>
      <c r="B219" s="394"/>
      <c r="C219" s="74">
        <v>3</v>
      </c>
      <c r="D219" s="385" t="s">
        <v>77</v>
      </c>
      <c r="E219" s="38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8"/>
      <c r="B220" s="394"/>
      <c r="C220" s="74">
        <v>4</v>
      </c>
      <c r="D220" s="385" t="s">
        <v>110</v>
      </c>
      <c r="E220" s="38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8"/>
      <c r="B221" s="394"/>
      <c r="C221" s="74">
        <v>5</v>
      </c>
      <c r="D221" s="385" t="s">
        <v>78</v>
      </c>
      <c r="E221" s="38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8"/>
      <c r="B222" s="394"/>
      <c r="C222" s="74">
        <v>6</v>
      </c>
      <c r="D222" s="385" t="s">
        <v>79</v>
      </c>
      <c r="E222" s="38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8"/>
      <c r="B223" s="394"/>
      <c r="C223" s="74">
        <v>7</v>
      </c>
      <c r="D223" s="385" t="s">
        <v>80</v>
      </c>
      <c r="E223" s="38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8"/>
      <c r="B224" s="394"/>
      <c r="C224" s="74">
        <v>8</v>
      </c>
      <c r="D224" s="385" t="s">
        <v>81</v>
      </c>
      <c r="E224" s="38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8"/>
      <c r="B225" s="394"/>
      <c r="C225" s="74">
        <v>9</v>
      </c>
      <c r="D225" s="385" t="s">
        <v>82</v>
      </c>
      <c r="E225" s="38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8"/>
      <c r="B226" s="394"/>
      <c r="C226" s="74">
        <v>10</v>
      </c>
      <c r="D226" s="385" t="s">
        <v>111</v>
      </c>
      <c r="E226" s="38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9"/>
      <c r="B227" s="395"/>
      <c r="C227" s="74">
        <v>11</v>
      </c>
      <c r="D227" s="385" t="s">
        <v>83</v>
      </c>
      <c r="E227" s="38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90" t="s">
        <v>50</v>
      </c>
      <c r="B228" s="391"/>
      <c r="C228" s="391"/>
      <c r="D228" s="391"/>
      <c r="E228" s="39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7"/>
      <c r="B231" s="397"/>
      <c r="C231" s="397"/>
      <c r="D231" s="397"/>
      <c r="E231" s="358"/>
      <c r="F231" s="244" t="s">
        <v>178</v>
      </c>
      <c r="G231" s="244"/>
      <c r="H231" s="244"/>
      <c r="I231" s="244"/>
      <c r="J231" s="244"/>
      <c r="K231" s="244"/>
      <c r="L231" s="245"/>
      <c r="M231" s="254" t="s">
        <v>50</v>
      </c>
    </row>
    <row r="232" spans="1:14" ht="14.1" customHeight="1" x14ac:dyDescent="0.15">
      <c r="A232" s="359"/>
      <c r="B232" s="398"/>
      <c r="C232" s="398"/>
      <c r="D232" s="398"/>
      <c r="E232" s="360"/>
      <c r="F232" s="380" t="s">
        <v>104</v>
      </c>
      <c r="G232" s="226" t="s">
        <v>105</v>
      </c>
      <c r="H232" s="226" t="s">
        <v>98</v>
      </c>
      <c r="I232" s="226" t="s">
        <v>106</v>
      </c>
      <c r="J232" s="246" t="s">
        <v>107</v>
      </c>
      <c r="K232" s="226" t="s">
        <v>36</v>
      </c>
      <c r="L232" s="246" t="s">
        <v>69</v>
      </c>
      <c r="M232" s="294"/>
    </row>
    <row r="233" spans="1:14" ht="14.1" customHeight="1" x14ac:dyDescent="0.15">
      <c r="A233" s="361"/>
      <c r="B233" s="399"/>
      <c r="C233" s="399"/>
      <c r="D233" s="399"/>
      <c r="E233" s="362"/>
      <c r="F233" s="404"/>
      <c r="G233" s="227"/>
      <c r="H233" s="227"/>
      <c r="I233" s="227"/>
      <c r="J233" s="247"/>
      <c r="K233" s="227"/>
      <c r="L233" s="247"/>
      <c r="M233" s="255"/>
    </row>
    <row r="234" spans="1:14" ht="14.1" customHeight="1" x14ac:dyDescent="0.15">
      <c r="A234" s="387" t="s">
        <v>73</v>
      </c>
      <c r="B234" s="117" t="s">
        <v>85</v>
      </c>
      <c r="C234" s="368" t="s">
        <v>87</v>
      </c>
      <c r="D234" s="396"/>
      <c r="E234" s="369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8"/>
      <c r="B235" s="393" t="s">
        <v>86</v>
      </c>
      <c r="C235" s="74">
        <v>1</v>
      </c>
      <c r="D235" s="385" t="s">
        <v>75</v>
      </c>
      <c r="E235" s="386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8"/>
      <c r="B236" s="394"/>
      <c r="C236" s="74">
        <v>2</v>
      </c>
      <c r="D236" s="385" t="s">
        <v>76</v>
      </c>
      <c r="E236" s="386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8"/>
      <c r="B237" s="394"/>
      <c r="C237" s="74">
        <v>3</v>
      </c>
      <c r="D237" s="385" t="s">
        <v>77</v>
      </c>
      <c r="E237" s="386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8"/>
      <c r="B238" s="394"/>
      <c r="C238" s="74">
        <v>4</v>
      </c>
      <c r="D238" s="385" t="s">
        <v>110</v>
      </c>
      <c r="E238" s="386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8"/>
      <c r="B239" s="394"/>
      <c r="C239" s="74">
        <v>5</v>
      </c>
      <c r="D239" s="385" t="s">
        <v>78</v>
      </c>
      <c r="E239" s="386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8"/>
      <c r="B240" s="394"/>
      <c r="C240" s="74">
        <v>6</v>
      </c>
      <c r="D240" s="385" t="s">
        <v>79</v>
      </c>
      <c r="E240" s="386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8"/>
      <c r="B241" s="394"/>
      <c r="C241" s="74">
        <v>7</v>
      </c>
      <c r="D241" s="385" t="s">
        <v>80</v>
      </c>
      <c r="E241" s="386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8"/>
      <c r="B242" s="394"/>
      <c r="C242" s="74">
        <v>8</v>
      </c>
      <c r="D242" s="385" t="s">
        <v>81</v>
      </c>
      <c r="E242" s="386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8"/>
      <c r="B243" s="394"/>
      <c r="C243" s="74">
        <v>9</v>
      </c>
      <c r="D243" s="385" t="s">
        <v>82</v>
      </c>
      <c r="E243" s="386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8"/>
      <c r="B244" s="394"/>
      <c r="C244" s="74">
        <v>10</v>
      </c>
      <c r="D244" s="385" t="s">
        <v>111</v>
      </c>
      <c r="E244" s="386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9"/>
      <c r="B245" s="395"/>
      <c r="C245" s="74">
        <v>11</v>
      </c>
      <c r="D245" s="385" t="s">
        <v>83</v>
      </c>
      <c r="E245" s="386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90" t="s">
        <v>50</v>
      </c>
      <c r="B246" s="391"/>
      <c r="C246" s="391"/>
      <c r="D246" s="391"/>
      <c r="E246" s="39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5"/>
      <c r="B250" s="382"/>
      <c r="C250" s="382"/>
      <c r="D250" s="382"/>
      <c r="E250" s="336"/>
      <c r="F250" s="259" t="s">
        <v>16</v>
      </c>
      <c r="G250" s="260"/>
      <c r="H250" s="260"/>
      <c r="I250" s="260"/>
      <c r="J250" s="261"/>
      <c r="K250" s="310" t="s">
        <v>50</v>
      </c>
      <c r="L250" s="265" t="s">
        <v>13</v>
      </c>
      <c r="M250" s="266"/>
      <c r="N250" s="267"/>
      <c r="O250" s="268" t="s">
        <v>50</v>
      </c>
    </row>
    <row r="251" spans="1:17" ht="14.1" customHeight="1" x14ac:dyDescent="0.15">
      <c r="A251" s="337"/>
      <c r="B251" s="383"/>
      <c r="C251" s="383"/>
      <c r="D251" s="383"/>
      <c r="E251" s="33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11"/>
      <c r="L251" s="52">
        <v>1</v>
      </c>
      <c r="M251" s="44">
        <v>2</v>
      </c>
      <c r="N251" s="61">
        <v>3</v>
      </c>
      <c r="O251" s="269"/>
    </row>
    <row r="252" spans="1:17" ht="14.1" customHeight="1" x14ac:dyDescent="0.15">
      <c r="A252" s="337"/>
      <c r="B252" s="383"/>
      <c r="C252" s="383"/>
      <c r="D252" s="383"/>
      <c r="E252" s="338"/>
      <c r="F252" s="252" t="s">
        <v>65</v>
      </c>
      <c r="G252" s="252" t="s">
        <v>66</v>
      </c>
      <c r="H252" s="281" t="s">
        <v>101</v>
      </c>
      <c r="I252" s="246" t="s">
        <v>102</v>
      </c>
      <c r="J252" s="367" t="s">
        <v>103</v>
      </c>
      <c r="K252" s="311"/>
      <c r="L252" s="405" t="s">
        <v>67</v>
      </c>
      <c r="M252" s="250" t="s">
        <v>66</v>
      </c>
      <c r="N252" s="407" t="s">
        <v>68</v>
      </c>
      <c r="O252" s="269"/>
    </row>
    <row r="253" spans="1:17" ht="14.1" customHeight="1" x14ac:dyDescent="0.15">
      <c r="A253" s="339"/>
      <c r="B253" s="384"/>
      <c r="C253" s="384"/>
      <c r="D253" s="384"/>
      <c r="E253" s="340"/>
      <c r="F253" s="253"/>
      <c r="G253" s="253"/>
      <c r="H253" s="365"/>
      <c r="I253" s="366"/>
      <c r="J253" s="253"/>
      <c r="K253" s="312"/>
      <c r="L253" s="406"/>
      <c r="M253" s="251"/>
      <c r="N253" s="408"/>
      <c r="O253" s="270"/>
    </row>
    <row r="254" spans="1:17" ht="14.1" customHeight="1" x14ac:dyDescent="0.15">
      <c r="A254" s="409" t="s">
        <v>73</v>
      </c>
      <c r="B254" s="117" t="s">
        <v>85</v>
      </c>
      <c r="C254" s="368" t="s">
        <v>87</v>
      </c>
      <c r="D254" s="396"/>
      <c r="E254" s="36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10"/>
      <c r="B255" s="412" t="s">
        <v>86</v>
      </c>
      <c r="C255" s="49">
        <v>1</v>
      </c>
      <c r="D255" s="385" t="s">
        <v>75</v>
      </c>
      <c r="E255" s="39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10"/>
      <c r="B256" s="394"/>
      <c r="C256" s="49">
        <v>2</v>
      </c>
      <c r="D256" s="385" t="s">
        <v>76</v>
      </c>
      <c r="E256" s="39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10"/>
      <c r="B257" s="394"/>
      <c r="C257" s="49">
        <v>3</v>
      </c>
      <c r="D257" s="385" t="s">
        <v>77</v>
      </c>
      <c r="E257" s="39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10"/>
      <c r="B258" s="394"/>
      <c r="C258" s="49">
        <v>4</v>
      </c>
      <c r="D258" s="385" t="s">
        <v>110</v>
      </c>
      <c r="E258" s="38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10"/>
      <c r="B259" s="394"/>
      <c r="C259" s="49">
        <v>5</v>
      </c>
      <c r="D259" s="385" t="s">
        <v>78</v>
      </c>
      <c r="E259" s="39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10"/>
      <c r="B260" s="394"/>
      <c r="C260" s="49">
        <v>6</v>
      </c>
      <c r="D260" s="385" t="s">
        <v>79</v>
      </c>
      <c r="E260" s="39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10"/>
      <c r="B261" s="394"/>
      <c r="C261" s="49">
        <v>7</v>
      </c>
      <c r="D261" s="385" t="s">
        <v>80</v>
      </c>
      <c r="E261" s="39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10"/>
      <c r="B262" s="394"/>
      <c r="C262" s="49">
        <v>8</v>
      </c>
      <c r="D262" s="385" t="s">
        <v>81</v>
      </c>
      <c r="E262" s="39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10"/>
      <c r="B263" s="394"/>
      <c r="C263" s="49">
        <v>9</v>
      </c>
      <c r="D263" s="385" t="s">
        <v>82</v>
      </c>
      <c r="E263" s="39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10"/>
      <c r="B264" s="394"/>
      <c r="C264" s="49">
        <v>10</v>
      </c>
      <c r="D264" s="385" t="s">
        <v>111</v>
      </c>
      <c r="E264" s="38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11"/>
      <c r="B265" s="395"/>
      <c r="C265" s="49">
        <v>11</v>
      </c>
      <c r="D265" s="385" t="s">
        <v>83</v>
      </c>
      <c r="E265" s="39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90" t="s">
        <v>50</v>
      </c>
      <c r="B266" s="391"/>
      <c r="C266" s="391"/>
      <c r="D266" s="391"/>
      <c r="E266" s="39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21"/>
      <c r="B269" s="422"/>
      <c r="C269" s="422"/>
      <c r="D269" s="422"/>
      <c r="E269" s="322"/>
      <c r="F269" s="237" t="s">
        <v>70</v>
      </c>
      <c r="G269" s="238"/>
      <c r="H269" s="238"/>
      <c r="I269" s="238"/>
      <c r="J269" s="239"/>
      <c r="K269" s="316" t="s">
        <v>50</v>
      </c>
      <c r="L269" s="243" t="s">
        <v>71</v>
      </c>
      <c r="M269" s="244"/>
      <c r="N269" s="244"/>
      <c r="O269" s="244"/>
      <c r="P269" s="244"/>
      <c r="Q269" s="244"/>
      <c r="R269" s="245"/>
      <c r="S269" s="215" t="s">
        <v>50</v>
      </c>
    </row>
    <row r="270" spans="1:19" ht="14.1" customHeight="1" x14ac:dyDescent="0.15">
      <c r="A270" s="423"/>
      <c r="B270" s="424"/>
      <c r="C270" s="424"/>
      <c r="D270" s="424"/>
      <c r="E270" s="323"/>
      <c r="F270" s="401" t="s">
        <v>96</v>
      </c>
      <c r="G270" s="220" t="s">
        <v>97</v>
      </c>
      <c r="H270" s="222" t="s">
        <v>98</v>
      </c>
      <c r="I270" s="220" t="s">
        <v>99</v>
      </c>
      <c r="J270" s="222" t="s">
        <v>100</v>
      </c>
      <c r="K270" s="317"/>
      <c r="L270" s="413" t="s">
        <v>104</v>
      </c>
      <c r="M270" s="415" t="s">
        <v>105</v>
      </c>
      <c r="N270" s="415" t="s">
        <v>98</v>
      </c>
      <c r="O270" s="415" t="s">
        <v>106</v>
      </c>
      <c r="P270" s="416" t="s">
        <v>107</v>
      </c>
      <c r="Q270" s="415" t="s">
        <v>36</v>
      </c>
      <c r="R270" s="416" t="s">
        <v>124</v>
      </c>
      <c r="S270" s="216"/>
    </row>
    <row r="271" spans="1:19" ht="14.1" customHeight="1" x14ac:dyDescent="0.15">
      <c r="A271" s="425"/>
      <c r="B271" s="426"/>
      <c r="C271" s="426"/>
      <c r="D271" s="426"/>
      <c r="E271" s="324"/>
      <c r="F271" s="403"/>
      <c r="G271" s="221"/>
      <c r="H271" s="223"/>
      <c r="I271" s="221"/>
      <c r="J271" s="223"/>
      <c r="K271" s="318"/>
      <c r="L271" s="414"/>
      <c r="M271" s="415"/>
      <c r="N271" s="415"/>
      <c r="O271" s="415"/>
      <c r="P271" s="416"/>
      <c r="Q271" s="415"/>
      <c r="R271" s="416"/>
      <c r="S271" s="217"/>
    </row>
    <row r="272" spans="1:19" ht="14.1" customHeight="1" x14ac:dyDescent="0.15">
      <c r="A272" s="387" t="s">
        <v>73</v>
      </c>
      <c r="B272" s="117" t="s">
        <v>85</v>
      </c>
      <c r="C272" s="368" t="s">
        <v>87</v>
      </c>
      <c r="D272" s="396"/>
      <c r="E272" s="369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8"/>
      <c r="B273" s="393" t="s">
        <v>86</v>
      </c>
      <c r="C273" s="49">
        <v>1</v>
      </c>
      <c r="D273" s="385" t="s">
        <v>75</v>
      </c>
      <c r="E273" s="386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8"/>
      <c r="B274" s="394"/>
      <c r="C274" s="49">
        <v>2</v>
      </c>
      <c r="D274" s="385" t="s">
        <v>76</v>
      </c>
      <c r="E274" s="386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8"/>
      <c r="B275" s="394"/>
      <c r="C275" s="49">
        <v>3</v>
      </c>
      <c r="D275" s="385" t="s">
        <v>77</v>
      </c>
      <c r="E275" s="386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8"/>
      <c r="B276" s="394"/>
      <c r="C276" s="49">
        <v>4</v>
      </c>
      <c r="D276" s="419" t="s">
        <v>110</v>
      </c>
      <c r="E276" s="420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8"/>
      <c r="B277" s="394"/>
      <c r="C277" s="49">
        <v>5</v>
      </c>
      <c r="D277" s="385" t="s">
        <v>78</v>
      </c>
      <c r="E277" s="386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8"/>
      <c r="B278" s="394"/>
      <c r="C278" s="49">
        <v>6</v>
      </c>
      <c r="D278" s="385" t="s">
        <v>79</v>
      </c>
      <c r="E278" s="386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88"/>
      <c r="B279" s="394"/>
      <c r="C279" s="49">
        <v>7</v>
      </c>
      <c r="D279" s="385" t="s">
        <v>80</v>
      </c>
      <c r="E279" s="386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88"/>
      <c r="B280" s="394"/>
      <c r="C280" s="49">
        <v>8</v>
      </c>
      <c r="D280" s="385" t="s">
        <v>81</v>
      </c>
      <c r="E280" s="386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88"/>
      <c r="B281" s="394"/>
      <c r="C281" s="49">
        <v>9</v>
      </c>
      <c r="D281" s="385" t="s">
        <v>82</v>
      </c>
      <c r="E281" s="386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88"/>
      <c r="B282" s="394"/>
      <c r="C282" s="49">
        <v>10</v>
      </c>
      <c r="D282" s="385" t="s">
        <v>111</v>
      </c>
      <c r="E282" s="386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89"/>
      <c r="B283" s="395"/>
      <c r="C283" s="49">
        <v>11</v>
      </c>
      <c r="D283" s="385" t="s">
        <v>83</v>
      </c>
      <c r="E283" s="386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90" t="s">
        <v>50</v>
      </c>
      <c r="B284" s="391"/>
      <c r="C284" s="391"/>
      <c r="D284" s="391"/>
      <c r="E284" s="392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7" t="s">
        <v>138</v>
      </c>
      <c r="B3" s="381" t="s">
        <v>142</v>
      </c>
      <c r="C3" s="381"/>
      <c r="D3" s="381"/>
      <c r="E3" s="381" t="s">
        <v>141</v>
      </c>
      <c r="F3" s="381"/>
      <c r="G3" s="381"/>
      <c r="H3" s="381" t="s">
        <v>140</v>
      </c>
      <c r="I3" s="381"/>
      <c r="J3" s="381"/>
      <c r="K3" s="36">
        <v>1</v>
      </c>
      <c r="L3" s="429" t="s">
        <v>129</v>
      </c>
      <c r="M3" s="430"/>
      <c r="N3" s="430"/>
      <c r="O3" s="431"/>
      <c r="P3" s="121">
        <v>2</v>
      </c>
      <c r="Q3" s="429" t="s">
        <v>130</v>
      </c>
      <c r="R3" s="430"/>
      <c r="S3" s="430"/>
      <c r="T3" s="431"/>
      <c r="U3" s="121">
        <v>3</v>
      </c>
      <c r="V3" s="429" t="s">
        <v>131</v>
      </c>
      <c r="W3" s="430"/>
      <c r="X3" s="430"/>
      <c r="Y3" s="431"/>
      <c r="Z3" s="121">
        <v>4</v>
      </c>
      <c r="AA3" s="429" t="s">
        <v>132</v>
      </c>
      <c r="AB3" s="430"/>
      <c r="AC3" s="430"/>
      <c r="AD3" s="431"/>
      <c r="AE3" s="121">
        <v>5</v>
      </c>
      <c r="AF3" s="429" t="s">
        <v>133</v>
      </c>
      <c r="AG3" s="430"/>
      <c r="AH3" s="430"/>
      <c r="AI3" s="431"/>
      <c r="AJ3" s="121">
        <v>6</v>
      </c>
      <c r="AK3" s="429" t="s">
        <v>134</v>
      </c>
      <c r="AL3" s="430"/>
      <c r="AM3" s="430"/>
      <c r="AN3" s="431"/>
      <c r="AO3" s="121">
        <v>7</v>
      </c>
      <c r="AP3" s="429" t="s">
        <v>135</v>
      </c>
      <c r="AQ3" s="430"/>
      <c r="AR3" s="430"/>
      <c r="AS3" s="431"/>
      <c r="AT3" s="121">
        <v>8</v>
      </c>
      <c r="AU3" s="429" t="s">
        <v>136</v>
      </c>
      <c r="AV3" s="430"/>
      <c r="AW3" s="430"/>
      <c r="AX3" s="431"/>
      <c r="AY3" s="121">
        <v>9</v>
      </c>
      <c r="AZ3" s="429" t="s">
        <v>137</v>
      </c>
      <c r="BA3" s="430"/>
      <c r="BB3" s="430"/>
      <c r="BC3" s="433"/>
      <c r="BD3" s="430" t="s">
        <v>194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7"/>
      <c r="B5" s="395" t="s">
        <v>143</v>
      </c>
      <c r="C5" s="395"/>
      <c r="D5" s="395"/>
      <c r="E5" s="395"/>
      <c r="F5" s="395"/>
      <c r="G5" s="395"/>
      <c r="H5" s="395"/>
      <c r="I5" s="395"/>
      <c r="J5" s="39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7"/>
      <c r="B6" s="381"/>
      <c r="C6" s="381"/>
      <c r="D6" s="381"/>
      <c r="E6" s="381" t="s">
        <v>143</v>
      </c>
      <c r="F6" s="381"/>
      <c r="G6" s="381"/>
      <c r="H6" s="381"/>
      <c r="I6" s="381"/>
      <c r="J6" s="381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7"/>
      <c r="B7" s="381"/>
      <c r="C7" s="381"/>
      <c r="D7" s="381"/>
      <c r="E7" s="381"/>
      <c r="F7" s="381"/>
      <c r="G7" s="381"/>
      <c r="H7" s="381" t="s">
        <v>143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7"/>
      <c r="B8" s="381" t="s">
        <v>143</v>
      </c>
      <c r="C8" s="381"/>
      <c r="D8" s="381"/>
      <c r="E8" s="381" t="s">
        <v>143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7"/>
      <c r="B9" s="381" t="s">
        <v>143</v>
      </c>
      <c r="C9" s="381"/>
      <c r="D9" s="381"/>
      <c r="E9" s="381"/>
      <c r="F9" s="381"/>
      <c r="G9" s="381"/>
      <c r="H9" s="381" t="s">
        <v>143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7"/>
      <c r="B10" s="381"/>
      <c r="C10" s="381"/>
      <c r="D10" s="381"/>
      <c r="E10" s="381" t="s">
        <v>143</v>
      </c>
      <c r="F10" s="381"/>
      <c r="G10" s="381"/>
      <c r="H10" s="381" t="s">
        <v>143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7"/>
      <c r="B11" s="381" t="s">
        <v>143</v>
      </c>
      <c r="C11" s="381"/>
      <c r="D11" s="381"/>
      <c r="E11" s="381" t="s">
        <v>143</v>
      </c>
      <c r="F11" s="381"/>
      <c r="G11" s="381"/>
      <c r="H11" s="381" t="s">
        <v>143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6">
        <v>1</v>
      </c>
      <c r="L13" s="429" t="s">
        <v>54</v>
      </c>
      <c r="M13" s="430"/>
      <c r="N13" s="430"/>
      <c r="O13" s="431"/>
      <c r="P13" s="121">
        <v>2</v>
      </c>
      <c r="Q13" s="429" t="s">
        <v>55</v>
      </c>
      <c r="R13" s="430"/>
      <c r="S13" s="430"/>
      <c r="T13" s="431"/>
      <c r="U13" s="121">
        <v>3</v>
      </c>
      <c r="V13" s="429" t="s">
        <v>56</v>
      </c>
      <c r="W13" s="430"/>
      <c r="X13" s="430"/>
      <c r="Y13" s="431"/>
      <c r="Z13" s="121">
        <v>4</v>
      </c>
      <c r="AA13" s="429" t="s">
        <v>57</v>
      </c>
      <c r="AB13" s="430"/>
      <c r="AC13" s="430"/>
      <c r="AD13" s="431"/>
      <c r="AE13" s="121">
        <v>5</v>
      </c>
      <c r="AF13" s="429" t="s">
        <v>58</v>
      </c>
      <c r="AG13" s="430"/>
      <c r="AH13" s="430"/>
      <c r="AI13" s="431"/>
      <c r="AJ13" s="121">
        <v>6</v>
      </c>
      <c r="AK13" s="429" t="s">
        <v>134</v>
      </c>
      <c r="AL13" s="430"/>
      <c r="AM13" s="430"/>
      <c r="AN13" s="431"/>
      <c r="AO13" s="121">
        <v>7</v>
      </c>
      <c r="AP13" s="429" t="s">
        <v>135</v>
      </c>
      <c r="AQ13" s="430"/>
      <c r="AR13" s="430"/>
      <c r="AS13" s="431"/>
      <c r="AT13" s="121">
        <v>8</v>
      </c>
      <c r="AU13" s="429" t="s">
        <v>61</v>
      </c>
      <c r="AV13" s="430"/>
      <c r="AW13" s="430"/>
      <c r="AX13" s="431"/>
      <c r="AY13" s="121">
        <v>9</v>
      </c>
      <c r="AZ13" s="429" t="s">
        <v>62</v>
      </c>
      <c r="BA13" s="430"/>
      <c r="BB13" s="430"/>
      <c r="BC13" s="433"/>
      <c r="BD13" s="430" t="s">
        <v>194</v>
      </c>
      <c r="BE13" s="430"/>
      <c r="BF13" s="430"/>
      <c r="BG13" s="430"/>
      <c r="BH13" s="432"/>
    </row>
    <row r="14" spans="1:60" ht="12.95" customHeight="1" thickBot="1" x14ac:dyDescent="0.2">
      <c r="A14" s="434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4"/>
      <c r="B15" s="395" t="s">
        <v>143</v>
      </c>
      <c r="C15" s="395"/>
      <c r="D15" s="395"/>
      <c r="E15" s="395"/>
      <c r="F15" s="395"/>
      <c r="G15" s="395"/>
      <c r="H15" s="395"/>
      <c r="I15" s="395"/>
      <c r="J15" s="39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4"/>
      <c r="B16" s="381"/>
      <c r="C16" s="381"/>
      <c r="D16" s="381"/>
      <c r="E16" s="381" t="s">
        <v>143</v>
      </c>
      <c r="F16" s="381"/>
      <c r="G16" s="381"/>
      <c r="H16" s="381"/>
      <c r="I16" s="381"/>
      <c r="J16" s="381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4"/>
      <c r="B17" s="381"/>
      <c r="C17" s="381"/>
      <c r="D17" s="381"/>
      <c r="E17" s="381"/>
      <c r="F17" s="381"/>
      <c r="G17" s="381"/>
      <c r="H17" s="381" t="s">
        <v>143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4"/>
      <c r="B18" s="381" t="s">
        <v>143</v>
      </c>
      <c r="C18" s="381"/>
      <c r="D18" s="381"/>
      <c r="E18" s="381" t="s">
        <v>143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4"/>
      <c r="B19" s="381" t="s">
        <v>143</v>
      </c>
      <c r="C19" s="381"/>
      <c r="D19" s="381"/>
      <c r="E19" s="381"/>
      <c r="F19" s="381"/>
      <c r="G19" s="381"/>
      <c r="H19" s="381" t="s">
        <v>143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4"/>
      <c r="B20" s="381"/>
      <c r="C20" s="381"/>
      <c r="D20" s="381"/>
      <c r="E20" s="381" t="s">
        <v>143</v>
      </c>
      <c r="F20" s="381"/>
      <c r="G20" s="381"/>
      <c r="H20" s="381" t="s">
        <v>143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4"/>
      <c r="B21" s="381" t="s">
        <v>143</v>
      </c>
      <c r="C21" s="381"/>
      <c r="D21" s="381"/>
      <c r="E21" s="381" t="s">
        <v>143</v>
      </c>
      <c r="F21" s="381"/>
      <c r="G21" s="381"/>
      <c r="H21" s="381" t="s">
        <v>143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6">
        <v>1</v>
      </c>
      <c r="L23" s="429" t="s">
        <v>54</v>
      </c>
      <c r="M23" s="430"/>
      <c r="N23" s="430"/>
      <c r="O23" s="431"/>
      <c r="P23" s="121">
        <v>2</v>
      </c>
      <c r="Q23" s="429" t="s">
        <v>55</v>
      </c>
      <c r="R23" s="430"/>
      <c r="S23" s="430"/>
      <c r="T23" s="431"/>
      <c r="U23" s="121">
        <v>3</v>
      </c>
      <c r="V23" s="429" t="s">
        <v>56</v>
      </c>
      <c r="W23" s="430"/>
      <c r="X23" s="430"/>
      <c r="Y23" s="431"/>
      <c r="Z23" s="121">
        <v>4</v>
      </c>
      <c r="AA23" s="429" t="s">
        <v>57</v>
      </c>
      <c r="AB23" s="430"/>
      <c r="AC23" s="430"/>
      <c r="AD23" s="431"/>
      <c r="AE23" s="121">
        <v>5</v>
      </c>
      <c r="AF23" s="429" t="s">
        <v>58</v>
      </c>
      <c r="AG23" s="430"/>
      <c r="AH23" s="430"/>
      <c r="AI23" s="431"/>
      <c r="AJ23" s="121">
        <v>6</v>
      </c>
      <c r="AK23" s="429" t="s">
        <v>134</v>
      </c>
      <c r="AL23" s="430"/>
      <c r="AM23" s="430"/>
      <c r="AN23" s="431"/>
      <c r="AO23" s="121">
        <v>7</v>
      </c>
      <c r="AP23" s="429" t="s">
        <v>135</v>
      </c>
      <c r="AQ23" s="430"/>
      <c r="AR23" s="430"/>
      <c r="AS23" s="431"/>
      <c r="AT23" s="121">
        <v>8</v>
      </c>
      <c r="AU23" s="429" t="s">
        <v>61</v>
      </c>
      <c r="AV23" s="430"/>
      <c r="AW23" s="430"/>
      <c r="AX23" s="431"/>
      <c r="AY23" s="121">
        <v>9</v>
      </c>
      <c r="AZ23" s="429" t="s">
        <v>62</v>
      </c>
      <c r="BA23" s="430"/>
      <c r="BB23" s="430"/>
      <c r="BC23" s="433"/>
      <c r="BD23" s="430" t="s">
        <v>194</v>
      </c>
      <c r="BE23" s="430"/>
      <c r="BF23" s="430"/>
      <c r="BG23" s="430"/>
      <c r="BH23" s="432"/>
    </row>
    <row r="24" spans="1:60" ht="12.95" customHeight="1" thickBot="1" x14ac:dyDescent="0.2">
      <c r="A24" s="387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8"/>
      <c r="B25" s="395" t="s">
        <v>143</v>
      </c>
      <c r="C25" s="395"/>
      <c r="D25" s="395"/>
      <c r="E25" s="395"/>
      <c r="F25" s="395"/>
      <c r="G25" s="395"/>
      <c r="H25" s="395"/>
      <c r="I25" s="395"/>
      <c r="J25" s="39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8"/>
      <c r="B26" s="381"/>
      <c r="C26" s="381"/>
      <c r="D26" s="381"/>
      <c r="E26" s="381" t="s">
        <v>143</v>
      </c>
      <c r="F26" s="381"/>
      <c r="G26" s="381"/>
      <c r="H26" s="381"/>
      <c r="I26" s="381"/>
      <c r="J26" s="381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8"/>
      <c r="B27" s="381"/>
      <c r="C27" s="381"/>
      <c r="D27" s="381"/>
      <c r="E27" s="381"/>
      <c r="F27" s="381"/>
      <c r="G27" s="381"/>
      <c r="H27" s="381" t="s">
        <v>143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8"/>
      <c r="B28" s="381" t="s">
        <v>143</v>
      </c>
      <c r="C28" s="381"/>
      <c r="D28" s="381"/>
      <c r="E28" s="381" t="s">
        <v>143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8"/>
      <c r="B29" s="381" t="s">
        <v>143</v>
      </c>
      <c r="C29" s="381"/>
      <c r="D29" s="381"/>
      <c r="E29" s="381"/>
      <c r="F29" s="381"/>
      <c r="G29" s="381"/>
      <c r="H29" s="381" t="s">
        <v>143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8"/>
      <c r="B30" s="381"/>
      <c r="C30" s="381"/>
      <c r="D30" s="381"/>
      <c r="E30" s="381" t="s">
        <v>143</v>
      </c>
      <c r="F30" s="381"/>
      <c r="G30" s="381"/>
      <c r="H30" s="381" t="s">
        <v>143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9"/>
      <c r="B31" s="381" t="s">
        <v>143</v>
      </c>
      <c r="C31" s="381"/>
      <c r="D31" s="381"/>
      <c r="E31" s="381" t="s">
        <v>143</v>
      </c>
      <c r="F31" s="381"/>
      <c r="G31" s="381"/>
      <c r="H31" s="381" t="s">
        <v>143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6">
        <v>1</v>
      </c>
      <c r="L33" s="429" t="s">
        <v>54</v>
      </c>
      <c r="M33" s="430"/>
      <c r="N33" s="430"/>
      <c r="O33" s="431"/>
      <c r="P33" s="121">
        <v>2</v>
      </c>
      <c r="Q33" s="429" t="s">
        <v>55</v>
      </c>
      <c r="R33" s="430"/>
      <c r="S33" s="430"/>
      <c r="T33" s="431"/>
      <c r="U33" s="121">
        <v>3</v>
      </c>
      <c r="V33" s="429" t="s">
        <v>56</v>
      </c>
      <c r="W33" s="430"/>
      <c r="X33" s="430"/>
      <c r="Y33" s="431"/>
      <c r="Z33" s="121">
        <v>4</v>
      </c>
      <c r="AA33" s="429" t="s">
        <v>57</v>
      </c>
      <c r="AB33" s="430"/>
      <c r="AC33" s="430"/>
      <c r="AD33" s="431"/>
      <c r="AE33" s="121">
        <v>5</v>
      </c>
      <c r="AF33" s="429" t="s">
        <v>58</v>
      </c>
      <c r="AG33" s="430"/>
      <c r="AH33" s="430"/>
      <c r="AI33" s="431"/>
      <c r="AJ33" s="121">
        <v>6</v>
      </c>
      <c r="AK33" s="429" t="s">
        <v>134</v>
      </c>
      <c r="AL33" s="430"/>
      <c r="AM33" s="430"/>
      <c r="AN33" s="431"/>
      <c r="AO33" s="121">
        <v>7</v>
      </c>
      <c r="AP33" s="429" t="s">
        <v>135</v>
      </c>
      <c r="AQ33" s="430"/>
      <c r="AR33" s="430"/>
      <c r="AS33" s="431"/>
      <c r="AT33" s="121">
        <v>8</v>
      </c>
      <c r="AU33" s="429" t="s">
        <v>61</v>
      </c>
      <c r="AV33" s="430"/>
      <c r="AW33" s="430"/>
      <c r="AX33" s="431"/>
      <c r="AY33" s="121">
        <v>9</v>
      </c>
      <c r="AZ33" s="429" t="s">
        <v>62</v>
      </c>
      <c r="BA33" s="430"/>
      <c r="BB33" s="430"/>
      <c r="BC33" s="433"/>
      <c r="BD33" s="430" t="s">
        <v>194</v>
      </c>
      <c r="BE33" s="430"/>
      <c r="BF33" s="430"/>
      <c r="BG33" s="430"/>
      <c r="BH33" s="432"/>
    </row>
    <row r="34" spans="1:60" ht="12.95" customHeight="1" thickBot="1" x14ac:dyDescent="0.2">
      <c r="A34" s="387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8"/>
      <c r="B35" s="395" t="s">
        <v>143</v>
      </c>
      <c r="C35" s="395"/>
      <c r="D35" s="395"/>
      <c r="E35" s="395"/>
      <c r="F35" s="395"/>
      <c r="G35" s="395"/>
      <c r="H35" s="395"/>
      <c r="I35" s="395"/>
      <c r="J35" s="39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8"/>
      <c r="B36" s="381"/>
      <c r="C36" s="381"/>
      <c r="D36" s="381"/>
      <c r="E36" s="381" t="s">
        <v>143</v>
      </c>
      <c r="F36" s="381"/>
      <c r="G36" s="381"/>
      <c r="H36" s="381"/>
      <c r="I36" s="381"/>
      <c r="J36" s="381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8"/>
      <c r="B37" s="381"/>
      <c r="C37" s="381"/>
      <c r="D37" s="381"/>
      <c r="E37" s="381"/>
      <c r="F37" s="381"/>
      <c r="G37" s="381"/>
      <c r="H37" s="381" t="s">
        <v>143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8"/>
      <c r="B38" s="381" t="s">
        <v>143</v>
      </c>
      <c r="C38" s="381"/>
      <c r="D38" s="381"/>
      <c r="E38" s="381" t="s">
        <v>143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8"/>
      <c r="B39" s="381" t="s">
        <v>143</v>
      </c>
      <c r="C39" s="381"/>
      <c r="D39" s="381"/>
      <c r="E39" s="381"/>
      <c r="F39" s="381"/>
      <c r="G39" s="381"/>
      <c r="H39" s="381" t="s">
        <v>143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8"/>
      <c r="B40" s="381"/>
      <c r="C40" s="381"/>
      <c r="D40" s="381"/>
      <c r="E40" s="381" t="s">
        <v>143</v>
      </c>
      <c r="F40" s="381"/>
      <c r="G40" s="381"/>
      <c r="H40" s="381" t="s">
        <v>143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9"/>
      <c r="B41" s="381" t="s">
        <v>143</v>
      </c>
      <c r="C41" s="381"/>
      <c r="D41" s="381"/>
      <c r="E41" s="381" t="s">
        <v>143</v>
      </c>
      <c r="F41" s="381"/>
      <c r="G41" s="381"/>
      <c r="H41" s="381" t="s">
        <v>143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6">
        <v>1</v>
      </c>
      <c r="L43" s="429" t="s">
        <v>54</v>
      </c>
      <c r="M43" s="430"/>
      <c r="N43" s="430"/>
      <c r="O43" s="431"/>
      <c r="P43" s="121">
        <v>2</v>
      </c>
      <c r="Q43" s="429" t="s">
        <v>55</v>
      </c>
      <c r="R43" s="430"/>
      <c r="S43" s="430"/>
      <c r="T43" s="431"/>
      <c r="U43" s="121">
        <v>3</v>
      </c>
      <c r="V43" s="429" t="s">
        <v>56</v>
      </c>
      <c r="W43" s="430"/>
      <c r="X43" s="430"/>
      <c r="Y43" s="431"/>
      <c r="Z43" s="121">
        <v>4</v>
      </c>
      <c r="AA43" s="429" t="s">
        <v>57</v>
      </c>
      <c r="AB43" s="430"/>
      <c r="AC43" s="430"/>
      <c r="AD43" s="431"/>
      <c r="AE43" s="121">
        <v>5</v>
      </c>
      <c r="AF43" s="429" t="s">
        <v>58</v>
      </c>
      <c r="AG43" s="430"/>
      <c r="AH43" s="430"/>
      <c r="AI43" s="431"/>
      <c r="AJ43" s="121">
        <v>6</v>
      </c>
      <c r="AK43" s="429" t="s">
        <v>134</v>
      </c>
      <c r="AL43" s="430"/>
      <c r="AM43" s="430"/>
      <c r="AN43" s="431"/>
      <c r="AO43" s="121">
        <v>7</v>
      </c>
      <c r="AP43" s="429" t="s">
        <v>135</v>
      </c>
      <c r="AQ43" s="430"/>
      <c r="AR43" s="430"/>
      <c r="AS43" s="431"/>
      <c r="AT43" s="121">
        <v>8</v>
      </c>
      <c r="AU43" s="429" t="s">
        <v>61</v>
      </c>
      <c r="AV43" s="430"/>
      <c r="AW43" s="430"/>
      <c r="AX43" s="431"/>
      <c r="AY43" s="121">
        <v>9</v>
      </c>
      <c r="AZ43" s="429" t="s">
        <v>62</v>
      </c>
      <c r="BA43" s="430"/>
      <c r="BB43" s="430"/>
      <c r="BC43" s="433"/>
      <c r="BD43" s="430" t="s">
        <v>194</v>
      </c>
      <c r="BE43" s="430"/>
      <c r="BF43" s="430"/>
      <c r="BG43" s="430"/>
      <c r="BH43" s="432"/>
    </row>
    <row r="44" spans="1:60" ht="12.95" customHeight="1" thickBot="1" x14ac:dyDescent="0.2">
      <c r="A44" s="427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7"/>
      <c r="B45" s="395" t="s">
        <v>143</v>
      </c>
      <c r="C45" s="395"/>
      <c r="D45" s="395"/>
      <c r="E45" s="395"/>
      <c r="F45" s="395"/>
      <c r="G45" s="395"/>
      <c r="H45" s="395"/>
      <c r="I45" s="395"/>
      <c r="J45" s="39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7"/>
      <c r="B46" s="381"/>
      <c r="C46" s="381"/>
      <c r="D46" s="381"/>
      <c r="E46" s="381" t="s">
        <v>143</v>
      </c>
      <c r="F46" s="381"/>
      <c r="G46" s="381"/>
      <c r="H46" s="381"/>
      <c r="I46" s="381"/>
      <c r="J46" s="381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7"/>
      <c r="B47" s="381"/>
      <c r="C47" s="381"/>
      <c r="D47" s="381"/>
      <c r="E47" s="381"/>
      <c r="F47" s="381"/>
      <c r="G47" s="381"/>
      <c r="H47" s="381" t="s">
        <v>143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7"/>
      <c r="B48" s="381" t="s">
        <v>143</v>
      </c>
      <c r="C48" s="381"/>
      <c r="D48" s="381"/>
      <c r="E48" s="381" t="s">
        <v>143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7"/>
      <c r="B49" s="381" t="s">
        <v>143</v>
      </c>
      <c r="C49" s="381"/>
      <c r="D49" s="381"/>
      <c r="E49" s="381"/>
      <c r="F49" s="381"/>
      <c r="G49" s="381"/>
      <c r="H49" s="381" t="s">
        <v>143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7"/>
      <c r="B50" s="381"/>
      <c r="C50" s="381"/>
      <c r="D50" s="381"/>
      <c r="E50" s="381" t="s">
        <v>143</v>
      </c>
      <c r="F50" s="381"/>
      <c r="G50" s="381"/>
      <c r="H50" s="381" t="s">
        <v>143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7"/>
      <c r="B51" s="381" t="s">
        <v>143</v>
      </c>
      <c r="C51" s="381"/>
      <c r="D51" s="381"/>
      <c r="E51" s="381" t="s">
        <v>143</v>
      </c>
      <c r="F51" s="381"/>
      <c r="G51" s="381"/>
      <c r="H51" s="381" t="s">
        <v>143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6">
        <v>1</v>
      </c>
      <c r="L53" s="429" t="s">
        <v>54</v>
      </c>
      <c r="M53" s="430"/>
      <c r="N53" s="430"/>
      <c r="O53" s="431"/>
      <c r="P53" s="121">
        <v>2</v>
      </c>
      <c r="Q53" s="429" t="s">
        <v>55</v>
      </c>
      <c r="R53" s="430"/>
      <c r="S53" s="430"/>
      <c r="T53" s="431"/>
      <c r="U53" s="121">
        <v>3</v>
      </c>
      <c r="V53" s="429" t="s">
        <v>56</v>
      </c>
      <c r="W53" s="430"/>
      <c r="X53" s="430"/>
      <c r="Y53" s="431"/>
      <c r="Z53" s="121">
        <v>4</v>
      </c>
      <c r="AA53" s="429" t="s">
        <v>57</v>
      </c>
      <c r="AB53" s="430"/>
      <c r="AC53" s="430"/>
      <c r="AD53" s="431"/>
      <c r="AE53" s="121">
        <v>5</v>
      </c>
      <c r="AF53" s="429" t="s">
        <v>58</v>
      </c>
      <c r="AG53" s="430"/>
      <c r="AH53" s="430"/>
      <c r="AI53" s="431"/>
      <c r="AJ53" s="121">
        <v>6</v>
      </c>
      <c r="AK53" s="429" t="s">
        <v>134</v>
      </c>
      <c r="AL53" s="430"/>
      <c r="AM53" s="430"/>
      <c r="AN53" s="431"/>
      <c r="AO53" s="121">
        <v>7</v>
      </c>
      <c r="AP53" s="429" t="s">
        <v>135</v>
      </c>
      <c r="AQ53" s="430"/>
      <c r="AR53" s="430"/>
      <c r="AS53" s="431"/>
      <c r="AT53" s="121">
        <v>8</v>
      </c>
      <c r="AU53" s="429" t="s">
        <v>61</v>
      </c>
      <c r="AV53" s="430"/>
      <c r="AW53" s="430"/>
      <c r="AX53" s="431"/>
      <c r="AY53" s="121">
        <v>9</v>
      </c>
      <c r="AZ53" s="429" t="s">
        <v>62</v>
      </c>
      <c r="BA53" s="430"/>
      <c r="BB53" s="430"/>
      <c r="BC53" s="433"/>
      <c r="BD53" s="430" t="s">
        <v>194</v>
      </c>
      <c r="BE53" s="430"/>
      <c r="BF53" s="430"/>
      <c r="BG53" s="430"/>
      <c r="BH53" s="432"/>
    </row>
    <row r="54" spans="1:60" ht="12.95" customHeight="1" thickBot="1" x14ac:dyDescent="0.2">
      <c r="A54" s="434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4"/>
      <c r="B55" s="395" t="s">
        <v>143</v>
      </c>
      <c r="C55" s="395"/>
      <c r="D55" s="395"/>
      <c r="E55" s="395"/>
      <c r="F55" s="395"/>
      <c r="G55" s="395"/>
      <c r="H55" s="395"/>
      <c r="I55" s="395"/>
      <c r="J55" s="39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4"/>
      <c r="B56" s="381"/>
      <c r="C56" s="381"/>
      <c r="D56" s="381"/>
      <c r="E56" s="381" t="s">
        <v>143</v>
      </c>
      <c r="F56" s="381"/>
      <c r="G56" s="381"/>
      <c r="H56" s="381"/>
      <c r="I56" s="381"/>
      <c r="J56" s="381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4"/>
      <c r="B57" s="381"/>
      <c r="C57" s="381"/>
      <c r="D57" s="381"/>
      <c r="E57" s="381"/>
      <c r="F57" s="381"/>
      <c r="G57" s="381"/>
      <c r="H57" s="381" t="s">
        <v>143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4"/>
      <c r="B58" s="381" t="s">
        <v>143</v>
      </c>
      <c r="C58" s="381"/>
      <c r="D58" s="381"/>
      <c r="E58" s="381" t="s">
        <v>143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4"/>
      <c r="B59" s="381" t="s">
        <v>143</v>
      </c>
      <c r="C59" s="381"/>
      <c r="D59" s="381"/>
      <c r="E59" s="381"/>
      <c r="F59" s="381"/>
      <c r="G59" s="381"/>
      <c r="H59" s="381" t="s">
        <v>143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4"/>
      <c r="B60" s="381"/>
      <c r="C60" s="381"/>
      <c r="D60" s="381"/>
      <c r="E60" s="381" t="s">
        <v>143</v>
      </c>
      <c r="F60" s="381"/>
      <c r="G60" s="381"/>
      <c r="H60" s="381" t="s">
        <v>143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4"/>
      <c r="B61" s="381" t="s">
        <v>143</v>
      </c>
      <c r="C61" s="381"/>
      <c r="D61" s="381"/>
      <c r="E61" s="381" t="s">
        <v>143</v>
      </c>
      <c r="F61" s="381"/>
      <c r="G61" s="381"/>
      <c r="H61" s="381" t="s">
        <v>143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6">
        <v>1</v>
      </c>
      <c r="L63" s="429" t="s">
        <v>54</v>
      </c>
      <c r="M63" s="430"/>
      <c r="N63" s="430"/>
      <c r="O63" s="431"/>
      <c r="P63" s="121">
        <v>2</v>
      </c>
      <c r="Q63" s="429" t="s">
        <v>55</v>
      </c>
      <c r="R63" s="430"/>
      <c r="S63" s="430"/>
      <c r="T63" s="431"/>
      <c r="U63" s="121">
        <v>3</v>
      </c>
      <c r="V63" s="429" t="s">
        <v>56</v>
      </c>
      <c r="W63" s="430"/>
      <c r="X63" s="430"/>
      <c r="Y63" s="431"/>
      <c r="Z63" s="121">
        <v>4</v>
      </c>
      <c r="AA63" s="429" t="s">
        <v>57</v>
      </c>
      <c r="AB63" s="430"/>
      <c r="AC63" s="430"/>
      <c r="AD63" s="431"/>
      <c r="AE63" s="121">
        <v>5</v>
      </c>
      <c r="AF63" s="429" t="s">
        <v>58</v>
      </c>
      <c r="AG63" s="430"/>
      <c r="AH63" s="430"/>
      <c r="AI63" s="431"/>
      <c r="AJ63" s="121">
        <v>6</v>
      </c>
      <c r="AK63" s="429" t="s">
        <v>134</v>
      </c>
      <c r="AL63" s="430"/>
      <c r="AM63" s="430"/>
      <c r="AN63" s="431"/>
      <c r="AO63" s="121">
        <v>7</v>
      </c>
      <c r="AP63" s="429" t="s">
        <v>135</v>
      </c>
      <c r="AQ63" s="430"/>
      <c r="AR63" s="430"/>
      <c r="AS63" s="431"/>
      <c r="AT63" s="121">
        <v>8</v>
      </c>
      <c r="AU63" s="429" t="s">
        <v>61</v>
      </c>
      <c r="AV63" s="430"/>
      <c r="AW63" s="430"/>
      <c r="AX63" s="431"/>
      <c r="AY63" s="121">
        <v>9</v>
      </c>
      <c r="AZ63" s="429" t="s">
        <v>62</v>
      </c>
      <c r="BA63" s="430"/>
      <c r="BB63" s="430"/>
      <c r="BC63" s="433"/>
      <c r="BD63" s="430" t="s">
        <v>194</v>
      </c>
      <c r="BE63" s="430"/>
      <c r="BF63" s="430"/>
      <c r="BG63" s="430"/>
      <c r="BH63" s="432"/>
    </row>
    <row r="64" spans="1:60" ht="12.95" customHeight="1" thickBot="1" x14ac:dyDescent="0.2">
      <c r="A64" s="387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8"/>
      <c r="B65" s="395" t="s">
        <v>143</v>
      </c>
      <c r="C65" s="395"/>
      <c r="D65" s="395"/>
      <c r="E65" s="395"/>
      <c r="F65" s="395"/>
      <c r="G65" s="395"/>
      <c r="H65" s="395"/>
      <c r="I65" s="395"/>
      <c r="J65" s="39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8"/>
      <c r="B66" s="381"/>
      <c r="C66" s="381"/>
      <c r="D66" s="381"/>
      <c r="E66" s="381" t="s">
        <v>143</v>
      </c>
      <c r="F66" s="381"/>
      <c r="G66" s="381"/>
      <c r="H66" s="381"/>
      <c r="I66" s="381"/>
      <c r="J66" s="381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8"/>
      <c r="B67" s="381"/>
      <c r="C67" s="381"/>
      <c r="D67" s="381"/>
      <c r="E67" s="381"/>
      <c r="F67" s="381"/>
      <c r="G67" s="381"/>
      <c r="H67" s="381" t="s">
        <v>143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8"/>
      <c r="B68" s="381" t="s">
        <v>143</v>
      </c>
      <c r="C68" s="381"/>
      <c r="D68" s="381"/>
      <c r="E68" s="381" t="s">
        <v>143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8"/>
      <c r="B69" s="381" t="s">
        <v>143</v>
      </c>
      <c r="C69" s="381"/>
      <c r="D69" s="381"/>
      <c r="E69" s="381"/>
      <c r="F69" s="381"/>
      <c r="G69" s="381"/>
      <c r="H69" s="381" t="s">
        <v>143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8"/>
      <c r="B70" s="381"/>
      <c r="C70" s="381"/>
      <c r="D70" s="381"/>
      <c r="E70" s="381" t="s">
        <v>143</v>
      </c>
      <c r="F70" s="381"/>
      <c r="G70" s="381"/>
      <c r="H70" s="381" t="s">
        <v>143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9"/>
      <c r="B71" s="381" t="s">
        <v>143</v>
      </c>
      <c r="C71" s="381"/>
      <c r="D71" s="381"/>
      <c r="E71" s="381" t="s">
        <v>143</v>
      </c>
      <c r="F71" s="381"/>
      <c r="G71" s="381"/>
      <c r="H71" s="381" t="s">
        <v>143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6">
        <v>1</v>
      </c>
      <c r="L73" s="429" t="s">
        <v>54</v>
      </c>
      <c r="M73" s="430"/>
      <c r="N73" s="430"/>
      <c r="O73" s="431"/>
      <c r="P73" s="121">
        <v>2</v>
      </c>
      <c r="Q73" s="429" t="s">
        <v>55</v>
      </c>
      <c r="R73" s="430"/>
      <c r="S73" s="430"/>
      <c r="T73" s="431"/>
      <c r="U73" s="121">
        <v>3</v>
      </c>
      <c r="V73" s="429" t="s">
        <v>56</v>
      </c>
      <c r="W73" s="430"/>
      <c r="X73" s="430"/>
      <c r="Y73" s="431"/>
      <c r="Z73" s="121">
        <v>4</v>
      </c>
      <c r="AA73" s="429" t="s">
        <v>57</v>
      </c>
      <c r="AB73" s="430"/>
      <c r="AC73" s="430"/>
      <c r="AD73" s="431"/>
      <c r="AE73" s="121">
        <v>5</v>
      </c>
      <c r="AF73" s="429" t="s">
        <v>58</v>
      </c>
      <c r="AG73" s="430"/>
      <c r="AH73" s="430"/>
      <c r="AI73" s="431"/>
      <c r="AJ73" s="121">
        <v>6</v>
      </c>
      <c r="AK73" s="429" t="s">
        <v>134</v>
      </c>
      <c r="AL73" s="430"/>
      <c r="AM73" s="430"/>
      <c r="AN73" s="431"/>
      <c r="AO73" s="121">
        <v>7</v>
      </c>
      <c r="AP73" s="429" t="s">
        <v>135</v>
      </c>
      <c r="AQ73" s="430"/>
      <c r="AR73" s="430"/>
      <c r="AS73" s="431"/>
      <c r="AT73" s="121">
        <v>8</v>
      </c>
      <c r="AU73" s="429" t="s">
        <v>61</v>
      </c>
      <c r="AV73" s="430"/>
      <c r="AW73" s="430"/>
      <c r="AX73" s="431"/>
      <c r="AY73" s="121">
        <v>9</v>
      </c>
      <c r="AZ73" s="429" t="s">
        <v>62</v>
      </c>
      <c r="BA73" s="430"/>
      <c r="BB73" s="430"/>
      <c r="BC73" s="433"/>
      <c r="BD73" s="430" t="s">
        <v>194</v>
      </c>
      <c r="BE73" s="430"/>
      <c r="BF73" s="430"/>
      <c r="BG73" s="430"/>
      <c r="BH73" s="432"/>
    </row>
    <row r="74" spans="1:60" ht="12.95" customHeight="1" thickBot="1" x14ac:dyDescent="0.2">
      <c r="A74" s="387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8"/>
      <c r="B75" s="395" t="s">
        <v>143</v>
      </c>
      <c r="C75" s="395"/>
      <c r="D75" s="395"/>
      <c r="E75" s="395"/>
      <c r="F75" s="395"/>
      <c r="G75" s="395"/>
      <c r="H75" s="395"/>
      <c r="I75" s="395"/>
      <c r="J75" s="39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8"/>
      <c r="B76" s="381"/>
      <c r="C76" s="381"/>
      <c r="D76" s="381"/>
      <c r="E76" s="381" t="s">
        <v>143</v>
      </c>
      <c r="F76" s="381"/>
      <c r="G76" s="381"/>
      <c r="H76" s="381"/>
      <c r="I76" s="381"/>
      <c r="J76" s="381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8"/>
      <c r="B77" s="381"/>
      <c r="C77" s="381"/>
      <c r="D77" s="381"/>
      <c r="E77" s="381"/>
      <c r="F77" s="381"/>
      <c r="G77" s="381"/>
      <c r="H77" s="381" t="s">
        <v>143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8"/>
      <c r="B78" s="381" t="s">
        <v>143</v>
      </c>
      <c r="C78" s="381"/>
      <c r="D78" s="381"/>
      <c r="E78" s="381" t="s">
        <v>143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8"/>
      <c r="B79" s="381" t="s">
        <v>143</v>
      </c>
      <c r="C79" s="381"/>
      <c r="D79" s="381"/>
      <c r="E79" s="381"/>
      <c r="F79" s="381"/>
      <c r="G79" s="381"/>
      <c r="H79" s="381" t="s">
        <v>143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8"/>
      <c r="B80" s="381"/>
      <c r="C80" s="381"/>
      <c r="D80" s="381"/>
      <c r="E80" s="381" t="s">
        <v>143</v>
      </c>
      <c r="F80" s="381"/>
      <c r="G80" s="381"/>
      <c r="H80" s="381" t="s">
        <v>143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9"/>
      <c r="B81" s="381" t="s">
        <v>143</v>
      </c>
      <c r="C81" s="381"/>
      <c r="D81" s="381"/>
      <c r="E81" s="381" t="s">
        <v>143</v>
      </c>
      <c r="F81" s="381"/>
      <c r="G81" s="381"/>
      <c r="H81" s="381" t="s">
        <v>143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6">
        <v>1</v>
      </c>
      <c r="L84" s="429" t="s">
        <v>54</v>
      </c>
      <c r="M84" s="430"/>
      <c r="N84" s="430"/>
      <c r="O84" s="431"/>
      <c r="P84" s="121">
        <v>2</v>
      </c>
      <c r="Q84" s="429" t="s">
        <v>55</v>
      </c>
      <c r="R84" s="430"/>
      <c r="S84" s="430"/>
      <c r="T84" s="431"/>
      <c r="U84" s="121">
        <v>3</v>
      </c>
      <c r="V84" s="429" t="s">
        <v>56</v>
      </c>
      <c r="W84" s="430"/>
      <c r="X84" s="430"/>
      <c r="Y84" s="431"/>
      <c r="Z84" s="121">
        <v>4</v>
      </c>
      <c r="AA84" s="429" t="s">
        <v>57</v>
      </c>
      <c r="AB84" s="430"/>
      <c r="AC84" s="430"/>
      <c r="AD84" s="431"/>
      <c r="AE84" s="121">
        <v>5</v>
      </c>
      <c r="AF84" s="429" t="s">
        <v>58</v>
      </c>
      <c r="AG84" s="430"/>
      <c r="AH84" s="430"/>
      <c r="AI84" s="431"/>
      <c r="AJ84" s="121">
        <v>6</v>
      </c>
      <c r="AK84" s="429" t="s">
        <v>134</v>
      </c>
      <c r="AL84" s="430"/>
      <c r="AM84" s="430"/>
      <c r="AN84" s="431"/>
      <c r="AO84" s="121">
        <v>7</v>
      </c>
      <c r="AP84" s="429" t="s">
        <v>135</v>
      </c>
      <c r="AQ84" s="430"/>
      <c r="AR84" s="430"/>
      <c r="AS84" s="431"/>
      <c r="AT84" s="121">
        <v>8</v>
      </c>
      <c r="AU84" s="429" t="s">
        <v>61</v>
      </c>
      <c r="AV84" s="430"/>
      <c r="AW84" s="430"/>
      <c r="AX84" s="431"/>
      <c r="AY84" s="121">
        <v>9</v>
      </c>
      <c r="AZ84" s="429" t="s">
        <v>62</v>
      </c>
      <c r="BA84" s="430"/>
      <c r="BB84" s="430"/>
      <c r="BC84" s="433"/>
      <c r="BD84" s="430" t="s">
        <v>194</v>
      </c>
      <c r="BE84" s="430"/>
      <c r="BF84" s="430"/>
      <c r="BG84" s="430"/>
      <c r="BH84" s="432"/>
    </row>
    <row r="85" spans="1:60" ht="12.95" customHeight="1" thickBot="1" x14ac:dyDescent="0.2">
      <c r="A85" s="427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7"/>
      <c r="B86" s="395" t="s">
        <v>143</v>
      </c>
      <c r="C86" s="395"/>
      <c r="D86" s="395"/>
      <c r="E86" s="395"/>
      <c r="F86" s="395"/>
      <c r="G86" s="395"/>
      <c r="H86" s="395"/>
      <c r="I86" s="395"/>
      <c r="J86" s="39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7"/>
      <c r="B87" s="381"/>
      <c r="C87" s="381"/>
      <c r="D87" s="381"/>
      <c r="E87" s="381" t="s">
        <v>143</v>
      </c>
      <c r="F87" s="381"/>
      <c r="G87" s="381"/>
      <c r="H87" s="381"/>
      <c r="I87" s="381"/>
      <c r="J87" s="381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7"/>
      <c r="B88" s="381"/>
      <c r="C88" s="381"/>
      <c r="D88" s="381"/>
      <c r="E88" s="381"/>
      <c r="F88" s="381"/>
      <c r="G88" s="381"/>
      <c r="H88" s="381" t="s">
        <v>143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7"/>
      <c r="B89" s="381" t="s">
        <v>143</v>
      </c>
      <c r="C89" s="381"/>
      <c r="D89" s="381"/>
      <c r="E89" s="381" t="s">
        <v>143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7"/>
      <c r="B90" s="381" t="s">
        <v>143</v>
      </c>
      <c r="C90" s="381"/>
      <c r="D90" s="381"/>
      <c r="E90" s="381"/>
      <c r="F90" s="381"/>
      <c r="G90" s="381"/>
      <c r="H90" s="381" t="s">
        <v>143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7"/>
      <c r="B91" s="381"/>
      <c r="C91" s="381"/>
      <c r="D91" s="381"/>
      <c r="E91" s="381" t="s">
        <v>143</v>
      </c>
      <c r="F91" s="381"/>
      <c r="G91" s="381"/>
      <c r="H91" s="381" t="s">
        <v>143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7"/>
      <c r="B92" s="381" t="s">
        <v>143</v>
      </c>
      <c r="C92" s="381"/>
      <c r="D92" s="381"/>
      <c r="E92" s="381" t="s">
        <v>143</v>
      </c>
      <c r="F92" s="381"/>
      <c r="G92" s="381"/>
      <c r="H92" s="381" t="s">
        <v>143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6">
        <v>1</v>
      </c>
      <c r="L94" s="429" t="s">
        <v>54</v>
      </c>
      <c r="M94" s="430"/>
      <c r="N94" s="430"/>
      <c r="O94" s="431"/>
      <c r="P94" s="121">
        <v>2</v>
      </c>
      <c r="Q94" s="429" t="s">
        <v>55</v>
      </c>
      <c r="R94" s="430"/>
      <c r="S94" s="430"/>
      <c r="T94" s="431"/>
      <c r="U94" s="121">
        <v>3</v>
      </c>
      <c r="V94" s="429" t="s">
        <v>56</v>
      </c>
      <c r="W94" s="430"/>
      <c r="X94" s="430"/>
      <c r="Y94" s="431"/>
      <c r="Z94" s="121">
        <v>4</v>
      </c>
      <c r="AA94" s="429" t="s">
        <v>57</v>
      </c>
      <c r="AB94" s="430"/>
      <c r="AC94" s="430"/>
      <c r="AD94" s="431"/>
      <c r="AE94" s="121">
        <v>5</v>
      </c>
      <c r="AF94" s="429" t="s">
        <v>58</v>
      </c>
      <c r="AG94" s="430"/>
      <c r="AH94" s="430"/>
      <c r="AI94" s="431"/>
      <c r="AJ94" s="121">
        <v>6</v>
      </c>
      <c r="AK94" s="429" t="s">
        <v>134</v>
      </c>
      <c r="AL94" s="430"/>
      <c r="AM94" s="430"/>
      <c r="AN94" s="431"/>
      <c r="AO94" s="121">
        <v>7</v>
      </c>
      <c r="AP94" s="429" t="s">
        <v>135</v>
      </c>
      <c r="AQ94" s="430"/>
      <c r="AR94" s="430"/>
      <c r="AS94" s="431"/>
      <c r="AT94" s="121">
        <v>8</v>
      </c>
      <c r="AU94" s="429" t="s">
        <v>61</v>
      </c>
      <c r="AV94" s="430"/>
      <c r="AW94" s="430"/>
      <c r="AX94" s="431"/>
      <c r="AY94" s="121">
        <v>9</v>
      </c>
      <c r="AZ94" s="429" t="s">
        <v>62</v>
      </c>
      <c r="BA94" s="430"/>
      <c r="BB94" s="430"/>
      <c r="BC94" s="433"/>
      <c r="BD94" s="430" t="s">
        <v>194</v>
      </c>
      <c r="BE94" s="430"/>
      <c r="BF94" s="430"/>
      <c r="BG94" s="430"/>
      <c r="BH94" s="432"/>
    </row>
    <row r="95" spans="1:60" ht="12.95" customHeight="1" thickBot="1" x14ac:dyDescent="0.2">
      <c r="A95" s="434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4"/>
      <c r="B96" s="395" t="s">
        <v>143</v>
      </c>
      <c r="C96" s="395"/>
      <c r="D96" s="395"/>
      <c r="E96" s="395"/>
      <c r="F96" s="395"/>
      <c r="G96" s="395"/>
      <c r="H96" s="395"/>
      <c r="I96" s="395"/>
      <c r="J96" s="39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4"/>
      <c r="B97" s="381"/>
      <c r="C97" s="381"/>
      <c r="D97" s="381"/>
      <c r="E97" s="381" t="s">
        <v>143</v>
      </c>
      <c r="F97" s="381"/>
      <c r="G97" s="381"/>
      <c r="H97" s="381"/>
      <c r="I97" s="381"/>
      <c r="J97" s="381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4"/>
      <c r="B98" s="381"/>
      <c r="C98" s="381"/>
      <c r="D98" s="381"/>
      <c r="E98" s="381"/>
      <c r="F98" s="381"/>
      <c r="G98" s="381"/>
      <c r="H98" s="381" t="s">
        <v>143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4"/>
      <c r="B99" s="381" t="s">
        <v>143</v>
      </c>
      <c r="C99" s="381"/>
      <c r="D99" s="381"/>
      <c r="E99" s="381" t="s">
        <v>143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4"/>
      <c r="B100" s="381" t="s">
        <v>143</v>
      </c>
      <c r="C100" s="381"/>
      <c r="D100" s="381"/>
      <c r="E100" s="381"/>
      <c r="F100" s="381"/>
      <c r="G100" s="381"/>
      <c r="H100" s="381" t="s">
        <v>143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4"/>
      <c r="B101" s="381"/>
      <c r="C101" s="381"/>
      <c r="D101" s="381"/>
      <c r="E101" s="381" t="s">
        <v>143</v>
      </c>
      <c r="F101" s="381"/>
      <c r="G101" s="381"/>
      <c r="H101" s="381" t="s">
        <v>143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4"/>
      <c r="B102" s="381" t="s">
        <v>143</v>
      </c>
      <c r="C102" s="381"/>
      <c r="D102" s="381"/>
      <c r="E102" s="381" t="s">
        <v>143</v>
      </c>
      <c r="F102" s="381"/>
      <c r="G102" s="381"/>
      <c r="H102" s="381" t="s">
        <v>143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5" t="s">
        <v>108</v>
      </c>
      <c r="C104" s="435"/>
      <c r="D104" s="435"/>
      <c r="E104" s="435" t="s">
        <v>109</v>
      </c>
      <c r="F104" s="435"/>
      <c r="G104" s="435"/>
      <c r="H104" s="435" t="s">
        <v>93</v>
      </c>
      <c r="I104" s="435"/>
      <c r="J104" s="435"/>
      <c r="K104" s="36">
        <v>1</v>
      </c>
      <c r="L104" s="429" t="s">
        <v>54</v>
      </c>
      <c r="M104" s="430"/>
      <c r="N104" s="430"/>
      <c r="O104" s="431"/>
      <c r="P104" s="121">
        <v>2</v>
      </c>
      <c r="Q104" s="429" t="s">
        <v>55</v>
      </c>
      <c r="R104" s="430"/>
      <c r="S104" s="430"/>
      <c r="T104" s="431"/>
      <c r="U104" s="121">
        <v>3</v>
      </c>
      <c r="V104" s="429" t="s">
        <v>56</v>
      </c>
      <c r="W104" s="430"/>
      <c r="X104" s="430"/>
      <c r="Y104" s="431"/>
      <c r="Z104" s="121">
        <v>4</v>
      </c>
      <c r="AA104" s="429" t="s">
        <v>57</v>
      </c>
      <c r="AB104" s="430"/>
      <c r="AC104" s="430"/>
      <c r="AD104" s="431"/>
      <c r="AE104" s="121">
        <v>5</v>
      </c>
      <c r="AF104" s="429" t="s">
        <v>58</v>
      </c>
      <c r="AG104" s="430"/>
      <c r="AH104" s="430"/>
      <c r="AI104" s="431"/>
      <c r="AJ104" s="121">
        <v>6</v>
      </c>
      <c r="AK104" s="429" t="s">
        <v>134</v>
      </c>
      <c r="AL104" s="430"/>
      <c r="AM104" s="430"/>
      <c r="AN104" s="431"/>
      <c r="AO104" s="121">
        <v>7</v>
      </c>
      <c r="AP104" s="429" t="s">
        <v>135</v>
      </c>
      <c r="AQ104" s="430"/>
      <c r="AR104" s="430"/>
      <c r="AS104" s="431"/>
      <c r="AT104" s="121">
        <v>8</v>
      </c>
      <c r="AU104" s="429" t="s">
        <v>61</v>
      </c>
      <c r="AV104" s="430"/>
      <c r="AW104" s="430"/>
      <c r="AX104" s="431"/>
      <c r="AY104" s="121">
        <v>9</v>
      </c>
      <c r="AZ104" s="429" t="s">
        <v>62</v>
      </c>
      <c r="BA104" s="430"/>
      <c r="BB104" s="430"/>
      <c r="BC104" s="433"/>
      <c r="BD104" s="430" t="s">
        <v>194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153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8"/>
      <c r="B106" s="440" t="s">
        <v>143</v>
      </c>
      <c r="C106" s="440"/>
      <c r="D106" s="440"/>
      <c r="E106" s="440"/>
      <c r="F106" s="440"/>
      <c r="G106" s="440"/>
      <c r="H106" s="440"/>
      <c r="I106" s="440"/>
      <c r="J106" s="44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143</v>
      </c>
      <c r="F107" s="435"/>
      <c r="G107" s="435"/>
      <c r="H107" s="435"/>
      <c r="I107" s="435"/>
      <c r="J107" s="435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143</v>
      </c>
      <c r="I108" s="435"/>
      <c r="J108" s="435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8"/>
      <c r="B109" s="435" t="s">
        <v>143</v>
      </c>
      <c r="C109" s="435"/>
      <c r="D109" s="435"/>
      <c r="E109" s="435" t="s">
        <v>143</v>
      </c>
      <c r="F109" s="435"/>
      <c r="G109" s="435"/>
      <c r="H109" s="435"/>
      <c r="I109" s="435"/>
      <c r="J109" s="435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8"/>
      <c r="B110" s="435" t="s">
        <v>143</v>
      </c>
      <c r="C110" s="435"/>
      <c r="D110" s="435"/>
      <c r="E110" s="435"/>
      <c r="F110" s="435"/>
      <c r="G110" s="435"/>
      <c r="H110" s="435" t="s">
        <v>143</v>
      </c>
      <c r="I110" s="435"/>
      <c r="J110" s="435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143</v>
      </c>
      <c r="F111" s="435"/>
      <c r="G111" s="435"/>
      <c r="H111" s="435" t="s">
        <v>143</v>
      </c>
      <c r="I111" s="435"/>
      <c r="J111" s="435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9"/>
      <c r="B112" s="435" t="s">
        <v>143</v>
      </c>
      <c r="C112" s="435"/>
      <c r="D112" s="435"/>
      <c r="E112" s="435" t="s">
        <v>143</v>
      </c>
      <c r="F112" s="435"/>
      <c r="G112" s="435"/>
      <c r="H112" s="435" t="s">
        <v>143</v>
      </c>
      <c r="I112" s="435"/>
      <c r="J112" s="435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5" t="s">
        <v>108</v>
      </c>
      <c r="C114" s="435"/>
      <c r="D114" s="435"/>
      <c r="E114" s="435" t="s">
        <v>109</v>
      </c>
      <c r="F114" s="435"/>
      <c r="G114" s="435"/>
      <c r="H114" s="435" t="s">
        <v>93</v>
      </c>
      <c r="I114" s="435"/>
      <c r="J114" s="435"/>
      <c r="K114" s="36">
        <v>1</v>
      </c>
      <c r="L114" s="429" t="s">
        <v>54</v>
      </c>
      <c r="M114" s="430"/>
      <c r="N114" s="430"/>
      <c r="O114" s="431"/>
      <c r="P114" s="121">
        <v>2</v>
      </c>
      <c r="Q114" s="429" t="s">
        <v>55</v>
      </c>
      <c r="R114" s="430"/>
      <c r="S114" s="430"/>
      <c r="T114" s="431"/>
      <c r="U114" s="121">
        <v>3</v>
      </c>
      <c r="V114" s="429" t="s">
        <v>56</v>
      </c>
      <c r="W114" s="430"/>
      <c r="X114" s="430"/>
      <c r="Y114" s="431"/>
      <c r="Z114" s="121">
        <v>4</v>
      </c>
      <c r="AA114" s="429" t="s">
        <v>57</v>
      </c>
      <c r="AB114" s="430"/>
      <c r="AC114" s="430"/>
      <c r="AD114" s="431"/>
      <c r="AE114" s="121">
        <v>5</v>
      </c>
      <c r="AF114" s="429" t="s">
        <v>58</v>
      </c>
      <c r="AG114" s="430"/>
      <c r="AH114" s="430"/>
      <c r="AI114" s="431"/>
      <c r="AJ114" s="121">
        <v>6</v>
      </c>
      <c r="AK114" s="429" t="s">
        <v>134</v>
      </c>
      <c r="AL114" s="430"/>
      <c r="AM114" s="430"/>
      <c r="AN114" s="431"/>
      <c r="AO114" s="121">
        <v>7</v>
      </c>
      <c r="AP114" s="429" t="s">
        <v>135</v>
      </c>
      <c r="AQ114" s="430"/>
      <c r="AR114" s="430"/>
      <c r="AS114" s="431"/>
      <c r="AT114" s="121">
        <v>8</v>
      </c>
      <c r="AU114" s="429" t="s">
        <v>61</v>
      </c>
      <c r="AV114" s="430"/>
      <c r="AW114" s="430"/>
      <c r="AX114" s="431"/>
      <c r="AY114" s="121">
        <v>9</v>
      </c>
      <c r="AZ114" s="429" t="s">
        <v>62</v>
      </c>
      <c r="BA114" s="430"/>
      <c r="BB114" s="430"/>
      <c r="BC114" s="433"/>
      <c r="BD114" s="430" t="s">
        <v>194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154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8"/>
      <c r="B116" s="440" t="s">
        <v>143</v>
      </c>
      <c r="C116" s="440"/>
      <c r="D116" s="440"/>
      <c r="E116" s="440"/>
      <c r="F116" s="440"/>
      <c r="G116" s="440"/>
      <c r="H116" s="440"/>
      <c r="I116" s="440"/>
      <c r="J116" s="44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143</v>
      </c>
      <c r="F117" s="435"/>
      <c r="G117" s="435"/>
      <c r="H117" s="435"/>
      <c r="I117" s="435"/>
      <c r="J117" s="435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143</v>
      </c>
      <c r="I118" s="435"/>
      <c r="J118" s="435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8"/>
      <c r="B119" s="435" t="s">
        <v>143</v>
      </c>
      <c r="C119" s="435"/>
      <c r="D119" s="435"/>
      <c r="E119" s="435" t="s">
        <v>143</v>
      </c>
      <c r="F119" s="435"/>
      <c r="G119" s="435"/>
      <c r="H119" s="435"/>
      <c r="I119" s="435"/>
      <c r="J119" s="435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8"/>
      <c r="B120" s="435" t="s">
        <v>143</v>
      </c>
      <c r="C120" s="435"/>
      <c r="D120" s="435"/>
      <c r="E120" s="435"/>
      <c r="F120" s="435"/>
      <c r="G120" s="435"/>
      <c r="H120" s="435" t="s">
        <v>143</v>
      </c>
      <c r="I120" s="435"/>
      <c r="J120" s="435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143</v>
      </c>
      <c r="F121" s="435"/>
      <c r="G121" s="435"/>
      <c r="H121" s="435" t="s">
        <v>143</v>
      </c>
      <c r="I121" s="435"/>
      <c r="J121" s="435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9"/>
      <c r="B122" s="435" t="s">
        <v>143</v>
      </c>
      <c r="C122" s="435"/>
      <c r="D122" s="435"/>
      <c r="E122" s="435" t="s">
        <v>143</v>
      </c>
      <c r="F122" s="435"/>
      <c r="G122" s="435"/>
      <c r="H122" s="435" t="s">
        <v>143</v>
      </c>
      <c r="I122" s="435"/>
      <c r="J122" s="435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91" t="str">
        <f>ローデータ!B2</f>
        <v>北区</v>
      </c>
      <c r="C2" s="293"/>
      <c r="D2" s="293"/>
      <c r="E2" s="292"/>
      <c r="G2" s="347" t="s">
        <v>52</v>
      </c>
      <c r="H2" s="347"/>
      <c r="K2" s="417" t="s">
        <v>94</v>
      </c>
      <c r="L2" s="347"/>
    </row>
    <row r="3" spans="1:19" ht="14.1" customHeight="1" x14ac:dyDescent="0.15">
      <c r="A3" s="215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7"/>
      <c r="H3" s="347"/>
      <c r="K3" s="347"/>
      <c r="L3" s="347"/>
    </row>
    <row r="4" spans="1:19" ht="14.1" customHeight="1" x14ac:dyDescent="0.15">
      <c r="A4" s="217"/>
      <c r="B4" s="142" t="str">
        <f>ローデータ!B4</f>
        <v>令和2年</v>
      </c>
      <c r="C4" s="120">
        <f>ローデータ!C4</f>
        <v>1</v>
      </c>
      <c r="D4" s="120">
        <f>ローデータ!D4</f>
        <v>31</v>
      </c>
      <c r="E4" s="120" t="str">
        <f>ローデータ!E4</f>
        <v>金</v>
      </c>
      <c r="G4" s="138">
        <v>9</v>
      </c>
      <c r="H4" s="140" t="s">
        <v>53</v>
      </c>
      <c r="K4" s="418">
        <f>COUNTIFS(ローデータ!B12:B1011,1,ローデータ!G12:G1011,$G$4)</f>
        <v>39</v>
      </c>
      <c r="L4" s="4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3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5" t="s">
        <v>50</v>
      </c>
    </row>
    <row r="9" spans="1:19" ht="14.1" customHeight="1" x14ac:dyDescent="0.15">
      <c r="A9" s="23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6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34"/>
      <c r="B14" s="137">
        <v>1</v>
      </c>
      <c r="C14" s="137">
        <v>2</v>
      </c>
      <c r="D14" s="215" t="s">
        <v>50</v>
      </c>
      <c r="F14" s="23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54" t="s">
        <v>50</v>
      </c>
    </row>
    <row r="15" spans="1:19" ht="14.1" customHeight="1" x14ac:dyDescent="0.15">
      <c r="A15" s="236"/>
      <c r="B15" s="140" t="s">
        <v>63</v>
      </c>
      <c r="C15" s="140" t="s">
        <v>64</v>
      </c>
      <c r="D15" s="217"/>
      <c r="F15" s="235"/>
      <c r="G15" s="281" t="s">
        <v>95</v>
      </c>
      <c r="H15" s="252" t="s">
        <v>76</v>
      </c>
      <c r="I15" s="252" t="s">
        <v>77</v>
      </c>
      <c r="J15" s="281" t="s">
        <v>110</v>
      </c>
      <c r="K15" s="252" t="s">
        <v>78</v>
      </c>
      <c r="L15" s="252" t="s">
        <v>79</v>
      </c>
      <c r="M15" s="252" t="s">
        <v>80</v>
      </c>
      <c r="N15" s="252" t="s">
        <v>81</v>
      </c>
      <c r="O15" s="252" t="s">
        <v>82</v>
      </c>
      <c r="P15" s="275" t="s">
        <v>111</v>
      </c>
      <c r="Q15" s="252" t="s">
        <v>83</v>
      </c>
      <c r="R15" s="294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38</v>
      </c>
      <c r="D16" s="56">
        <f>SUM(B16:C16)</f>
        <v>39</v>
      </c>
      <c r="F16" s="235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4"/>
    </row>
    <row r="17" spans="1:19" ht="14.1" customHeight="1" x14ac:dyDescent="0.15">
      <c r="A17" s="145"/>
      <c r="B17" s="9"/>
      <c r="C17" s="9"/>
      <c r="D17" s="9"/>
      <c r="F17" s="236"/>
      <c r="G17" s="284"/>
      <c r="H17" s="253"/>
      <c r="I17" s="253"/>
      <c r="J17" s="284"/>
      <c r="K17" s="253"/>
      <c r="L17" s="253"/>
      <c r="M17" s="253"/>
      <c r="N17" s="253"/>
      <c r="O17" s="253"/>
      <c r="P17" s="308"/>
      <c r="Q17" s="253"/>
      <c r="R17" s="255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4"/>
      <c r="B21" s="295">
        <v>1</v>
      </c>
      <c r="C21" s="245"/>
      <c r="D21" s="295">
        <v>2</v>
      </c>
      <c r="E21" s="245"/>
      <c r="F21" s="295">
        <v>3</v>
      </c>
      <c r="G21" s="244"/>
      <c r="H21" s="245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6"/>
      <c r="B22" s="302" t="s">
        <v>72</v>
      </c>
      <c r="C22" s="303"/>
      <c r="D22" s="302" t="s">
        <v>74</v>
      </c>
      <c r="E22" s="303"/>
      <c r="F22" s="302" t="s">
        <v>84</v>
      </c>
      <c r="G22" s="304"/>
      <c r="H22" s="303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91">
        <f>COUNTIFS(ローデータ!$B$12:$B$1011,1,ローデータ!$G$12:$G$1011,$G$4,ローデータ!$K$12:$K$1011,B21)</f>
        <v>24</v>
      </c>
      <c r="C23" s="292"/>
      <c r="D23" s="291">
        <f>COUNTIFS(ローデータ!$B$12:$B$1011,1,ローデータ!$G$12:$G$1011,$G$4,ローデータ!$K$12:$K$1011,D21)</f>
        <v>9</v>
      </c>
      <c r="E23" s="292"/>
      <c r="F23" s="291">
        <f>COUNTIFS(ローデータ!$B$12:$B$1011,1,ローデータ!$G$12:$G$1011,$G$4,ローデータ!$K$12:$K$1011,F21)</f>
        <v>6</v>
      </c>
      <c r="G23" s="293"/>
      <c r="H23" s="292"/>
      <c r="I23" s="56">
        <f>SUM(B23:H23)</f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3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54" t="s">
        <v>50</v>
      </c>
      <c r="I27" s="271"/>
      <c r="J27" s="287" t="s">
        <v>96</v>
      </c>
      <c r="K27" s="289" t="s">
        <v>97</v>
      </c>
      <c r="L27" s="285" t="s">
        <v>98</v>
      </c>
      <c r="M27" s="289" t="s">
        <v>99</v>
      </c>
      <c r="N27" s="285" t="s">
        <v>100</v>
      </c>
      <c r="O27" s="309" t="s">
        <v>50</v>
      </c>
    </row>
    <row r="28" spans="1:19" ht="14.1" customHeight="1" x14ac:dyDescent="0.15">
      <c r="A28" s="235"/>
      <c r="B28" s="252" t="s">
        <v>65</v>
      </c>
      <c r="C28" s="252" t="s">
        <v>66</v>
      </c>
      <c r="D28" s="281" t="s">
        <v>101</v>
      </c>
      <c r="E28" s="246" t="s">
        <v>102</v>
      </c>
      <c r="F28" s="283" t="s">
        <v>103</v>
      </c>
      <c r="G28" s="294"/>
      <c r="H28" s="39"/>
      <c r="I28" s="272"/>
      <c r="J28" s="288"/>
      <c r="K28" s="290"/>
      <c r="L28" s="286"/>
      <c r="M28" s="290"/>
      <c r="N28" s="286"/>
      <c r="O28" s="309"/>
    </row>
    <row r="29" spans="1:19" ht="14.1" customHeight="1" x14ac:dyDescent="0.15">
      <c r="A29" s="236"/>
      <c r="B29" s="253"/>
      <c r="C29" s="253"/>
      <c r="D29" s="282"/>
      <c r="E29" s="247"/>
      <c r="F29" s="284"/>
      <c r="G29" s="255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18</v>
      </c>
      <c r="L29" s="85">
        <f>SUMIFS(ローデータ!O12:O1011,ローデータ!$B$12:$B$1011,1,ローデータ!$G$12:$G$1011,$G$4,ローデータ!$K$12:$K$1011,$B$21)</f>
        <v>11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34"/>
      <c r="B34" s="137">
        <v>1</v>
      </c>
      <c r="C34" s="137">
        <v>2</v>
      </c>
      <c r="D34" s="137">
        <v>3</v>
      </c>
      <c r="E34" s="215" t="s">
        <v>50</v>
      </c>
      <c r="F34" s="39"/>
      <c r="I34" s="271"/>
      <c r="J34" s="273" t="s">
        <v>104</v>
      </c>
      <c r="K34" s="232" t="s">
        <v>105</v>
      </c>
      <c r="L34" s="232" t="s">
        <v>98</v>
      </c>
      <c r="M34" s="232" t="s">
        <v>106</v>
      </c>
      <c r="N34" s="248" t="s">
        <v>107</v>
      </c>
      <c r="O34" s="232" t="s">
        <v>36</v>
      </c>
      <c r="P34" s="248" t="s">
        <v>30</v>
      </c>
      <c r="Q34" s="254" t="s">
        <v>50</v>
      </c>
    </row>
    <row r="35" spans="1:17" ht="14.1" customHeight="1" x14ac:dyDescent="0.15">
      <c r="A35" s="236"/>
      <c r="B35" s="140" t="s">
        <v>67</v>
      </c>
      <c r="C35" s="140" t="s">
        <v>66</v>
      </c>
      <c r="D35" s="140" t="s">
        <v>68</v>
      </c>
      <c r="E35" s="217"/>
      <c r="G35" s="39"/>
      <c r="I35" s="272"/>
      <c r="J35" s="274"/>
      <c r="K35" s="233"/>
      <c r="L35" s="233"/>
      <c r="M35" s="233"/>
      <c r="N35" s="249"/>
      <c r="O35" s="233"/>
      <c r="P35" s="249"/>
      <c r="Q35" s="255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6"/>
      <c r="B40" s="259" t="s">
        <v>16</v>
      </c>
      <c r="C40" s="260"/>
      <c r="D40" s="260"/>
      <c r="E40" s="260"/>
      <c r="F40" s="261"/>
      <c r="G40" s="310" t="s">
        <v>50</v>
      </c>
      <c r="H40" s="265" t="s">
        <v>13</v>
      </c>
      <c r="I40" s="266"/>
      <c r="J40" s="267"/>
      <c r="K40" s="313" t="s">
        <v>50</v>
      </c>
    </row>
    <row r="41" spans="1:17" ht="14.1" customHeight="1" x14ac:dyDescent="0.15">
      <c r="A41" s="257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11"/>
      <c r="H41" s="64">
        <v>1</v>
      </c>
      <c r="I41" s="63">
        <v>2</v>
      </c>
      <c r="J41" s="63">
        <v>3</v>
      </c>
      <c r="K41" s="314"/>
      <c r="M41" s="39"/>
      <c r="N41" s="39"/>
      <c r="O41" s="39"/>
      <c r="P41" s="39"/>
    </row>
    <row r="42" spans="1:17" ht="14.1" customHeight="1" x14ac:dyDescent="0.15">
      <c r="A42" s="257"/>
      <c r="B42" s="252" t="s">
        <v>65</v>
      </c>
      <c r="C42" s="252" t="s">
        <v>66</v>
      </c>
      <c r="D42" s="275" t="s">
        <v>101</v>
      </c>
      <c r="E42" s="277" t="s">
        <v>102</v>
      </c>
      <c r="F42" s="228" t="s">
        <v>103</v>
      </c>
      <c r="G42" s="311"/>
      <c r="H42" s="230" t="s">
        <v>67</v>
      </c>
      <c r="I42" s="250" t="s">
        <v>66</v>
      </c>
      <c r="J42" s="250" t="s">
        <v>68</v>
      </c>
      <c r="K42" s="314"/>
      <c r="M42" s="39"/>
      <c r="N42" s="39"/>
      <c r="O42" s="39"/>
      <c r="P42" s="39"/>
    </row>
    <row r="43" spans="1:17" ht="14.1" customHeight="1" x14ac:dyDescent="0.15">
      <c r="A43" s="258"/>
      <c r="B43" s="253"/>
      <c r="C43" s="253"/>
      <c r="D43" s="308"/>
      <c r="E43" s="321"/>
      <c r="F43" s="251"/>
      <c r="G43" s="312"/>
      <c r="H43" s="231"/>
      <c r="I43" s="251"/>
      <c r="J43" s="251"/>
      <c r="K43" s="315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4"/>
      <c r="B47" s="237" t="s">
        <v>165</v>
      </c>
      <c r="C47" s="238"/>
      <c r="D47" s="238"/>
      <c r="E47" s="238"/>
      <c r="F47" s="239"/>
      <c r="G47" s="316" t="s">
        <v>50</v>
      </c>
      <c r="H47" s="243" t="s">
        <v>71</v>
      </c>
      <c r="I47" s="244"/>
      <c r="J47" s="244"/>
      <c r="K47" s="244"/>
      <c r="L47" s="244"/>
      <c r="M47" s="244"/>
      <c r="N47" s="245"/>
      <c r="O47" s="322" t="s">
        <v>50</v>
      </c>
    </row>
    <row r="48" spans="1:17" ht="14.1" customHeight="1" x14ac:dyDescent="0.15">
      <c r="A48" s="235"/>
      <c r="B48" s="325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17"/>
      <c r="H48" s="328" t="s">
        <v>104</v>
      </c>
      <c r="I48" s="320" t="s">
        <v>105</v>
      </c>
      <c r="J48" s="320" t="s">
        <v>98</v>
      </c>
      <c r="K48" s="320" t="s">
        <v>106</v>
      </c>
      <c r="L48" s="319" t="s">
        <v>107</v>
      </c>
      <c r="M48" s="320" t="s">
        <v>36</v>
      </c>
      <c r="N48" s="319" t="s">
        <v>30</v>
      </c>
      <c r="O48" s="323"/>
    </row>
    <row r="49" spans="1:15" ht="14.1" customHeight="1" x14ac:dyDescent="0.15">
      <c r="A49" s="236"/>
      <c r="B49" s="219"/>
      <c r="C49" s="221"/>
      <c r="D49" s="223"/>
      <c r="E49" s="221"/>
      <c r="F49" s="223"/>
      <c r="G49" s="318"/>
      <c r="H49" s="329"/>
      <c r="I49" s="227"/>
      <c r="J49" s="227"/>
      <c r="K49" s="227"/>
      <c r="L49" s="247"/>
      <c r="M49" s="227"/>
      <c r="N49" s="247"/>
      <c r="O49" s="324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9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9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5"/>
      <c r="B54" s="336"/>
      <c r="C54" s="69" t="s">
        <v>85</v>
      </c>
      <c r="D54" s="341" t="s">
        <v>86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42"/>
      <c r="O54" s="313" t="s">
        <v>50</v>
      </c>
    </row>
    <row r="55" spans="1:15" ht="14.1" customHeight="1" x14ac:dyDescent="0.15">
      <c r="A55" s="337"/>
      <c r="B55" s="338"/>
      <c r="C55" s="215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14"/>
    </row>
    <row r="56" spans="1:15" ht="14.1" customHeight="1" x14ac:dyDescent="0.15">
      <c r="A56" s="337"/>
      <c r="B56" s="338"/>
      <c r="C56" s="216"/>
      <c r="D56" s="281" t="s">
        <v>95</v>
      </c>
      <c r="E56" s="252" t="s">
        <v>76</v>
      </c>
      <c r="F56" s="252" t="s">
        <v>77</v>
      </c>
      <c r="G56" s="281" t="s">
        <v>110</v>
      </c>
      <c r="H56" s="252" t="s">
        <v>78</v>
      </c>
      <c r="I56" s="252" t="s">
        <v>79</v>
      </c>
      <c r="J56" s="252" t="s">
        <v>80</v>
      </c>
      <c r="K56" s="252" t="s">
        <v>81</v>
      </c>
      <c r="L56" s="252" t="s">
        <v>82</v>
      </c>
      <c r="M56" s="275" t="s">
        <v>111</v>
      </c>
      <c r="N56" s="330" t="s">
        <v>83</v>
      </c>
      <c r="O56" s="314"/>
    </row>
    <row r="57" spans="1:15" ht="14.1" customHeight="1" x14ac:dyDescent="0.15">
      <c r="A57" s="337"/>
      <c r="B57" s="338"/>
      <c r="C57" s="216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31"/>
      <c r="O57" s="314"/>
    </row>
    <row r="58" spans="1:15" ht="14.1" customHeight="1" x14ac:dyDescent="0.15">
      <c r="A58" s="339"/>
      <c r="B58" s="340"/>
      <c r="C58" s="217"/>
      <c r="D58" s="284"/>
      <c r="E58" s="253"/>
      <c r="F58" s="253"/>
      <c r="G58" s="284"/>
      <c r="H58" s="253"/>
      <c r="I58" s="253"/>
      <c r="J58" s="253"/>
      <c r="K58" s="253"/>
      <c r="L58" s="253"/>
      <c r="M58" s="308"/>
      <c r="N58" s="332"/>
      <c r="O58" s="315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1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4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6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6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33" t="s">
        <v>50</v>
      </c>
      <c r="B68" s="334"/>
      <c r="C68" s="99">
        <f>SUM(C59:C67)</f>
        <v>38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5"/>
      <c r="B72" s="336"/>
      <c r="C72" s="343" t="s">
        <v>25</v>
      </c>
      <c r="D72" s="343"/>
      <c r="E72" s="343"/>
      <c r="F72" s="343"/>
      <c r="G72" s="343"/>
      <c r="H72" s="343"/>
      <c r="I72" s="341"/>
      <c r="J72" s="344" t="s">
        <v>50</v>
      </c>
    </row>
    <row r="73" spans="1:15" ht="14.1" customHeight="1" x14ac:dyDescent="0.15">
      <c r="A73" s="337"/>
      <c r="B73" s="338"/>
      <c r="C73" s="347">
        <v>1</v>
      </c>
      <c r="D73" s="347"/>
      <c r="E73" s="347">
        <v>2</v>
      </c>
      <c r="F73" s="347"/>
      <c r="G73" s="347">
        <v>3</v>
      </c>
      <c r="H73" s="347"/>
      <c r="I73" s="295"/>
      <c r="J73" s="345"/>
    </row>
    <row r="74" spans="1:15" ht="14.1" customHeight="1" x14ac:dyDescent="0.15">
      <c r="A74" s="339"/>
      <c r="B74" s="340"/>
      <c r="C74" s="348" t="s">
        <v>72</v>
      </c>
      <c r="D74" s="349"/>
      <c r="E74" s="348" t="s">
        <v>74</v>
      </c>
      <c r="F74" s="349"/>
      <c r="G74" s="348" t="s">
        <v>84</v>
      </c>
      <c r="H74" s="350"/>
      <c r="I74" s="350"/>
      <c r="J74" s="346"/>
    </row>
    <row r="75" spans="1:15" ht="14.1" customHeight="1" x14ac:dyDescent="0.15">
      <c r="A75" s="141">
        <v>1</v>
      </c>
      <c r="B75" s="50" t="s">
        <v>54</v>
      </c>
      <c r="C75" s="291">
        <f>COUNTIFS(ローデータ!$B$12:$B$1011,1,ローデータ!$G$12:$G$1011,$G$4,ローデータ!$H$12:$H$1011,$A$75,ローデータ!$K$12:$K$1011,C73)</f>
        <v>0</v>
      </c>
      <c r="D75" s="292"/>
      <c r="E75" s="291">
        <f>COUNTIFS(ローデータ!$B$12:$B$1011,1,ローデータ!$G$12:$G$1011,$G$4,ローデータ!$H$12:$H$1011,$A$75,ローデータ!$K$12:$K$1011,E73)</f>
        <v>0</v>
      </c>
      <c r="F75" s="292"/>
      <c r="G75" s="291">
        <f>COUNTIFS(ローデータ!$B$12:$B$1011,1,ローデータ!$G$12:$G$1011,$G$4,ローデータ!$H$12:$H$1011,$A$75,ローデータ!$K$12:$K$1011,G73)</f>
        <v>0</v>
      </c>
      <c r="H75" s="293"/>
      <c r="I75" s="293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91">
        <f>COUNTIFS(ローデータ!$B$12:$B$1011,1,ローデータ!$G$12:$G$1011,$G$4,ローデータ!$H$12:$H$1011,$A$76,ローデータ!$K$12:$K$1011,C73)</f>
        <v>3</v>
      </c>
      <c r="D76" s="292"/>
      <c r="E76" s="291">
        <f>COUNTIFS(ローデータ!$B$12:$B$1011,1,ローデータ!$G$12:$G$1011,$G$4,ローデータ!$H$12:$H$1011,$A$76,ローデータ!$K$12:$K$1011,E73)</f>
        <v>0</v>
      </c>
      <c r="F76" s="292"/>
      <c r="G76" s="291">
        <f>COUNTIFS(ローデータ!$B$12:$B$1011,1,ローデータ!$G$12:$G$1011,$G$4,ローデータ!$H$12:$H$1011,$A$76,ローデータ!$K$12:$K$1011,G73)</f>
        <v>1</v>
      </c>
      <c r="H76" s="293"/>
      <c r="I76" s="293"/>
      <c r="J76" s="103">
        <f t="shared" si="2"/>
        <v>4</v>
      </c>
    </row>
    <row r="77" spans="1:15" ht="14.1" customHeight="1" x14ac:dyDescent="0.15">
      <c r="A77" s="141">
        <v>3</v>
      </c>
      <c r="B77" s="50" t="s">
        <v>56</v>
      </c>
      <c r="C77" s="291">
        <f>COUNTIFS(ローデータ!$B$12:$B$1011,1,ローデータ!$G$12:$G$1011,$G$4,ローデータ!$H$12:$H$1011,$A$77,ローデータ!$K$12:$K$1011,C73)</f>
        <v>6</v>
      </c>
      <c r="D77" s="292"/>
      <c r="E77" s="291">
        <f>COUNTIFS(ローデータ!$B$12:$B$1011,1,ローデータ!$G$12:$G$1011,$G$4,ローデータ!$H$12:$H$1011,$A$77,ローデータ!$K$12:$K$1011,E73)</f>
        <v>1</v>
      </c>
      <c r="F77" s="292"/>
      <c r="G77" s="291">
        <f>COUNTIFS(ローデータ!$B$12:$B$1011,1,ローデータ!$G$12:$G$1011,$G$4,ローデータ!$H$12:$H$1011,$A$77,ローデータ!$K$12:$K$1011,G73)</f>
        <v>2</v>
      </c>
      <c r="H77" s="293"/>
      <c r="I77" s="293"/>
      <c r="J77" s="103">
        <f t="shared" si="2"/>
        <v>9</v>
      </c>
    </row>
    <row r="78" spans="1:15" ht="14.1" customHeight="1" x14ac:dyDescent="0.15">
      <c r="A78" s="141">
        <v>4</v>
      </c>
      <c r="B78" s="50" t="s">
        <v>57</v>
      </c>
      <c r="C78" s="291">
        <f>COUNTIFS(ローデータ!$B$12:$B$1011,1,ローデータ!$G$12:$G$1011,$G$4,ローデータ!$H$12:$H$1011,$A$78,ローデータ!$K$12:$K$1011,C73)</f>
        <v>6</v>
      </c>
      <c r="D78" s="292"/>
      <c r="E78" s="291">
        <f>COUNTIFS(ローデータ!$B$12:$B$1011,1,ローデータ!$G$12:$G$1011,$G$4,ローデータ!$H$12:$H$1011,$A$78,ローデータ!$K$12:$K$1011,E73)</f>
        <v>2</v>
      </c>
      <c r="F78" s="292"/>
      <c r="G78" s="291">
        <f>COUNTIFS(ローデータ!$B$12:$B$1011,1,ローデータ!$G$12:$G$1011,$G$4,ローデータ!$H$12:$H$1011,$A$78,ローデータ!$K$12:$K$1011,G73)</f>
        <v>1</v>
      </c>
      <c r="H78" s="293"/>
      <c r="I78" s="293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91">
        <f>COUNTIFS(ローデータ!$B$12:$B$1011,1,ローデータ!$G$12:$G$1011,$G$4,ローデータ!$H$12:$H$1011,$A$79,ローデータ!$K$12:$K$1011,C73)</f>
        <v>4</v>
      </c>
      <c r="D79" s="292"/>
      <c r="E79" s="291">
        <f>COUNTIFS(ローデータ!$B$12:$B$1011,1,ローデータ!$G$12:$G$1011,$G$4,ローデータ!$H$12:$H$1011,$A$79,ローデータ!$K$12:$K$1011,E73)</f>
        <v>1</v>
      </c>
      <c r="F79" s="292"/>
      <c r="G79" s="291">
        <f>COUNTIFS(ローデータ!$B$12:$B$1011,1,ローデータ!$G$12:$G$1011,$G$4,ローデータ!$H$12:$H$1011,$A$79,ローデータ!$K$12:$K$1011,G73)</f>
        <v>1</v>
      </c>
      <c r="H79" s="293"/>
      <c r="I79" s="293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91">
        <f>COUNTIFS(ローデータ!$B$12:$B$1011,1,ローデータ!$G$12:$G$1011,$G$4,ローデータ!$H$12:$H$1011,$A$80,ローデータ!$K$12:$K$1011,C73)</f>
        <v>1</v>
      </c>
      <c r="D80" s="292"/>
      <c r="E80" s="291">
        <f>COUNTIFS(ローデータ!$B$12:$B$1011,1,ローデータ!$G$12:$G$1011,$G$4,ローデータ!$H$12:$H$1011,$A$80,ローデータ!$K$12:$K$1011,E73)</f>
        <v>1</v>
      </c>
      <c r="F80" s="292"/>
      <c r="G80" s="291">
        <f>COUNTIFS(ローデータ!$B$12:$B$1011,1,ローデータ!$G$12:$G$1011,$G$4,ローデータ!$H$12:$H$1011,$A$80,ローデータ!$K$12:$K$1011,G73)</f>
        <v>0</v>
      </c>
      <c r="H80" s="293"/>
      <c r="I80" s="293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91">
        <f>COUNTIFS(ローデータ!$B$12:$B$1011,1,ローデータ!$G$12:$G$1011,$G$4,ローデータ!$H$12:$H$1011,$A$81,ローデータ!$K$12:$K$1011,C73)</f>
        <v>3</v>
      </c>
      <c r="D81" s="292"/>
      <c r="E81" s="291">
        <f>COUNTIFS(ローデータ!$B$12:$B$1011,1,ローデータ!$G$12:$G$1011,$G$4,ローデータ!$H$12:$H$1011,$A$81,ローデータ!$K$12:$K$1011,E73)</f>
        <v>2</v>
      </c>
      <c r="F81" s="292"/>
      <c r="G81" s="291">
        <f>COUNTIFS(ローデータ!$B$12:$B$1011,1,ローデータ!$G$12:$G$1011,$G$4,ローデータ!$H$12:$H$1011,$A$81,ローデータ!$K$12:$K$1011,G73)</f>
        <v>1</v>
      </c>
      <c r="H81" s="293"/>
      <c r="I81" s="293"/>
      <c r="J81" s="103">
        <f t="shared" si="2"/>
        <v>6</v>
      </c>
    </row>
    <row r="82" spans="1:17" ht="14.1" customHeight="1" x14ac:dyDescent="0.15">
      <c r="A82" s="141">
        <v>8</v>
      </c>
      <c r="B82" s="50" t="s">
        <v>61</v>
      </c>
      <c r="C82" s="291">
        <f>COUNTIFS(ローデータ!$B$12:$B$1011,1,ローデータ!$G$12:$G$1011,$G$4,ローデータ!$H$12:$H$1011,$A$82,ローデータ!$K$12:$K$1011,C73)</f>
        <v>1</v>
      </c>
      <c r="D82" s="292"/>
      <c r="E82" s="291">
        <f>COUNTIFS(ローデータ!$B$12:$B$1011,1,ローデータ!$G$12:$G$1011,$G$4,ローデータ!$H$12:$H$1011,$A$82,ローデータ!$K$12:$K$1011,E73)</f>
        <v>1</v>
      </c>
      <c r="F82" s="292"/>
      <c r="G82" s="291">
        <f>COUNTIFS(ローデータ!$B$12:$B$1011,1,ローデータ!$G$12:$G$1011,$G$4,ローデータ!$H$12:$H$1011,$A$82,ローデータ!$K$12:$K$1011,G73)</f>
        <v>0</v>
      </c>
      <c r="H82" s="293"/>
      <c r="I82" s="293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51">
        <f>COUNTIFS(ローデータ!$B$12:$B$1011,1,ローデータ!$G$12:$G$1011,$G$4,ローデータ!$H$12:$H$1011,$A$83,ローデータ!$K$12:$K$1011,C73)</f>
        <v>0</v>
      </c>
      <c r="D83" s="352"/>
      <c r="E83" s="351">
        <f>COUNTIFS(ローデータ!$B$12:$B$1011,1,ローデータ!$G$12:$G$1011,$G$4,ローデータ!$H$12:$H$1011,$A$83,ローデータ!$K$12:$K$1011,E73)</f>
        <v>1</v>
      </c>
      <c r="F83" s="352"/>
      <c r="G83" s="353">
        <f>COUNTIFS(ローデータ!$B$12:$B$1011,1,ローデータ!$G$12:$G$1011,$G$4,ローデータ!$H$12:$H$1011,$A$83,ローデータ!$K$12:$K$1011,G73)</f>
        <v>0</v>
      </c>
      <c r="H83" s="353"/>
      <c r="I83" s="351"/>
      <c r="J83" s="104">
        <f t="shared" si="2"/>
        <v>1</v>
      </c>
    </row>
    <row r="84" spans="1:17" ht="14.1" customHeight="1" thickTop="1" x14ac:dyDescent="0.15">
      <c r="A84" s="333" t="s">
        <v>50</v>
      </c>
      <c r="B84" s="334"/>
      <c r="C84" s="354">
        <f>SUM(C75:D83)</f>
        <v>24</v>
      </c>
      <c r="D84" s="355"/>
      <c r="E84" s="354">
        <f>SUM(E75:F83)</f>
        <v>9</v>
      </c>
      <c r="F84" s="355"/>
      <c r="G84" s="356">
        <f>SUM(G75:I83)</f>
        <v>6</v>
      </c>
      <c r="H84" s="356"/>
      <c r="I84" s="354"/>
      <c r="J84" s="105">
        <f t="shared" si="2"/>
        <v>39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5"/>
      <c r="B89" s="336"/>
      <c r="C89" s="341" t="s">
        <v>166</v>
      </c>
      <c r="D89" s="266"/>
      <c r="E89" s="266"/>
      <c r="F89" s="266"/>
      <c r="G89" s="267"/>
      <c r="H89" s="313" t="s">
        <v>50</v>
      </c>
      <c r="J89" s="357"/>
      <c r="K89" s="358"/>
      <c r="L89" s="295" t="s">
        <v>113</v>
      </c>
      <c r="M89" s="244"/>
      <c r="N89" s="244"/>
      <c r="O89" s="244"/>
      <c r="P89" s="245"/>
      <c r="Q89" s="215" t="s">
        <v>50</v>
      </c>
    </row>
    <row r="90" spans="1:17" ht="14.1" customHeight="1" x14ac:dyDescent="0.15">
      <c r="A90" s="337"/>
      <c r="B90" s="33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14"/>
      <c r="J90" s="359"/>
      <c r="K90" s="360"/>
      <c r="L90" s="218" t="s">
        <v>96</v>
      </c>
      <c r="M90" s="220" t="s">
        <v>97</v>
      </c>
      <c r="N90" s="222" t="s">
        <v>98</v>
      </c>
      <c r="O90" s="220" t="s">
        <v>99</v>
      </c>
      <c r="P90" s="222" t="s">
        <v>100</v>
      </c>
      <c r="Q90" s="216"/>
    </row>
    <row r="91" spans="1:17" ht="14.1" customHeight="1" x14ac:dyDescent="0.15">
      <c r="A91" s="337"/>
      <c r="B91" s="338"/>
      <c r="C91" s="252" t="s">
        <v>65</v>
      </c>
      <c r="D91" s="252" t="s">
        <v>66</v>
      </c>
      <c r="E91" s="281" t="s">
        <v>101</v>
      </c>
      <c r="F91" s="246" t="s">
        <v>102</v>
      </c>
      <c r="G91" s="367" t="s">
        <v>103</v>
      </c>
      <c r="H91" s="314"/>
      <c r="J91" s="361"/>
      <c r="K91" s="362"/>
      <c r="L91" s="219"/>
      <c r="M91" s="221"/>
      <c r="N91" s="223"/>
      <c r="O91" s="221"/>
      <c r="P91" s="223"/>
      <c r="Q91" s="217"/>
    </row>
    <row r="92" spans="1:17" ht="14.1" customHeight="1" x14ac:dyDescent="0.15">
      <c r="A92" s="339"/>
      <c r="B92" s="340"/>
      <c r="C92" s="253"/>
      <c r="D92" s="253"/>
      <c r="E92" s="365"/>
      <c r="F92" s="366"/>
      <c r="G92" s="253"/>
      <c r="H92" s="315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3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8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1</v>
      </c>
      <c r="H96" s="56">
        <f t="shared" si="4"/>
        <v>6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4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3</v>
      </c>
      <c r="M101" s="102">
        <f>SUM(M92:M100)</f>
        <v>18</v>
      </c>
      <c r="N101" s="102">
        <f>SUM(N92:N100)</f>
        <v>11</v>
      </c>
      <c r="O101" s="102">
        <f>SUM(O92:O100)</f>
        <v>2</v>
      </c>
      <c r="P101" s="102">
        <f>SUM(P92:P100)</f>
        <v>0</v>
      </c>
      <c r="Q101" s="102">
        <f t="shared" si="3"/>
        <v>34</v>
      </c>
    </row>
    <row r="102" spans="1:17" ht="14.1" customHeight="1" x14ac:dyDescent="0.15">
      <c r="A102" s="133" t="s">
        <v>50</v>
      </c>
      <c r="B102" s="134"/>
      <c r="C102" s="56">
        <f>SUM(C93:C101)</f>
        <v>20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5"/>
      <c r="B106" s="336"/>
      <c r="C106" s="374" t="s">
        <v>114</v>
      </c>
      <c r="D106" s="375"/>
      <c r="E106" s="376"/>
      <c r="F106" s="313" t="s">
        <v>50</v>
      </c>
      <c r="G106" s="80"/>
      <c r="H106" s="357"/>
      <c r="I106" s="358"/>
      <c r="J106" s="295" t="s">
        <v>88</v>
      </c>
      <c r="K106" s="244"/>
      <c r="L106" s="244"/>
      <c r="M106" s="244"/>
      <c r="N106" s="244"/>
      <c r="O106" s="244"/>
      <c r="P106" s="245"/>
      <c r="Q106" s="298" t="s">
        <v>50</v>
      </c>
    </row>
    <row r="107" spans="1:17" ht="14.1" customHeight="1" x14ac:dyDescent="0.15">
      <c r="A107" s="337"/>
      <c r="B107" s="338"/>
      <c r="C107" s="137">
        <v>1</v>
      </c>
      <c r="D107" s="137">
        <v>2</v>
      </c>
      <c r="E107" s="137">
        <v>3</v>
      </c>
      <c r="F107" s="314"/>
      <c r="G107" s="77"/>
      <c r="H107" s="359"/>
      <c r="I107" s="360"/>
      <c r="J107" s="364" t="s">
        <v>104</v>
      </c>
      <c r="K107" s="320" t="s">
        <v>105</v>
      </c>
      <c r="L107" s="320" t="s">
        <v>98</v>
      </c>
      <c r="M107" s="320" t="s">
        <v>106</v>
      </c>
      <c r="N107" s="319" t="s">
        <v>107</v>
      </c>
      <c r="O107" s="320" t="s">
        <v>36</v>
      </c>
      <c r="P107" s="319" t="s">
        <v>30</v>
      </c>
      <c r="Q107" s="363"/>
    </row>
    <row r="108" spans="1:17" ht="14.1" customHeight="1" x14ac:dyDescent="0.15">
      <c r="A108" s="339"/>
      <c r="B108" s="340"/>
      <c r="C108" s="140" t="s">
        <v>67</v>
      </c>
      <c r="D108" s="140" t="s">
        <v>66</v>
      </c>
      <c r="E108" s="140" t="s">
        <v>68</v>
      </c>
      <c r="F108" s="315"/>
      <c r="G108" s="77"/>
      <c r="H108" s="361"/>
      <c r="I108" s="362"/>
      <c r="J108" s="227"/>
      <c r="K108" s="227"/>
      <c r="L108" s="227"/>
      <c r="M108" s="227"/>
      <c r="N108" s="247"/>
      <c r="O108" s="227"/>
      <c r="P108" s="247"/>
      <c r="Q108" s="301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2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2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1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1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1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1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2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1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68" t="s">
        <v>50</v>
      </c>
      <c r="B118" s="369"/>
      <c r="C118" s="108">
        <f>SUM(C109:C117)</f>
        <v>9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9</v>
      </c>
      <c r="G118" s="77"/>
      <c r="H118" s="368" t="s">
        <v>50</v>
      </c>
      <c r="I118" s="369"/>
      <c r="J118" s="108">
        <f t="shared" ref="J118:P118" si="8">SUM(J109:J117)</f>
        <v>2</v>
      </c>
      <c r="K118" s="108">
        <f t="shared" si="8"/>
        <v>1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6</v>
      </c>
      <c r="P118" s="108">
        <f t="shared" si="8"/>
        <v>0</v>
      </c>
      <c r="Q118" s="108">
        <f t="shared" si="5"/>
        <v>10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70"/>
      <c r="B123" s="370"/>
      <c r="C123" s="259" t="s">
        <v>16</v>
      </c>
      <c r="D123" s="260"/>
      <c r="E123" s="260"/>
      <c r="F123" s="260"/>
      <c r="G123" s="261"/>
      <c r="H123" s="371" t="s">
        <v>50</v>
      </c>
      <c r="I123" s="265" t="s">
        <v>13</v>
      </c>
      <c r="J123" s="266"/>
      <c r="K123" s="267"/>
      <c r="L123" s="313" t="s">
        <v>50</v>
      </c>
    </row>
    <row r="124" spans="1:17" ht="14.1" customHeight="1" x14ac:dyDescent="0.15">
      <c r="A124" s="370"/>
      <c r="B124" s="37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72"/>
      <c r="I124" s="52">
        <v>1</v>
      </c>
      <c r="J124" s="44">
        <v>2</v>
      </c>
      <c r="K124" s="44">
        <v>3</v>
      </c>
      <c r="L124" s="314"/>
    </row>
    <row r="125" spans="1:17" ht="14.1" customHeight="1" x14ac:dyDescent="0.15">
      <c r="A125" s="370"/>
      <c r="B125" s="370"/>
      <c r="C125" s="252" t="s">
        <v>65</v>
      </c>
      <c r="D125" s="252" t="s">
        <v>66</v>
      </c>
      <c r="E125" s="281" t="s">
        <v>101</v>
      </c>
      <c r="F125" s="246" t="s">
        <v>102</v>
      </c>
      <c r="G125" s="367" t="s">
        <v>103</v>
      </c>
      <c r="H125" s="372"/>
      <c r="I125" s="379" t="s">
        <v>67</v>
      </c>
      <c r="J125" s="377" t="s">
        <v>66</v>
      </c>
      <c r="K125" s="377" t="s">
        <v>68</v>
      </c>
      <c r="L125" s="314"/>
    </row>
    <row r="126" spans="1:17" ht="14.1" customHeight="1" x14ac:dyDescent="0.15">
      <c r="A126" s="370"/>
      <c r="B126" s="370"/>
      <c r="C126" s="253"/>
      <c r="D126" s="253"/>
      <c r="E126" s="365"/>
      <c r="F126" s="366"/>
      <c r="G126" s="253"/>
      <c r="H126" s="373"/>
      <c r="I126" s="379"/>
      <c r="J126" s="377"/>
      <c r="K126" s="377"/>
      <c r="L126" s="315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1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1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8" t="s">
        <v>50</v>
      </c>
      <c r="B136" s="369"/>
      <c r="C136" s="108">
        <f>SUM(C127:C135)</f>
        <v>6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6</v>
      </c>
      <c r="J136" s="108">
        <f>SUM(J127:J135)</f>
        <v>0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8"/>
      <c r="B140" s="378"/>
      <c r="C140" s="237" t="s">
        <v>70</v>
      </c>
      <c r="D140" s="238"/>
      <c r="E140" s="238"/>
      <c r="F140" s="238"/>
      <c r="G140" s="239"/>
      <c r="H140" s="240" t="s">
        <v>50</v>
      </c>
      <c r="I140" s="243" t="s">
        <v>71</v>
      </c>
      <c r="J140" s="244"/>
      <c r="K140" s="244"/>
      <c r="L140" s="244"/>
      <c r="M140" s="244"/>
      <c r="N140" s="244"/>
      <c r="O140" s="245"/>
      <c r="P140" s="322" t="s">
        <v>50</v>
      </c>
    </row>
    <row r="141" spans="1:16" ht="14.1" customHeight="1" x14ac:dyDescent="0.15">
      <c r="A141" s="378"/>
      <c r="B141" s="378"/>
      <c r="C141" s="218" t="s">
        <v>96</v>
      </c>
      <c r="D141" s="220" t="s">
        <v>97</v>
      </c>
      <c r="E141" s="222" t="s">
        <v>98</v>
      </c>
      <c r="F141" s="220" t="s">
        <v>99</v>
      </c>
      <c r="G141" s="222" t="s">
        <v>100</v>
      </c>
      <c r="H141" s="241"/>
      <c r="I141" s="380" t="s">
        <v>104</v>
      </c>
      <c r="J141" s="226" t="s">
        <v>105</v>
      </c>
      <c r="K141" s="226" t="s">
        <v>98</v>
      </c>
      <c r="L141" s="226" t="s">
        <v>106</v>
      </c>
      <c r="M141" s="246" t="s">
        <v>107</v>
      </c>
      <c r="N141" s="226" t="s">
        <v>36</v>
      </c>
      <c r="O141" s="246" t="s">
        <v>30</v>
      </c>
      <c r="P141" s="323"/>
    </row>
    <row r="142" spans="1:16" ht="14.1" customHeight="1" x14ac:dyDescent="0.15">
      <c r="A142" s="378"/>
      <c r="B142" s="378"/>
      <c r="C142" s="219"/>
      <c r="D142" s="221"/>
      <c r="E142" s="223"/>
      <c r="F142" s="221"/>
      <c r="G142" s="223"/>
      <c r="H142" s="242"/>
      <c r="I142" s="329"/>
      <c r="J142" s="227"/>
      <c r="K142" s="227"/>
      <c r="L142" s="227"/>
      <c r="M142" s="247"/>
      <c r="N142" s="227"/>
      <c r="O142" s="247"/>
      <c r="P142" s="324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3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1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1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1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1" t="s">
        <v>50</v>
      </c>
      <c r="B152" s="381"/>
      <c r="C152" s="56">
        <f>SUM(C143:C151)</f>
        <v>0</v>
      </c>
      <c r="D152" s="56">
        <f>SUM(D143:D151)</f>
        <v>9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9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5"/>
      <c r="B156" s="382"/>
      <c r="C156" s="382"/>
      <c r="D156" s="382"/>
      <c r="E156" s="336"/>
      <c r="F156" s="343" t="s">
        <v>25</v>
      </c>
      <c r="G156" s="343"/>
      <c r="H156" s="343"/>
      <c r="I156" s="343"/>
      <c r="J156" s="343"/>
      <c r="K156" s="343"/>
      <c r="L156" s="343"/>
      <c r="M156" s="268" t="s">
        <v>50</v>
      </c>
    </row>
    <row r="157" spans="1:16" ht="14.1" customHeight="1" x14ac:dyDescent="0.15">
      <c r="A157" s="337"/>
      <c r="B157" s="383"/>
      <c r="C157" s="383"/>
      <c r="D157" s="383"/>
      <c r="E157" s="338"/>
      <c r="F157" s="295">
        <v>1</v>
      </c>
      <c r="G157" s="245"/>
      <c r="H157" s="295">
        <v>2</v>
      </c>
      <c r="I157" s="245"/>
      <c r="J157" s="295">
        <v>3</v>
      </c>
      <c r="K157" s="244"/>
      <c r="L157" s="245"/>
      <c r="M157" s="269"/>
    </row>
    <row r="158" spans="1:16" ht="14.1" customHeight="1" x14ac:dyDescent="0.15">
      <c r="A158" s="339"/>
      <c r="B158" s="384"/>
      <c r="C158" s="384"/>
      <c r="D158" s="384"/>
      <c r="E158" s="340"/>
      <c r="F158" s="348" t="s">
        <v>72</v>
      </c>
      <c r="G158" s="349"/>
      <c r="H158" s="348" t="s">
        <v>74</v>
      </c>
      <c r="I158" s="349"/>
      <c r="J158" s="348" t="s">
        <v>84</v>
      </c>
      <c r="K158" s="350"/>
      <c r="L158" s="350"/>
      <c r="M158" s="270"/>
    </row>
    <row r="159" spans="1:16" ht="14.1" customHeight="1" x14ac:dyDescent="0.15">
      <c r="A159" s="387" t="s">
        <v>73</v>
      </c>
      <c r="B159" s="143" t="s">
        <v>85</v>
      </c>
      <c r="C159" s="390" t="s">
        <v>87</v>
      </c>
      <c r="D159" s="391"/>
      <c r="E159" s="392"/>
      <c r="F159" s="291">
        <f>COUNTIFS(ローデータ!$B$12:$B$1011,1,ローデータ!$G$12:$G$1011,$G$4,ローデータ!$I$12:$I$1011,$C$14,ローデータ!$K$12:$K$1011,F157)</f>
        <v>23</v>
      </c>
      <c r="G159" s="292"/>
      <c r="H159" s="291">
        <f>COUNTIFS(ローデータ!$B$12:$B$1011,1,ローデータ!$G$12:$G$1011,$G$4,ローデータ!$I$12:$I$1011,$C$14,ローデータ!$K$12:$K$1011,H157)</f>
        <v>9</v>
      </c>
      <c r="I159" s="292"/>
      <c r="J159" s="291">
        <f>COUNTIFS(ローデータ!$B$12:$B$1011,1,ローデータ!$G$12:$G$1011,$G$4,ローデータ!$I$12:$I$1011,$C$14,ローデータ!$K$12:$K$1011,J157)</f>
        <v>6</v>
      </c>
      <c r="K159" s="293"/>
      <c r="L159" s="292"/>
      <c r="M159" s="56">
        <f t="shared" ref="M159:M171" si="16">SUM(F159:L159)</f>
        <v>38</v>
      </c>
    </row>
    <row r="160" spans="1:16" ht="14.1" customHeight="1" x14ac:dyDescent="0.15">
      <c r="A160" s="388"/>
      <c r="B160" s="393" t="s">
        <v>86</v>
      </c>
      <c r="C160" s="139">
        <v>1</v>
      </c>
      <c r="D160" s="385" t="s">
        <v>75</v>
      </c>
      <c r="E160" s="386"/>
      <c r="F160" s="291">
        <f>COUNTIFS(ローデータ!$B$12:$B$1011,1,ローデータ!$G$12:$G$1011,$G$4,ローデータ!$I$12:$I$1011,$B$14,ローデータ!$J$12:$J$1011,C160,ローデータ!$K$12:$K$1011,$F$157)</f>
        <v>0</v>
      </c>
      <c r="G160" s="292"/>
      <c r="H160" s="291">
        <f>COUNTIFS(ローデータ!$B$12:$B$1011,1,ローデータ!$G$12:$G$1011,$G$4,ローデータ!$I$12:$I$1011,$B$14,ローデータ!$J$12:$J$1011,C160,ローデータ!$K$12:$K$1011,$H$157)</f>
        <v>0</v>
      </c>
      <c r="I160" s="292"/>
      <c r="J160" s="291">
        <f>COUNTIFS(ローデータ!$B$12:$B$1011,1,ローデータ!$G$12:$G$1011,$G$4,ローデータ!$I$12:$I$1011,$B$14,ローデータ!$J$12:$J$1011,C160,ローデータ!$K$12:$K$1011,$J$157)</f>
        <v>0</v>
      </c>
      <c r="K160" s="293"/>
      <c r="L160" s="292"/>
      <c r="M160" s="56">
        <f t="shared" si="16"/>
        <v>0</v>
      </c>
      <c r="N160" s="9"/>
    </row>
    <row r="161" spans="1:19" ht="14.1" customHeight="1" x14ac:dyDescent="0.15">
      <c r="A161" s="388"/>
      <c r="B161" s="394"/>
      <c r="C161" s="139">
        <v>2</v>
      </c>
      <c r="D161" s="385" t="s">
        <v>76</v>
      </c>
      <c r="E161" s="386"/>
      <c r="F161" s="291">
        <f>COUNTIFS(ローデータ!$B$12:$B$1011,1,ローデータ!$G$12:$G$1011,$G$4,ローデータ!$I$12:$I$1011,$B$14,ローデータ!$J$12:$J$1011,C161,ローデータ!$K$12:$K$1011,$F$157)</f>
        <v>0</v>
      </c>
      <c r="G161" s="292"/>
      <c r="H161" s="291">
        <f>COUNTIFS(ローデータ!$B$12:$B$1011,1,ローデータ!$G$12:$G$1011,$G$4,ローデータ!$I$12:$I$1011,$B$14,ローデータ!$J$12:$J$1011,C161,ローデータ!$K$12:$K$1011,$H$157)</f>
        <v>0</v>
      </c>
      <c r="I161" s="292"/>
      <c r="J161" s="291">
        <f>COUNTIFS(ローデータ!$B$12:$B$1011,1,ローデータ!$G$12:$G$1011,$G$4,ローデータ!$I$12:$I$1011,$B$14,ローデータ!$J$12:$J$1011,C161,ローデータ!$K$12:$K$1011,$J$157)</f>
        <v>0</v>
      </c>
      <c r="K161" s="293"/>
      <c r="L161" s="292"/>
      <c r="M161" s="56">
        <f t="shared" si="16"/>
        <v>0</v>
      </c>
    </row>
    <row r="162" spans="1:19" ht="14.1" customHeight="1" x14ac:dyDescent="0.15">
      <c r="A162" s="388"/>
      <c r="B162" s="394"/>
      <c r="C162" s="139">
        <v>3</v>
      </c>
      <c r="D162" s="385" t="s">
        <v>77</v>
      </c>
      <c r="E162" s="386"/>
      <c r="F162" s="291">
        <f>COUNTIFS(ローデータ!$B$12:$B$1011,1,ローデータ!$G$12:$G$1011,$G$4,ローデータ!$I$12:$I$1011,$B$14,ローデータ!$J$12:$J$1011,C162,ローデータ!$K$12:$K$1011,$F$157)</f>
        <v>0</v>
      </c>
      <c r="G162" s="292"/>
      <c r="H162" s="291">
        <f>COUNTIFS(ローデータ!$B$12:$B$1011,1,ローデータ!$G$12:$G$1011,$G$4,ローデータ!$I$12:$I$1011,$B$14,ローデータ!$J$12:$J$1011,C162,ローデータ!$K$12:$K$1011,$H$157)</f>
        <v>0</v>
      </c>
      <c r="I162" s="292"/>
      <c r="J162" s="291">
        <f>COUNTIFS(ローデータ!$B$12:$B$1011,1,ローデータ!$G$12:$G$1011,$G$4,ローデータ!$I$12:$I$1011,$B$14,ローデータ!$J$12:$J$1011,C162,ローデータ!$K$12:$K$1011,$J$157)</f>
        <v>0</v>
      </c>
      <c r="K162" s="293"/>
      <c r="L162" s="292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8"/>
      <c r="B163" s="394"/>
      <c r="C163" s="139">
        <v>4</v>
      </c>
      <c r="D163" s="385" t="s">
        <v>110</v>
      </c>
      <c r="E163" s="386"/>
      <c r="F163" s="291">
        <f>COUNTIFS(ローデータ!$B$12:$B$1011,1,ローデータ!$G$12:$G$1011,$G$4,ローデータ!$I$12:$I$1011,$B$14,ローデータ!$J$12:$J$1011,C163,ローデータ!$K$12:$K$1011,$F$157)</f>
        <v>0</v>
      </c>
      <c r="G163" s="292"/>
      <c r="H163" s="291">
        <f>COUNTIFS(ローデータ!$B$12:$B$1011,1,ローデータ!$G$12:$G$1011,$G$4,ローデータ!$I$12:$I$1011,$B$14,ローデータ!$J$12:$J$1011,C163,ローデータ!$K$12:$K$1011,$H$157)</f>
        <v>0</v>
      </c>
      <c r="I163" s="292"/>
      <c r="J163" s="291">
        <f>COUNTIFS(ローデータ!$B$12:$B$1011,1,ローデータ!$G$12:$G$1011,$G$4,ローデータ!$I$12:$I$1011,$B$14,ローデータ!$J$12:$J$1011,C163,ローデータ!$K$12:$K$1011,$J$157)</f>
        <v>0</v>
      </c>
      <c r="K163" s="293"/>
      <c r="L163" s="292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8"/>
      <c r="B164" s="394"/>
      <c r="C164" s="139">
        <v>5</v>
      </c>
      <c r="D164" s="385" t="s">
        <v>78</v>
      </c>
      <c r="E164" s="386"/>
      <c r="F164" s="291">
        <f>COUNTIFS(ローデータ!$B$12:$B$1011,1,ローデータ!$G$12:$G$1011,$G$4,ローデータ!$I$12:$I$1011,$B$14,ローデータ!$J$12:$J$1011,C164,ローデータ!$K$12:$K$1011,$F$157)</f>
        <v>1</v>
      </c>
      <c r="G164" s="292"/>
      <c r="H164" s="291">
        <f>COUNTIFS(ローデータ!$B$12:$B$1011,1,ローデータ!$G$12:$G$1011,$G$4,ローデータ!$I$12:$I$1011,$B$14,ローデータ!$J$12:$J$1011,C164,ローデータ!$K$12:$K$1011,$H$157)</f>
        <v>0</v>
      </c>
      <c r="I164" s="292"/>
      <c r="J164" s="291">
        <f>COUNTIFS(ローデータ!$B$12:$B$1011,1,ローデータ!$G$12:$G$1011,$G$4,ローデータ!$I$12:$I$1011,$B$14,ローデータ!$J$12:$J$1011,C164,ローデータ!$K$12:$K$1011,$J$157)</f>
        <v>0</v>
      </c>
      <c r="K164" s="293"/>
      <c r="L164" s="292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8"/>
      <c r="B165" s="394"/>
      <c r="C165" s="139">
        <v>6</v>
      </c>
      <c r="D165" s="385" t="s">
        <v>79</v>
      </c>
      <c r="E165" s="386"/>
      <c r="F165" s="291">
        <f>COUNTIFS(ローデータ!$B$12:$B$1011,1,ローデータ!$G$12:$G$1011,$G$4,ローデータ!$I$12:$I$1011,$B$14,ローデータ!$J$12:$J$1011,C165,ローデータ!$K$12:$K$1011,$F$157)</f>
        <v>0</v>
      </c>
      <c r="G165" s="292"/>
      <c r="H165" s="291">
        <f>COUNTIFS(ローデータ!$B$12:$B$1011,1,ローデータ!$G$12:$G$1011,$G$4,ローデータ!$I$12:$I$1011,$B$14,ローデータ!$J$12:$J$1011,C165,ローデータ!$K$12:$K$1011,$H$157)</f>
        <v>0</v>
      </c>
      <c r="I165" s="292"/>
      <c r="J165" s="291">
        <f>COUNTIFS(ローデータ!$B$12:$B$1011,1,ローデータ!$G$12:$G$1011,$G$4,ローデータ!$I$12:$I$1011,$B$14,ローデータ!$J$12:$J$1011,C165,ローデータ!$K$12:$K$1011,$J$157)</f>
        <v>0</v>
      </c>
      <c r="K165" s="293"/>
      <c r="L165" s="292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8"/>
      <c r="B166" s="394"/>
      <c r="C166" s="139">
        <v>7</v>
      </c>
      <c r="D166" s="385" t="s">
        <v>80</v>
      </c>
      <c r="E166" s="386"/>
      <c r="F166" s="291">
        <f>COUNTIFS(ローデータ!$B$12:$B$1011,1,ローデータ!$G$12:$G$1011,$G$4,ローデータ!$I$12:$I$1011,$B$14,ローデータ!$J$12:$J$1011,C166,ローデータ!$K$12:$K$1011,$F$157)</f>
        <v>0</v>
      </c>
      <c r="G166" s="292"/>
      <c r="H166" s="291">
        <f>COUNTIFS(ローデータ!$B$12:$B$1011,1,ローデータ!$G$12:$G$1011,$G$4,ローデータ!$I$12:$I$1011,$B$14,ローデータ!$J$12:$J$1011,C166,ローデータ!$K$12:$K$1011,$H$157)</f>
        <v>0</v>
      </c>
      <c r="I166" s="292"/>
      <c r="J166" s="291">
        <f>COUNTIFS(ローデータ!$B$12:$B$1011,1,ローデータ!$G$12:$G$1011,$G$4,ローデータ!$I$12:$I$1011,$B$14,ローデータ!$J$12:$J$1011,C166,ローデータ!$K$12:$K$1011,$J$157)</f>
        <v>0</v>
      </c>
      <c r="K166" s="293"/>
      <c r="L166" s="292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8"/>
      <c r="B167" s="394"/>
      <c r="C167" s="139">
        <v>8</v>
      </c>
      <c r="D167" s="385" t="s">
        <v>81</v>
      </c>
      <c r="E167" s="386"/>
      <c r="F167" s="291">
        <f>COUNTIFS(ローデータ!$B$12:$B$1011,1,ローデータ!$G$12:$G$1011,$G$4,ローデータ!$I$12:$I$1011,$B$14,ローデータ!$J$12:$J$1011,C167,ローデータ!$K$12:$K$1011,$F$157)</f>
        <v>0</v>
      </c>
      <c r="G167" s="292"/>
      <c r="H167" s="291">
        <f>COUNTIFS(ローデータ!$B$12:$B$1011,1,ローデータ!$G$12:$G$1011,$G$4,ローデータ!$I$12:$I$1011,$B$14,ローデータ!$J$12:$J$1011,C167,ローデータ!$K$12:$K$1011,$H$157)</f>
        <v>0</v>
      </c>
      <c r="I167" s="292"/>
      <c r="J167" s="291">
        <f>COUNTIFS(ローデータ!$B$12:$B$1011,1,ローデータ!$G$12:$G$1011,$G$4,ローデータ!$I$12:$I$1011,$B$14,ローデータ!$J$12:$J$1011,C167,ローデータ!$K$12:$K$1011,$J$157)</f>
        <v>0</v>
      </c>
      <c r="K167" s="293"/>
      <c r="L167" s="292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8"/>
      <c r="B168" s="394"/>
      <c r="C168" s="139">
        <v>9</v>
      </c>
      <c r="D168" s="385" t="s">
        <v>82</v>
      </c>
      <c r="E168" s="386"/>
      <c r="F168" s="291">
        <f>COUNTIFS(ローデータ!$B$12:$B$1011,1,ローデータ!$G$12:$G$1011,$G$4,ローデータ!$I$12:$I$1011,$B$14,ローデータ!$J$12:$J$1011,C168,ローデータ!$K$12:$K$1011,$F$157)</f>
        <v>0</v>
      </c>
      <c r="G168" s="292"/>
      <c r="H168" s="291">
        <f>COUNTIFS(ローデータ!$B$12:$B$1011,1,ローデータ!$G$12:$G$1011,$G$4,ローデータ!$I$12:$I$1011,$B$14,ローデータ!$J$12:$J$1011,C168,ローデータ!$K$12:$K$1011,$H$157)</f>
        <v>0</v>
      </c>
      <c r="I168" s="292"/>
      <c r="J168" s="291">
        <f>COUNTIFS(ローデータ!$B$12:$B$1011,1,ローデータ!$G$12:$G$1011,$G$4,ローデータ!$I$12:$I$1011,$B$14,ローデータ!$J$12:$J$1011,C168,ローデータ!$K$12:$K$1011,$J$157)</f>
        <v>0</v>
      </c>
      <c r="K168" s="293"/>
      <c r="L168" s="292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8"/>
      <c r="B169" s="394"/>
      <c r="C169" s="139">
        <v>10</v>
      </c>
      <c r="D169" s="385" t="s">
        <v>111</v>
      </c>
      <c r="E169" s="386"/>
      <c r="F169" s="291">
        <f>COUNTIFS(ローデータ!$B$12:$B$1011,1,ローデータ!$G$12:$G$1011,$G$4,ローデータ!$I$12:$I$1011,$B$14,ローデータ!$J$12:$J$1011,C169,ローデータ!$K$12:$K$1011,$F$157)</f>
        <v>0</v>
      </c>
      <c r="G169" s="292"/>
      <c r="H169" s="291">
        <f>COUNTIFS(ローデータ!$B$12:$B$1011,1,ローデータ!$G$12:$G$1011,$G$4,ローデータ!$I$12:$I$1011,$B$14,ローデータ!$J$12:$J$1011,C169,ローデータ!$K$12:$K$1011,$H$157)</f>
        <v>0</v>
      </c>
      <c r="I169" s="292"/>
      <c r="J169" s="291">
        <f>COUNTIFS(ローデータ!$B$12:$B$1011,1,ローデータ!$G$12:$G$1011,$G$4,ローデータ!$I$12:$I$1011,$B$14,ローデータ!$J$12:$J$1011,C169,ローデータ!$K$12:$K$1011,$J$157)</f>
        <v>0</v>
      </c>
      <c r="K169" s="293"/>
      <c r="L169" s="292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9"/>
      <c r="B170" s="395"/>
      <c r="C170" s="139">
        <v>11</v>
      </c>
      <c r="D170" s="385" t="s">
        <v>83</v>
      </c>
      <c r="E170" s="386"/>
      <c r="F170" s="291">
        <f>COUNTIFS(ローデータ!$B$12:$B$1011,1,ローデータ!$G$12:$G$1011,$G$4,ローデータ!$I$12:$I$1011,$B$14,ローデータ!$J$12:$J$1011,C170,ローデータ!$K$12:$K$1011,$F$157)</f>
        <v>0</v>
      </c>
      <c r="G170" s="292"/>
      <c r="H170" s="291">
        <f>COUNTIFS(ローデータ!$B$12:$B$1011,1,ローデータ!$G$12:$G$1011,$G$4,ローデータ!$I$12:$I$1011,$B$14,ローデータ!$J$12:$J$1011,C170,ローデータ!$K$12:$K$1011,$H$157)</f>
        <v>0</v>
      </c>
      <c r="I170" s="292"/>
      <c r="J170" s="291">
        <f>COUNTIFS(ローデータ!$B$12:$B$1011,1,ローデータ!$G$12:$G$1011,$G$4,ローデータ!$I$12:$I$1011,$B$14,ローデータ!$J$12:$J$1011,C170,ローデータ!$K$12:$K$1011,$J$157)</f>
        <v>0</v>
      </c>
      <c r="K170" s="293"/>
      <c r="L170" s="292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90" t="s">
        <v>50</v>
      </c>
      <c r="B171" s="391"/>
      <c r="C171" s="391"/>
      <c r="D171" s="391"/>
      <c r="E171" s="392"/>
      <c r="F171" s="291">
        <f>SUM(F159:G170)</f>
        <v>24</v>
      </c>
      <c r="G171" s="292"/>
      <c r="H171" s="291">
        <f>SUM(H159:I170)</f>
        <v>9</v>
      </c>
      <c r="I171" s="292"/>
      <c r="J171" s="291">
        <f>SUM(J159:L170)</f>
        <v>6</v>
      </c>
      <c r="K171" s="293"/>
      <c r="L171" s="292"/>
      <c r="M171" s="56">
        <f t="shared" si="16"/>
        <v>39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5"/>
      <c r="B175" s="382"/>
      <c r="C175" s="382"/>
      <c r="D175" s="382"/>
      <c r="E175" s="336"/>
      <c r="F175" s="343" t="s">
        <v>112</v>
      </c>
      <c r="G175" s="343"/>
      <c r="H175" s="343"/>
      <c r="I175" s="343"/>
      <c r="J175" s="343"/>
      <c r="K175" s="268" t="s">
        <v>50</v>
      </c>
      <c r="L175" s="9"/>
      <c r="M175" s="9"/>
    </row>
    <row r="176" spans="1:19" ht="14.1" customHeight="1" x14ac:dyDescent="0.15">
      <c r="A176" s="337"/>
      <c r="B176" s="383"/>
      <c r="C176" s="383"/>
      <c r="D176" s="383"/>
      <c r="E176" s="33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9"/>
      <c r="L176" s="9"/>
      <c r="M176" s="9"/>
    </row>
    <row r="177" spans="1:13" ht="14.1" customHeight="1" x14ac:dyDescent="0.15">
      <c r="A177" s="337"/>
      <c r="B177" s="383"/>
      <c r="C177" s="383"/>
      <c r="D177" s="383"/>
      <c r="E177" s="338"/>
      <c r="F177" s="252" t="s">
        <v>65</v>
      </c>
      <c r="G177" s="252" t="s">
        <v>66</v>
      </c>
      <c r="H177" s="281" t="s">
        <v>101</v>
      </c>
      <c r="I177" s="246" t="s">
        <v>102</v>
      </c>
      <c r="J177" s="367" t="s">
        <v>103</v>
      </c>
      <c r="K177" s="269"/>
      <c r="L177" s="9"/>
      <c r="M177" s="9"/>
    </row>
    <row r="178" spans="1:13" ht="14.1" customHeight="1" x14ac:dyDescent="0.15">
      <c r="A178" s="339"/>
      <c r="B178" s="384"/>
      <c r="C178" s="384"/>
      <c r="D178" s="384"/>
      <c r="E178" s="340"/>
      <c r="F178" s="253"/>
      <c r="G178" s="253"/>
      <c r="H178" s="365"/>
      <c r="I178" s="366"/>
      <c r="J178" s="253"/>
      <c r="K178" s="270"/>
      <c r="L178" s="9"/>
      <c r="M178" s="9"/>
    </row>
    <row r="179" spans="1:13" ht="14.1" customHeight="1" x14ac:dyDescent="0.15">
      <c r="A179" s="387" t="s">
        <v>73</v>
      </c>
      <c r="B179" s="117" t="s">
        <v>85</v>
      </c>
      <c r="C179" s="368" t="s">
        <v>87</v>
      </c>
      <c r="D179" s="396"/>
      <c r="E179" s="369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23</v>
      </c>
      <c r="L179" s="9"/>
    </row>
    <row r="180" spans="1:13" ht="14.1" customHeight="1" x14ac:dyDescent="0.15">
      <c r="A180" s="388"/>
      <c r="B180" s="393" t="s">
        <v>86</v>
      </c>
      <c r="C180" s="139">
        <v>1</v>
      </c>
      <c r="D180" s="385" t="s">
        <v>75</v>
      </c>
      <c r="E180" s="38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8"/>
      <c r="B181" s="394"/>
      <c r="C181" s="139">
        <v>2</v>
      </c>
      <c r="D181" s="385" t="s">
        <v>76</v>
      </c>
      <c r="E181" s="38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8"/>
      <c r="B182" s="394"/>
      <c r="C182" s="139">
        <v>3</v>
      </c>
      <c r="D182" s="385" t="s">
        <v>77</v>
      </c>
      <c r="E182" s="38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8"/>
      <c r="B183" s="394"/>
      <c r="C183" s="139">
        <v>4</v>
      </c>
      <c r="D183" s="385" t="s">
        <v>110</v>
      </c>
      <c r="E183" s="38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8"/>
      <c r="B184" s="394"/>
      <c r="C184" s="139">
        <v>5</v>
      </c>
      <c r="D184" s="385" t="s">
        <v>78</v>
      </c>
      <c r="E184" s="386"/>
      <c r="F184" s="56">
        <f>COUNTIFS(ローデータ!$B$12:$B$1011,1,ローデータ!$G$12:$G$1011,$G$4,ローデータ!$I$12:$I$1011,$B$14,ローデータ!$J$12:$J$1011,C184,ローデータ!$K$12:$K$1011,$B$21,ローデータ!$L$12:$L$1011,$F$176)</f>
        <v>1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1</v>
      </c>
      <c r="L184" s="9"/>
    </row>
    <row r="185" spans="1:13" ht="14.1" customHeight="1" x14ac:dyDescent="0.15">
      <c r="A185" s="388"/>
      <c r="B185" s="394"/>
      <c r="C185" s="139">
        <v>6</v>
      </c>
      <c r="D185" s="385" t="s">
        <v>79</v>
      </c>
      <c r="E185" s="38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8"/>
      <c r="B186" s="394"/>
      <c r="C186" s="139">
        <v>7</v>
      </c>
      <c r="D186" s="385" t="s">
        <v>80</v>
      </c>
      <c r="E186" s="38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8"/>
      <c r="B187" s="394"/>
      <c r="C187" s="139">
        <v>8</v>
      </c>
      <c r="D187" s="385" t="s">
        <v>81</v>
      </c>
      <c r="E187" s="38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8"/>
      <c r="B188" s="394"/>
      <c r="C188" s="139">
        <v>9</v>
      </c>
      <c r="D188" s="385" t="s">
        <v>82</v>
      </c>
      <c r="E188" s="38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8"/>
      <c r="B189" s="394"/>
      <c r="C189" s="139">
        <v>10</v>
      </c>
      <c r="D189" s="385" t="s">
        <v>111</v>
      </c>
      <c r="E189" s="38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9"/>
      <c r="B190" s="395"/>
      <c r="C190" s="139">
        <v>11</v>
      </c>
      <c r="D190" s="385" t="s">
        <v>83</v>
      </c>
      <c r="E190" s="38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90" t="s">
        <v>50</v>
      </c>
      <c r="B191" s="391"/>
      <c r="C191" s="391"/>
      <c r="D191" s="391"/>
      <c r="E191" s="392"/>
      <c r="F191" s="56">
        <f>SUM(F179:F190)</f>
        <v>20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6">
        <f t="shared" si="17"/>
        <v>24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7"/>
      <c r="B194" s="397"/>
      <c r="C194" s="397"/>
      <c r="D194" s="397"/>
      <c r="E194" s="358"/>
      <c r="F194" s="244" t="s">
        <v>113</v>
      </c>
      <c r="G194" s="244"/>
      <c r="H194" s="244"/>
      <c r="I194" s="244"/>
      <c r="J194" s="245"/>
      <c r="K194" s="279" t="s">
        <v>50</v>
      </c>
      <c r="L194" s="9"/>
      <c r="M194" s="9"/>
    </row>
    <row r="195" spans="1:18" ht="14.1" customHeight="1" x14ac:dyDescent="0.15">
      <c r="A195" s="359"/>
      <c r="B195" s="398"/>
      <c r="C195" s="398"/>
      <c r="D195" s="398"/>
      <c r="E195" s="360"/>
      <c r="F195" s="401" t="s">
        <v>96</v>
      </c>
      <c r="G195" s="220" t="s">
        <v>97</v>
      </c>
      <c r="H195" s="222" t="s">
        <v>98</v>
      </c>
      <c r="I195" s="220" t="s">
        <v>99</v>
      </c>
      <c r="J195" s="222" t="s">
        <v>100</v>
      </c>
      <c r="K195" s="400"/>
      <c r="L195" s="9"/>
      <c r="M195" s="9"/>
    </row>
    <row r="196" spans="1:18" ht="14.1" customHeight="1" x14ac:dyDescent="0.15">
      <c r="A196" s="359"/>
      <c r="B196" s="398"/>
      <c r="C196" s="398"/>
      <c r="D196" s="398"/>
      <c r="E196" s="360"/>
      <c r="F196" s="402"/>
      <c r="G196" s="326"/>
      <c r="H196" s="327"/>
      <c r="I196" s="326"/>
      <c r="J196" s="327"/>
      <c r="K196" s="400"/>
      <c r="L196" s="9"/>
      <c r="M196" s="9"/>
    </row>
    <row r="197" spans="1:18" ht="14.1" customHeight="1" x14ac:dyDescent="0.15">
      <c r="A197" s="361"/>
      <c r="B197" s="399"/>
      <c r="C197" s="399"/>
      <c r="D197" s="399"/>
      <c r="E197" s="362"/>
      <c r="F197" s="403"/>
      <c r="G197" s="221"/>
      <c r="H197" s="223"/>
      <c r="I197" s="221"/>
      <c r="J197" s="223"/>
      <c r="K197" s="280"/>
      <c r="L197" s="9"/>
      <c r="M197" s="9"/>
    </row>
    <row r="198" spans="1:18" ht="14.1" customHeight="1" x14ac:dyDescent="0.15">
      <c r="A198" s="387" t="s">
        <v>73</v>
      </c>
      <c r="B198" s="117" t="s">
        <v>85</v>
      </c>
      <c r="C198" s="368" t="s">
        <v>87</v>
      </c>
      <c r="D198" s="396"/>
      <c r="E198" s="369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17</v>
      </c>
      <c r="H198" s="89">
        <f>SUMIFS(ローデータ!O12:O1011,ローデータ!$B$12:$B$1011,1,ローデータ!$G$12:$G$1011,$G$4,ローデータ!$I$12:$I$1011,$C$14,ローデータ!$K$12:$K$1011,$B$21)</f>
        <v>11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32</v>
      </c>
      <c r="L198" s="9"/>
    </row>
    <row r="199" spans="1:18" ht="14.1" customHeight="1" x14ac:dyDescent="0.15">
      <c r="A199" s="388"/>
      <c r="B199" s="393" t="s">
        <v>86</v>
      </c>
      <c r="C199" s="139">
        <v>1</v>
      </c>
      <c r="D199" s="385" t="s">
        <v>75</v>
      </c>
      <c r="E199" s="386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8"/>
      <c r="B200" s="394"/>
      <c r="C200" s="139">
        <v>2</v>
      </c>
      <c r="D200" s="385" t="s">
        <v>76</v>
      </c>
      <c r="E200" s="386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8"/>
      <c r="B201" s="394"/>
      <c r="C201" s="139">
        <v>3</v>
      </c>
      <c r="D201" s="385" t="s">
        <v>77</v>
      </c>
      <c r="E201" s="386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8"/>
      <c r="B202" s="394"/>
      <c r="C202" s="139">
        <v>4</v>
      </c>
      <c r="D202" s="385" t="s">
        <v>110</v>
      </c>
      <c r="E202" s="386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8"/>
      <c r="B203" s="394"/>
      <c r="C203" s="139">
        <v>5</v>
      </c>
      <c r="D203" s="385" t="s">
        <v>78</v>
      </c>
      <c r="E203" s="386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1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1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2</v>
      </c>
      <c r="L203" s="9"/>
    </row>
    <row r="204" spans="1:18" ht="14.1" customHeight="1" x14ac:dyDescent="0.15">
      <c r="A204" s="388"/>
      <c r="B204" s="394"/>
      <c r="C204" s="139">
        <v>6</v>
      </c>
      <c r="D204" s="385" t="s">
        <v>79</v>
      </c>
      <c r="E204" s="386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8"/>
      <c r="B205" s="394"/>
      <c r="C205" s="139">
        <v>7</v>
      </c>
      <c r="D205" s="385" t="s">
        <v>80</v>
      </c>
      <c r="E205" s="386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8"/>
      <c r="B206" s="394"/>
      <c r="C206" s="139">
        <v>8</v>
      </c>
      <c r="D206" s="385" t="s">
        <v>81</v>
      </c>
      <c r="E206" s="386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8"/>
      <c r="B207" s="394"/>
      <c r="C207" s="139">
        <v>9</v>
      </c>
      <c r="D207" s="385" t="s">
        <v>82</v>
      </c>
      <c r="E207" s="386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8"/>
      <c r="B208" s="394"/>
      <c r="C208" s="139">
        <v>10</v>
      </c>
      <c r="D208" s="385" t="s">
        <v>111</v>
      </c>
      <c r="E208" s="386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9"/>
      <c r="B209" s="395"/>
      <c r="C209" s="139">
        <v>11</v>
      </c>
      <c r="D209" s="385" t="s">
        <v>83</v>
      </c>
      <c r="E209" s="386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90" t="s">
        <v>50</v>
      </c>
      <c r="B210" s="391"/>
      <c r="C210" s="391"/>
      <c r="D210" s="391"/>
      <c r="E210" s="392"/>
      <c r="F210" s="94">
        <f>SUM(F198:F209)</f>
        <v>3</v>
      </c>
      <c r="G210" s="94">
        <f t="shared" ref="G210:I210" si="19">SUM(G198:G209)</f>
        <v>18</v>
      </c>
      <c r="H210" s="94">
        <f>SUM(H198:H209)</f>
        <v>11</v>
      </c>
      <c r="I210" s="94">
        <f t="shared" si="19"/>
        <v>2</v>
      </c>
      <c r="J210" s="94">
        <f>SUM(J198:J209)</f>
        <v>0</v>
      </c>
      <c r="K210" s="118">
        <f t="shared" si="18"/>
        <v>34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5"/>
      <c r="B213" s="382"/>
      <c r="C213" s="382"/>
      <c r="D213" s="382"/>
      <c r="E213" s="336"/>
      <c r="F213" s="374" t="s">
        <v>114</v>
      </c>
      <c r="G213" s="375"/>
      <c r="H213" s="376"/>
      <c r="I213" s="268" t="s">
        <v>50</v>
      </c>
    </row>
    <row r="214" spans="1:18" ht="14.1" customHeight="1" x14ac:dyDescent="0.15">
      <c r="A214" s="337"/>
      <c r="B214" s="383"/>
      <c r="C214" s="383"/>
      <c r="D214" s="383"/>
      <c r="E214" s="338"/>
      <c r="F214" s="137">
        <v>1</v>
      </c>
      <c r="G214" s="137">
        <v>2</v>
      </c>
      <c r="H214" s="137">
        <v>3</v>
      </c>
      <c r="I214" s="269"/>
    </row>
    <row r="215" spans="1:18" ht="14.1" customHeight="1" x14ac:dyDescent="0.15">
      <c r="A215" s="339"/>
      <c r="B215" s="384"/>
      <c r="C215" s="384"/>
      <c r="D215" s="384"/>
      <c r="E215" s="340"/>
      <c r="F215" s="140" t="s">
        <v>67</v>
      </c>
      <c r="G215" s="140" t="s">
        <v>66</v>
      </c>
      <c r="H215" s="140" t="s">
        <v>68</v>
      </c>
      <c r="I215" s="270"/>
    </row>
    <row r="216" spans="1:18" ht="14.1" customHeight="1" x14ac:dyDescent="0.15">
      <c r="A216" s="387" t="s">
        <v>73</v>
      </c>
      <c r="B216" s="117" t="s">
        <v>85</v>
      </c>
      <c r="C216" s="368" t="s">
        <v>87</v>
      </c>
      <c r="D216" s="396"/>
      <c r="E216" s="369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88"/>
      <c r="B217" s="393" t="s">
        <v>86</v>
      </c>
      <c r="C217" s="139">
        <v>1</v>
      </c>
      <c r="D217" s="385" t="s">
        <v>75</v>
      </c>
      <c r="E217" s="38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8"/>
      <c r="B218" s="394"/>
      <c r="C218" s="139">
        <v>2</v>
      </c>
      <c r="D218" s="385" t="s">
        <v>76</v>
      </c>
      <c r="E218" s="38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8"/>
      <c r="B219" s="394"/>
      <c r="C219" s="139">
        <v>3</v>
      </c>
      <c r="D219" s="385" t="s">
        <v>77</v>
      </c>
      <c r="E219" s="38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8"/>
      <c r="B220" s="394"/>
      <c r="C220" s="139">
        <v>4</v>
      </c>
      <c r="D220" s="385" t="s">
        <v>110</v>
      </c>
      <c r="E220" s="38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8"/>
      <c r="B221" s="394"/>
      <c r="C221" s="139">
        <v>5</v>
      </c>
      <c r="D221" s="385" t="s">
        <v>78</v>
      </c>
      <c r="E221" s="38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8"/>
      <c r="B222" s="394"/>
      <c r="C222" s="139">
        <v>6</v>
      </c>
      <c r="D222" s="385" t="s">
        <v>79</v>
      </c>
      <c r="E222" s="38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8"/>
      <c r="B223" s="394"/>
      <c r="C223" s="139">
        <v>7</v>
      </c>
      <c r="D223" s="385" t="s">
        <v>80</v>
      </c>
      <c r="E223" s="38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8"/>
      <c r="B224" s="394"/>
      <c r="C224" s="139">
        <v>8</v>
      </c>
      <c r="D224" s="385" t="s">
        <v>81</v>
      </c>
      <c r="E224" s="38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8"/>
      <c r="B225" s="394"/>
      <c r="C225" s="139">
        <v>9</v>
      </c>
      <c r="D225" s="385" t="s">
        <v>82</v>
      </c>
      <c r="E225" s="38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8"/>
      <c r="B226" s="394"/>
      <c r="C226" s="139">
        <v>10</v>
      </c>
      <c r="D226" s="385" t="s">
        <v>111</v>
      </c>
      <c r="E226" s="38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9"/>
      <c r="B227" s="395"/>
      <c r="C227" s="139">
        <v>11</v>
      </c>
      <c r="D227" s="385" t="s">
        <v>83</v>
      </c>
      <c r="E227" s="38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90" t="s">
        <v>50</v>
      </c>
      <c r="B228" s="391"/>
      <c r="C228" s="391"/>
      <c r="D228" s="391"/>
      <c r="E228" s="392"/>
      <c r="F228" s="56">
        <f>SUM(F216:F227)</f>
        <v>9</v>
      </c>
      <c r="G228" s="56">
        <f>SUM(G216:G227)</f>
        <v>0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7"/>
      <c r="B231" s="397"/>
      <c r="C231" s="397"/>
      <c r="D231" s="397"/>
      <c r="E231" s="358"/>
      <c r="F231" s="244" t="s">
        <v>88</v>
      </c>
      <c r="G231" s="244"/>
      <c r="H231" s="244"/>
      <c r="I231" s="244"/>
      <c r="J231" s="244"/>
      <c r="K231" s="244"/>
      <c r="L231" s="245"/>
      <c r="M231" s="254" t="s">
        <v>50</v>
      </c>
    </row>
    <row r="232" spans="1:14" ht="14.1" customHeight="1" x14ac:dyDescent="0.15">
      <c r="A232" s="359"/>
      <c r="B232" s="398"/>
      <c r="C232" s="398"/>
      <c r="D232" s="398"/>
      <c r="E232" s="360"/>
      <c r="F232" s="380" t="s">
        <v>104</v>
      </c>
      <c r="G232" s="226" t="s">
        <v>105</v>
      </c>
      <c r="H232" s="226" t="s">
        <v>98</v>
      </c>
      <c r="I232" s="226" t="s">
        <v>106</v>
      </c>
      <c r="J232" s="246" t="s">
        <v>107</v>
      </c>
      <c r="K232" s="226" t="s">
        <v>36</v>
      </c>
      <c r="L232" s="246" t="s">
        <v>30</v>
      </c>
      <c r="M232" s="294"/>
    </row>
    <row r="233" spans="1:14" ht="14.1" customHeight="1" x14ac:dyDescent="0.15">
      <c r="A233" s="361"/>
      <c r="B233" s="399"/>
      <c r="C233" s="399"/>
      <c r="D233" s="399"/>
      <c r="E233" s="362"/>
      <c r="F233" s="404"/>
      <c r="G233" s="227"/>
      <c r="H233" s="227"/>
      <c r="I233" s="227"/>
      <c r="J233" s="247"/>
      <c r="K233" s="227"/>
      <c r="L233" s="247"/>
      <c r="M233" s="255"/>
    </row>
    <row r="234" spans="1:14" ht="14.1" customHeight="1" x14ac:dyDescent="0.15">
      <c r="A234" s="387" t="s">
        <v>73</v>
      </c>
      <c r="B234" s="117" t="s">
        <v>85</v>
      </c>
      <c r="C234" s="368" t="s">
        <v>87</v>
      </c>
      <c r="D234" s="396"/>
      <c r="E234" s="369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6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88"/>
      <c r="B235" s="393" t="s">
        <v>86</v>
      </c>
      <c r="C235" s="139">
        <v>1</v>
      </c>
      <c r="D235" s="385" t="s">
        <v>75</v>
      </c>
      <c r="E235" s="386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8"/>
      <c r="B236" s="394"/>
      <c r="C236" s="139">
        <v>2</v>
      </c>
      <c r="D236" s="385" t="s">
        <v>76</v>
      </c>
      <c r="E236" s="386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8"/>
      <c r="B237" s="394"/>
      <c r="C237" s="139">
        <v>3</v>
      </c>
      <c r="D237" s="385" t="s">
        <v>77</v>
      </c>
      <c r="E237" s="386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8"/>
      <c r="B238" s="394"/>
      <c r="C238" s="139">
        <v>4</v>
      </c>
      <c r="D238" s="385" t="s">
        <v>110</v>
      </c>
      <c r="E238" s="386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8"/>
      <c r="B239" s="394"/>
      <c r="C239" s="139">
        <v>5</v>
      </c>
      <c r="D239" s="385" t="s">
        <v>78</v>
      </c>
      <c r="E239" s="386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8"/>
      <c r="B240" s="394"/>
      <c r="C240" s="139">
        <v>6</v>
      </c>
      <c r="D240" s="385" t="s">
        <v>79</v>
      </c>
      <c r="E240" s="386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8"/>
      <c r="B241" s="394"/>
      <c r="C241" s="139">
        <v>7</v>
      </c>
      <c r="D241" s="385" t="s">
        <v>80</v>
      </c>
      <c r="E241" s="386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8"/>
      <c r="B242" s="394"/>
      <c r="C242" s="139">
        <v>8</v>
      </c>
      <c r="D242" s="385" t="s">
        <v>81</v>
      </c>
      <c r="E242" s="386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8"/>
      <c r="B243" s="394"/>
      <c r="C243" s="139">
        <v>9</v>
      </c>
      <c r="D243" s="385" t="s">
        <v>82</v>
      </c>
      <c r="E243" s="386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8"/>
      <c r="B244" s="394"/>
      <c r="C244" s="139">
        <v>10</v>
      </c>
      <c r="D244" s="385" t="s">
        <v>111</v>
      </c>
      <c r="E244" s="386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9"/>
      <c r="B245" s="395"/>
      <c r="C245" s="139">
        <v>11</v>
      </c>
      <c r="D245" s="385" t="s">
        <v>83</v>
      </c>
      <c r="E245" s="386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90" t="s">
        <v>50</v>
      </c>
      <c r="B246" s="391"/>
      <c r="C246" s="391"/>
      <c r="D246" s="391"/>
      <c r="E246" s="392"/>
      <c r="F246" s="94">
        <f>SUM(F234:F245)</f>
        <v>2</v>
      </c>
      <c r="G246" s="94">
        <f t="shared" ref="G246:L246" si="22">SUM(G234:G245)</f>
        <v>1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6</v>
      </c>
      <c r="L246" s="94">
        <f t="shared" si="22"/>
        <v>0</v>
      </c>
      <c r="M246" s="56">
        <f t="shared" si="21"/>
        <v>10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5"/>
      <c r="B250" s="382"/>
      <c r="C250" s="382"/>
      <c r="D250" s="382"/>
      <c r="E250" s="336"/>
      <c r="F250" s="259" t="s">
        <v>16</v>
      </c>
      <c r="G250" s="260"/>
      <c r="H250" s="260"/>
      <c r="I250" s="260"/>
      <c r="J250" s="261"/>
      <c r="K250" s="310" t="s">
        <v>50</v>
      </c>
      <c r="L250" s="265" t="s">
        <v>13</v>
      </c>
      <c r="M250" s="266"/>
      <c r="N250" s="267"/>
      <c r="O250" s="268" t="s">
        <v>50</v>
      </c>
    </row>
    <row r="251" spans="1:17" ht="14.1" customHeight="1" x14ac:dyDescent="0.15">
      <c r="A251" s="337"/>
      <c r="B251" s="383"/>
      <c r="C251" s="383"/>
      <c r="D251" s="383"/>
      <c r="E251" s="33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11"/>
      <c r="L251" s="52">
        <v>1</v>
      </c>
      <c r="M251" s="44">
        <v>2</v>
      </c>
      <c r="N251" s="61">
        <v>3</v>
      </c>
      <c r="O251" s="269"/>
    </row>
    <row r="252" spans="1:17" ht="14.1" customHeight="1" x14ac:dyDescent="0.15">
      <c r="A252" s="337"/>
      <c r="B252" s="383"/>
      <c r="C252" s="383"/>
      <c r="D252" s="383"/>
      <c r="E252" s="338"/>
      <c r="F252" s="252" t="s">
        <v>65</v>
      </c>
      <c r="G252" s="252" t="s">
        <v>66</v>
      </c>
      <c r="H252" s="281" t="s">
        <v>101</v>
      </c>
      <c r="I252" s="246" t="s">
        <v>102</v>
      </c>
      <c r="J252" s="367" t="s">
        <v>103</v>
      </c>
      <c r="K252" s="311"/>
      <c r="L252" s="405" t="s">
        <v>67</v>
      </c>
      <c r="M252" s="250" t="s">
        <v>66</v>
      </c>
      <c r="N252" s="407" t="s">
        <v>68</v>
      </c>
      <c r="O252" s="269"/>
    </row>
    <row r="253" spans="1:17" ht="14.1" customHeight="1" x14ac:dyDescent="0.15">
      <c r="A253" s="339"/>
      <c r="B253" s="384"/>
      <c r="C253" s="384"/>
      <c r="D253" s="384"/>
      <c r="E253" s="340"/>
      <c r="F253" s="253"/>
      <c r="G253" s="253"/>
      <c r="H253" s="365"/>
      <c r="I253" s="366"/>
      <c r="J253" s="253"/>
      <c r="K253" s="312"/>
      <c r="L253" s="406"/>
      <c r="M253" s="251"/>
      <c r="N253" s="408"/>
      <c r="O253" s="270"/>
    </row>
    <row r="254" spans="1:17" ht="14.1" customHeight="1" x14ac:dyDescent="0.15">
      <c r="A254" s="409" t="s">
        <v>73</v>
      </c>
      <c r="B254" s="117" t="s">
        <v>85</v>
      </c>
      <c r="C254" s="368" t="s">
        <v>87</v>
      </c>
      <c r="D254" s="396"/>
      <c r="E254" s="369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410"/>
      <c r="B255" s="412" t="s">
        <v>86</v>
      </c>
      <c r="C255" s="139">
        <v>1</v>
      </c>
      <c r="D255" s="385" t="s">
        <v>75</v>
      </c>
      <c r="E255" s="39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10"/>
      <c r="B256" s="394"/>
      <c r="C256" s="139">
        <v>2</v>
      </c>
      <c r="D256" s="385" t="s">
        <v>76</v>
      </c>
      <c r="E256" s="39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10"/>
      <c r="B257" s="394"/>
      <c r="C257" s="139">
        <v>3</v>
      </c>
      <c r="D257" s="385" t="s">
        <v>77</v>
      </c>
      <c r="E257" s="39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10"/>
      <c r="B258" s="394"/>
      <c r="C258" s="139">
        <v>4</v>
      </c>
      <c r="D258" s="385" t="s">
        <v>110</v>
      </c>
      <c r="E258" s="38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10"/>
      <c r="B259" s="394"/>
      <c r="C259" s="139">
        <v>5</v>
      </c>
      <c r="D259" s="385" t="s">
        <v>78</v>
      </c>
      <c r="E259" s="39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10"/>
      <c r="B260" s="394"/>
      <c r="C260" s="139">
        <v>6</v>
      </c>
      <c r="D260" s="385" t="s">
        <v>79</v>
      </c>
      <c r="E260" s="39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10"/>
      <c r="B261" s="394"/>
      <c r="C261" s="139">
        <v>7</v>
      </c>
      <c r="D261" s="385" t="s">
        <v>80</v>
      </c>
      <c r="E261" s="39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10"/>
      <c r="B262" s="394"/>
      <c r="C262" s="139">
        <v>8</v>
      </c>
      <c r="D262" s="385" t="s">
        <v>81</v>
      </c>
      <c r="E262" s="39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10"/>
      <c r="B263" s="394"/>
      <c r="C263" s="139">
        <v>9</v>
      </c>
      <c r="D263" s="385" t="s">
        <v>82</v>
      </c>
      <c r="E263" s="39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10"/>
      <c r="B264" s="394"/>
      <c r="C264" s="139">
        <v>10</v>
      </c>
      <c r="D264" s="385" t="s">
        <v>111</v>
      </c>
      <c r="E264" s="38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11"/>
      <c r="B265" s="395"/>
      <c r="C265" s="139">
        <v>11</v>
      </c>
      <c r="D265" s="385" t="s">
        <v>83</v>
      </c>
      <c r="E265" s="39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90" t="s">
        <v>50</v>
      </c>
      <c r="B266" s="391"/>
      <c r="C266" s="391"/>
      <c r="D266" s="391"/>
      <c r="E266" s="392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6</v>
      </c>
      <c r="M266" s="94">
        <f>SUM(M254:M265)</f>
        <v>0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21"/>
      <c r="B269" s="422"/>
      <c r="C269" s="422"/>
      <c r="D269" s="422"/>
      <c r="E269" s="322"/>
      <c r="F269" s="237" t="s">
        <v>70</v>
      </c>
      <c r="G269" s="238"/>
      <c r="H269" s="238"/>
      <c r="I269" s="238"/>
      <c r="J269" s="239"/>
      <c r="K269" s="316" t="s">
        <v>50</v>
      </c>
      <c r="L269" s="243" t="s">
        <v>71</v>
      </c>
      <c r="M269" s="244"/>
      <c r="N269" s="244"/>
      <c r="O269" s="244"/>
      <c r="P269" s="244"/>
      <c r="Q269" s="244"/>
      <c r="R269" s="245"/>
      <c r="S269" s="215" t="s">
        <v>50</v>
      </c>
    </row>
    <row r="270" spans="1:19" ht="14.1" customHeight="1" x14ac:dyDescent="0.15">
      <c r="A270" s="423"/>
      <c r="B270" s="424"/>
      <c r="C270" s="424"/>
      <c r="D270" s="424"/>
      <c r="E270" s="323"/>
      <c r="F270" s="401" t="s">
        <v>96</v>
      </c>
      <c r="G270" s="220" t="s">
        <v>97</v>
      </c>
      <c r="H270" s="222" t="s">
        <v>98</v>
      </c>
      <c r="I270" s="220" t="s">
        <v>99</v>
      </c>
      <c r="J270" s="222" t="s">
        <v>100</v>
      </c>
      <c r="K270" s="317"/>
      <c r="L270" s="413" t="s">
        <v>104</v>
      </c>
      <c r="M270" s="415" t="s">
        <v>105</v>
      </c>
      <c r="N270" s="415" t="s">
        <v>98</v>
      </c>
      <c r="O270" s="415" t="s">
        <v>106</v>
      </c>
      <c r="P270" s="416" t="s">
        <v>107</v>
      </c>
      <c r="Q270" s="415" t="s">
        <v>36</v>
      </c>
      <c r="R270" s="416" t="s">
        <v>30</v>
      </c>
      <c r="S270" s="216"/>
    </row>
    <row r="271" spans="1:19" ht="14.1" customHeight="1" x14ac:dyDescent="0.15">
      <c r="A271" s="425"/>
      <c r="B271" s="426"/>
      <c r="C271" s="426"/>
      <c r="D271" s="426"/>
      <c r="E271" s="324"/>
      <c r="F271" s="403"/>
      <c r="G271" s="221"/>
      <c r="H271" s="223"/>
      <c r="I271" s="221"/>
      <c r="J271" s="223"/>
      <c r="K271" s="318"/>
      <c r="L271" s="414"/>
      <c r="M271" s="415"/>
      <c r="N271" s="415"/>
      <c r="O271" s="415"/>
      <c r="P271" s="416"/>
      <c r="Q271" s="415"/>
      <c r="R271" s="416"/>
      <c r="S271" s="217"/>
    </row>
    <row r="272" spans="1:19" ht="14.1" customHeight="1" x14ac:dyDescent="0.15">
      <c r="A272" s="387" t="s">
        <v>73</v>
      </c>
      <c r="B272" s="117" t="s">
        <v>85</v>
      </c>
      <c r="C272" s="368" t="s">
        <v>87</v>
      </c>
      <c r="D272" s="396"/>
      <c r="E272" s="369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6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7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6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88"/>
      <c r="B273" s="393" t="s">
        <v>86</v>
      </c>
      <c r="C273" s="139">
        <v>1</v>
      </c>
      <c r="D273" s="385" t="s">
        <v>75</v>
      </c>
      <c r="E273" s="386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8"/>
      <c r="B274" s="394"/>
      <c r="C274" s="139">
        <v>2</v>
      </c>
      <c r="D274" s="385" t="s">
        <v>76</v>
      </c>
      <c r="E274" s="386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8"/>
      <c r="B275" s="394"/>
      <c r="C275" s="139">
        <v>3</v>
      </c>
      <c r="D275" s="385" t="s">
        <v>77</v>
      </c>
      <c r="E275" s="386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8"/>
      <c r="B276" s="394"/>
      <c r="C276" s="139">
        <v>4</v>
      </c>
      <c r="D276" s="419" t="s">
        <v>110</v>
      </c>
      <c r="E276" s="420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8"/>
      <c r="B277" s="394"/>
      <c r="C277" s="139">
        <v>5</v>
      </c>
      <c r="D277" s="385" t="s">
        <v>78</v>
      </c>
      <c r="E277" s="386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8"/>
      <c r="B278" s="394"/>
      <c r="C278" s="139">
        <v>6</v>
      </c>
      <c r="D278" s="385" t="s">
        <v>79</v>
      </c>
      <c r="E278" s="386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8"/>
      <c r="B279" s="394"/>
      <c r="C279" s="139">
        <v>7</v>
      </c>
      <c r="D279" s="385" t="s">
        <v>80</v>
      </c>
      <c r="E279" s="386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8"/>
      <c r="B280" s="394"/>
      <c r="C280" s="139">
        <v>8</v>
      </c>
      <c r="D280" s="385" t="s">
        <v>81</v>
      </c>
      <c r="E280" s="386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8"/>
      <c r="B281" s="394"/>
      <c r="C281" s="139">
        <v>9</v>
      </c>
      <c r="D281" s="385" t="s">
        <v>82</v>
      </c>
      <c r="E281" s="386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8"/>
      <c r="B282" s="394"/>
      <c r="C282" s="139">
        <v>10</v>
      </c>
      <c r="D282" s="385" t="s">
        <v>111</v>
      </c>
      <c r="E282" s="386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9"/>
      <c r="B283" s="395"/>
      <c r="C283" s="139">
        <v>11</v>
      </c>
      <c r="D283" s="385" t="s">
        <v>83</v>
      </c>
      <c r="E283" s="386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90" t="s">
        <v>50</v>
      </c>
      <c r="B284" s="391"/>
      <c r="C284" s="391"/>
      <c r="D284" s="391"/>
      <c r="E284" s="392"/>
      <c r="F284" s="56">
        <f>SUM(F272:F283)</f>
        <v>0</v>
      </c>
      <c r="G284" s="56">
        <f t="shared" ref="G284:J284" si="28">SUM(G272:G283)</f>
        <v>6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5">
        <f t="shared" si="26"/>
        <v>7</v>
      </c>
      <c r="L284" s="94">
        <f>SUM(L272:L283)</f>
        <v>0</v>
      </c>
      <c r="M284" s="94">
        <f t="shared" ref="M284:R284" si="29">SUM(M272:M283)</f>
        <v>6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1</v>
      </c>
      <c r="R284" s="94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7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6">
        <v>1</v>
      </c>
      <c r="L3" s="429" t="s">
        <v>54</v>
      </c>
      <c r="M3" s="430"/>
      <c r="N3" s="430"/>
      <c r="O3" s="431"/>
      <c r="P3" s="144">
        <v>2</v>
      </c>
      <c r="Q3" s="429" t="s">
        <v>55</v>
      </c>
      <c r="R3" s="430"/>
      <c r="S3" s="430"/>
      <c r="T3" s="431"/>
      <c r="U3" s="144">
        <v>3</v>
      </c>
      <c r="V3" s="429" t="s">
        <v>56</v>
      </c>
      <c r="W3" s="430"/>
      <c r="X3" s="430"/>
      <c r="Y3" s="431"/>
      <c r="Z3" s="144">
        <v>4</v>
      </c>
      <c r="AA3" s="429" t="s">
        <v>57</v>
      </c>
      <c r="AB3" s="430"/>
      <c r="AC3" s="430"/>
      <c r="AD3" s="431"/>
      <c r="AE3" s="144">
        <v>5</v>
      </c>
      <c r="AF3" s="429" t="s">
        <v>58</v>
      </c>
      <c r="AG3" s="430"/>
      <c r="AH3" s="430"/>
      <c r="AI3" s="431"/>
      <c r="AJ3" s="144">
        <v>6</v>
      </c>
      <c r="AK3" s="429" t="s">
        <v>134</v>
      </c>
      <c r="AL3" s="430"/>
      <c r="AM3" s="430"/>
      <c r="AN3" s="431"/>
      <c r="AO3" s="144">
        <v>7</v>
      </c>
      <c r="AP3" s="429" t="s">
        <v>135</v>
      </c>
      <c r="AQ3" s="430"/>
      <c r="AR3" s="430"/>
      <c r="AS3" s="431"/>
      <c r="AT3" s="144">
        <v>8</v>
      </c>
      <c r="AU3" s="429" t="s">
        <v>61</v>
      </c>
      <c r="AV3" s="430"/>
      <c r="AW3" s="430"/>
      <c r="AX3" s="431"/>
      <c r="AY3" s="144">
        <v>9</v>
      </c>
      <c r="AZ3" s="429" t="s">
        <v>62</v>
      </c>
      <c r="BA3" s="430"/>
      <c r="BB3" s="430"/>
      <c r="BC3" s="433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7"/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7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7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7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7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7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7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6">
        <v>1</v>
      </c>
      <c r="L13" s="429" t="s">
        <v>54</v>
      </c>
      <c r="M13" s="430"/>
      <c r="N13" s="430"/>
      <c r="O13" s="431"/>
      <c r="P13" s="144">
        <v>2</v>
      </c>
      <c r="Q13" s="429" t="s">
        <v>55</v>
      </c>
      <c r="R13" s="430"/>
      <c r="S13" s="430"/>
      <c r="T13" s="431"/>
      <c r="U13" s="144">
        <v>3</v>
      </c>
      <c r="V13" s="429" t="s">
        <v>56</v>
      </c>
      <c r="W13" s="430"/>
      <c r="X13" s="430"/>
      <c r="Y13" s="431"/>
      <c r="Z13" s="144">
        <v>4</v>
      </c>
      <c r="AA13" s="429" t="s">
        <v>57</v>
      </c>
      <c r="AB13" s="430"/>
      <c r="AC13" s="430"/>
      <c r="AD13" s="431"/>
      <c r="AE13" s="144">
        <v>5</v>
      </c>
      <c r="AF13" s="429" t="s">
        <v>58</v>
      </c>
      <c r="AG13" s="430"/>
      <c r="AH13" s="430"/>
      <c r="AI13" s="431"/>
      <c r="AJ13" s="144">
        <v>6</v>
      </c>
      <c r="AK13" s="429" t="s">
        <v>134</v>
      </c>
      <c r="AL13" s="430"/>
      <c r="AM13" s="430"/>
      <c r="AN13" s="431"/>
      <c r="AO13" s="144">
        <v>7</v>
      </c>
      <c r="AP13" s="429" t="s">
        <v>135</v>
      </c>
      <c r="AQ13" s="430"/>
      <c r="AR13" s="430"/>
      <c r="AS13" s="431"/>
      <c r="AT13" s="144">
        <v>8</v>
      </c>
      <c r="AU13" s="429" t="s">
        <v>61</v>
      </c>
      <c r="AV13" s="430"/>
      <c r="AW13" s="430"/>
      <c r="AX13" s="431"/>
      <c r="AY13" s="144">
        <v>9</v>
      </c>
      <c r="AZ13" s="429" t="s">
        <v>62</v>
      </c>
      <c r="BA13" s="430"/>
      <c r="BB13" s="430"/>
      <c r="BC13" s="433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34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4"/>
      <c r="B15" s="395" t="s">
        <v>29</v>
      </c>
      <c r="C15" s="395"/>
      <c r="D15" s="395"/>
      <c r="E15" s="395"/>
      <c r="F15" s="395"/>
      <c r="G15" s="395"/>
      <c r="H15" s="395"/>
      <c r="I15" s="395"/>
      <c r="J15" s="39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4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4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4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4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4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4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6">
        <v>1</v>
      </c>
      <c r="L23" s="429" t="s">
        <v>54</v>
      </c>
      <c r="M23" s="430"/>
      <c r="N23" s="430"/>
      <c r="O23" s="431"/>
      <c r="P23" s="144">
        <v>2</v>
      </c>
      <c r="Q23" s="429" t="s">
        <v>55</v>
      </c>
      <c r="R23" s="430"/>
      <c r="S23" s="430"/>
      <c r="T23" s="431"/>
      <c r="U23" s="144">
        <v>3</v>
      </c>
      <c r="V23" s="429" t="s">
        <v>56</v>
      </c>
      <c r="W23" s="430"/>
      <c r="X23" s="430"/>
      <c r="Y23" s="431"/>
      <c r="Z23" s="144">
        <v>4</v>
      </c>
      <c r="AA23" s="429" t="s">
        <v>57</v>
      </c>
      <c r="AB23" s="430"/>
      <c r="AC23" s="430"/>
      <c r="AD23" s="431"/>
      <c r="AE23" s="144">
        <v>5</v>
      </c>
      <c r="AF23" s="429" t="s">
        <v>58</v>
      </c>
      <c r="AG23" s="430"/>
      <c r="AH23" s="430"/>
      <c r="AI23" s="431"/>
      <c r="AJ23" s="144">
        <v>6</v>
      </c>
      <c r="AK23" s="429" t="s">
        <v>134</v>
      </c>
      <c r="AL23" s="430"/>
      <c r="AM23" s="430"/>
      <c r="AN23" s="431"/>
      <c r="AO23" s="144">
        <v>7</v>
      </c>
      <c r="AP23" s="429" t="s">
        <v>135</v>
      </c>
      <c r="AQ23" s="430"/>
      <c r="AR23" s="430"/>
      <c r="AS23" s="431"/>
      <c r="AT23" s="144">
        <v>8</v>
      </c>
      <c r="AU23" s="429" t="s">
        <v>61</v>
      </c>
      <c r="AV23" s="430"/>
      <c r="AW23" s="430"/>
      <c r="AX23" s="431"/>
      <c r="AY23" s="144">
        <v>9</v>
      </c>
      <c r="AZ23" s="429" t="s">
        <v>62</v>
      </c>
      <c r="BA23" s="430"/>
      <c r="BB23" s="430"/>
      <c r="BC23" s="433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87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8"/>
      <c r="B25" s="395" t="s">
        <v>29</v>
      </c>
      <c r="C25" s="395"/>
      <c r="D25" s="395"/>
      <c r="E25" s="395"/>
      <c r="F25" s="395"/>
      <c r="G25" s="395"/>
      <c r="H25" s="395"/>
      <c r="I25" s="395"/>
      <c r="J25" s="39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8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8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8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8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8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9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6">
        <v>1</v>
      </c>
      <c r="L33" s="429" t="s">
        <v>54</v>
      </c>
      <c r="M33" s="430"/>
      <c r="N33" s="430"/>
      <c r="O33" s="431"/>
      <c r="P33" s="144">
        <v>2</v>
      </c>
      <c r="Q33" s="429" t="s">
        <v>55</v>
      </c>
      <c r="R33" s="430"/>
      <c r="S33" s="430"/>
      <c r="T33" s="431"/>
      <c r="U33" s="144">
        <v>3</v>
      </c>
      <c r="V33" s="429" t="s">
        <v>56</v>
      </c>
      <c r="W33" s="430"/>
      <c r="X33" s="430"/>
      <c r="Y33" s="431"/>
      <c r="Z33" s="144">
        <v>4</v>
      </c>
      <c r="AA33" s="429" t="s">
        <v>57</v>
      </c>
      <c r="AB33" s="430"/>
      <c r="AC33" s="430"/>
      <c r="AD33" s="431"/>
      <c r="AE33" s="144">
        <v>5</v>
      </c>
      <c r="AF33" s="429" t="s">
        <v>58</v>
      </c>
      <c r="AG33" s="430"/>
      <c r="AH33" s="430"/>
      <c r="AI33" s="431"/>
      <c r="AJ33" s="144">
        <v>6</v>
      </c>
      <c r="AK33" s="429" t="s">
        <v>134</v>
      </c>
      <c r="AL33" s="430"/>
      <c r="AM33" s="430"/>
      <c r="AN33" s="431"/>
      <c r="AO33" s="144">
        <v>7</v>
      </c>
      <c r="AP33" s="429" t="s">
        <v>135</v>
      </c>
      <c r="AQ33" s="430"/>
      <c r="AR33" s="430"/>
      <c r="AS33" s="431"/>
      <c r="AT33" s="144">
        <v>8</v>
      </c>
      <c r="AU33" s="429" t="s">
        <v>61</v>
      </c>
      <c r="AV33" s="430"/>
      <c r="AW33" s="430"/>
      <c r="AX33" s="431"/>
      <c r="AY33" s="144">
        <v>9</v>
      </c>
      <c r="AZ33" s="429" t="s">
        <v>62</v>
      </c>
      <c r="BA33" s="430"/>
      <c r="BB33" s="430"/>
      <c r="BC33" s="433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87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8"/>
      <c r="B35" s="395" t="s">
        <v>29</v>
      </c>
      <c r="C35" s="395"/>
      <c r="D35" s="395"/>
      <c r="E35" s="395"/>
      <c r="F35" s="395"/>
      <c r="G35" s="395"/>
      <c r="H35" s="395"/>
      <c r="I35" s="395"/>
      <c r="J35" s="39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8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8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8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8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8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9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6">
        <v>1</v>
      </c>
      <c r="L43" s="429" t="s">
        <v>54</v>
      </c>
      <c r="M43" s="430"/>
      <c r="N43" s="430"/>
      <c r="O43" s="431"/>
      <c r="P43" s="144">
        <v>2</v>
      </c>
      <c r="Q43" s="429" t="s">
        <v>55</v>
      </c>
      <c r="R43" s="430"/>
      <c r="S43" s="430"/>
      <c r="T43" s="431"/>
      <c r="U43" s="144">
        <v>3</v>
      </c>
      <c r="V43" s="429" t="s">
        <v>56</v>
      </c>
      <c r="W43" s="430"/>
      <c r="X43" s="430"/>
      <c r="Y43" s="431"/>
      <c r="Z43" s="144">
        <v>4</v>
      </c>
      <c r="AA43" s="429" t="s">
        <v>57</v>
      </c>
      <c r="AB43" s="430"/>
      <c r="AC43" s="430"/>
      <c r="AD43" s="431"/>
      <c r="AE43" s="144">
        <v>5</v>
      </c>
      <c r="AF43" s="429" t="s">
        <v>58</v>
      </c>
      <c r="AG43" s="430"/>
      <c r="AH43" s="430"/>
      <c r="AI43" s="431"/>
      <c r="AJ43" s="144">
        <v>6</v>
      </c>
      <c r="AK43" s="429" t="s">
        <v>134</v>
      </c>
      <c r="AL43" s="430"/>
      <c r="AM43" s="430"/>
      <c r="AN43" s="431"/>
      <c r="AO43" s="144">
        <v>7</v>
      </c>
      <c r="AP43" s="429" t="s">
        <v>135</v>
      </c>
      <c r="AQ43" s="430"/>
      <c r="AR43" s="430"/>
      <c r="AS43" s="431"/>
      <c r="AT43" s="144">
        <v>8</v>
      </c>
      <c r="AU43" s="429" t="s">
        <v>61</v>
      </c>
      <c r="AV43" s="430"/>
      <c r="AW43" s="430"/>
      <c r="AX43" s="431"/>
      <c r="AY43" s="144">
        <v>9</v>
      </c>
      <c r="AZ43" s="429" t="s">
        <v>62</v>
      </c>
      <c r="BA43" s="430"/>
      <c r="BB43" s="430"/>
      <c r="BC43" s="433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27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7"/>
      <c r="B45" s="395" t="s">
        <v>29</v>
      </c>
      <c r="C45" s="395"/>
      <c r="D45" s="395"/>
      <c r="E45" s="395"/>
      <c r="F45" s="395"/>
      <c r="G45" s="395"/>
      <c r="H45" s="395"/>
      <c r="I45" s="395"/>
      <c r="J45" s="39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7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7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7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7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7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7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6">
        <v>1</v>
      </c>
      <c r="L53" s="429" t="s">
        <v>54</v>
      </c>
      <c r="M53" s="430"/>
      <c r="N53" s="430"/>
      <c r="O53" s="431"/>
      <c r="P53" s="144">
        <v>2</v>
      </c>
      <c r="Q53" s="429" t="s">
        <v>55</v>
      </c>
      <c r="R53" s="430"/>
      <c r="S53" s="430"/>
      <c r="T53" s="431"/>
      <c r="U53" s="144">
        <v>3</v>
      </c>
      <c r="V53" s="429" t="s">
        <v>56</v>
      </c>
      <c r="W53" s="430"/>
      <c r="X53" s="430"/>
      <c r="Y53" s="431"/>
      <c r="Z53" s="144">
        <v>4</v>
      </c>
      <c r="AA53" s="429" t="s">
        <v>57</v>
      </c>
      <c r="AB53" s="430"/>
      <c r="AC53" s="430"/>
      <c r="AD53" s="431"/>
      <c r="AE53" s="144">
        <v>5</v>
      </c>
      <c r="AF53" s="429" t="s">
        <v>58</v>
      </c>
      <c r="AG53" s="430"/>
      <c r="AH53" s="430"/>
      <c r="AI53" s="431"/>
      <c r="AJ53" s="144">
        <v>6</v>
      </c>
      <c r="AK53" s="429" t="s">
        <v>134</v>
      </c>
      <c r="AL53" s="430"/>
      <c r="AM53" s="430"/>
      <c r="AN53" s="431"/>
      <c r="AO53" s="144">
        <v>7</v>
      </c>
      <c r="AP53" s="429" t="s">
        <v>135</v>
      </c>
      <c r="AQ53" s="430"/>
      <c r="AR53" s="430"/>
      <c r="AS53" s="431"/>
      <c r="AT53" s="144">
        <v>8</v>
      </c>
      <c r="AU53" s="429" t="s">
        <v>61</v>
      </c>
      <c r="AV53" s="430"/>
      <c r="AW53" s="430"/>
      <c r="AX53" s="431"/>
      <c r="AY53" s="144">
        <v>9</v>
      </c>
      <c r="AZ53" s="429" t="s">
        <v>62</v>
      </c>
      <c r="BA53" s="430"/>
      <c r="BB53" s="430"/>
      <c r="BC53" s="433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34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4"/>
      <c r="B55" s="395" t="s">
        <v>29</v>
      </c>
      <c r="C55" s="395"/>
      <c r="D55" s="395"/>
      <c r="E55" s="395"/>
      <c r="F55" s="395"/>
      <c r="G55" s="395"/>
      <c r="H55" s="395"/>
      <c r="I55" s="395"/>
      <c r="J55" s="39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4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4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4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4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4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4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6">
        <v>1</v>
      </c>
      <c r="L63" s="429" t="s">
        <v>54</v>
      </c>
      <c r="M63" s="430"/>
      <c r="N63" s="430"/>
      <c r="O63" s="431"/>
      <c r="P63" s="144">
        <v>2</v>
      </c>
      <c r="Q63" s="429" t="s">
        <v>55</v>
      </c>
      <c r="R63" s="430"/>
      <c r="S63" s="430"/>
      <c r="T63" s="431"/>
      <c r="U63" s="144">
        <v>3</v>
      </c>
      <c r="V63" s="429" t="s">
        <v>56</v>
      </c>
      <c r="W63" s="430"/>
      <c r="X63" s="430"/>
      <c r="Y63" s="431"/>
      <c r="Z63" s="144">
        <v>4</v>
      </c>
      <c r="AA63" s="429" t="s">
        <v>57</v>
      </c>
      <c r="AB63" s="430"/>
      <c r="AC63" s="430"/>
      <c r="AD63" s="431"/>
      <c r="AE63" s="144">
        <v>5</v>
      </c>
      <c r="AF63" s="429" t="s">
        <v>58</v>
      </c>
      <c r="AG63" s="430"/>
      <c r="AH63" s="430"/>
      <c r="AI63" s="431"/>
      <c r="AJ63" s="144">
        <v>6</v>
      </c>
      <c r="AK63" s="429" t="s">
        <v>134</v>
      </c>
      <c r="AL63" s="430"/>
      <c r="AM63" s="430"/>
      <c r="AN63" s="431"/>
      <c r="AO63" s="144">
        <v>7</v>
      </c>
      <c r="AP63" s="429" t="s">
        <v>135</v>
      </c>
      <c r="AQ63" s="430"/>
      <c r="AR63" s="430"/>
      <c r="AS63" s="431"/>
      <c r="AT63" s="144">
        <v>8</v>
      </c>
      <c r="AU63" s="429" t="s">
        <v>61</v>
      </c>
      <c r="AV63" s="430"/>
      <c r="AW63" s="430"/>
      <c r="AX63" s="431"/>
      <c r="AY63" s="144">
        <v>9</v>
      </c>
      <c r="AZ63" s="429" t="s">
        <v>62</v>
      </c>
      <c r="BA63" s="430"/>
      <c r="BB63" s="430"/>
      <c r="BC63" s="433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87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8"/>
      <c r="B65" s="395" t="s">
        <v>29</v>
      </c>
      <c r="C65" s="395"/>
      <c r="D65" s="395"/>
      <c r="E65" s="395"/>
      <c r="F65" s="395"/>
      <c r="G65" s="395"/>
      <c r="H65" s="395"/>
      <c r="I65" s="395"/>
      <c r="J65" s="39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8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8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8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8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8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9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6">
        <v>1</v>
      </c>
      <c r="L73" s="429" t="s">
        <v>54</v>
      </c>
      <c r="M73" s="430"/>
      <c r="N73" s="430"/>
      <c r="O73" s="431"/>
      <c r="P73" s="144">
        <v>2</v>
      </c>
      <c r="Q73" s="429" t="s">
        <v>55</v>
      </c>
      <c r="R73" s="430"/>
      <c r="S73" s="430"/>
      <c r="T73" s="431"/>
      <c r="U73" s="144">
        <v>3</v>
      </c>
      <c r="V73" s="429" t="s">
        <v>56</v>
      </c>
      <c r="W73" s="430"/>
      <c r="X73" s="430"/>
      <c r="Y73" s="431"/>
      <c r="Z73" s="144">
        <v>4</v>
      </c>
      <c r="AA73" s="429" t="s">
        <v>57</v>
      </c>
      <c r="AB73" s="430"/>
      <c r="AC73" s="430"/>
      <c r="AD73" s="431"/>
      <c r="AE73" s="144">
        <v>5</v>
      </c>
      <c r="AF73" s="429" t="s">
        <v>58</v>
      </c>
      <c r="AG73" s="430"/>
      <c r="AH73" s="430"/>
      <c r="AI73" s="431"/>
      <c r="AJ73" s="144">
        <v>6</v>
      </c>
      <c r="AK73" s="429" t="s">
        <v>134</v>
      </c>
      <c r="AL73" s="430"/>
      <c r="AM73" s="430"/>
      <c r="AN73" s="431"/>
      <c r="AO73" s="144">
        <v>7</v>
      </c>
      <c r="AP73" s="429" t="s">
        <v>135</v>
      </c>
      <c r="AQ73" s="430"/>
      <c r="AR73" s="430"/>
      <c r="AS73" s="431"/>
      <c r="AT73" s="144">
        <v>8</v>
      </c>
      <c r="AU73" s="429" t="s">
        <v>61</v>
      </c>
      <c r="AV73" s="430"/>
      <c r="AW73" s="430"/>
      <c r="AX73" s="431"/>
      <c r="AY73" s="144">
        <v>9</v>
      </c>
      <c r="AZ73" s="429" t="s">
        <v>62</v>
      </c>
      <c r="BA73" s="430"/>
      <c r="BB73" s="430"/>
      <c r="BC73" s="433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87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8"/>
      <c r="B75" s="395" t="s">
        <v>29</v>
      </c>
      <c r="C75" s="395"/>
      <c r="D75" s="395"/>
      <c r="E75" s="395"/>
      <c r="F75" s="395"/>
      <c r="G75" s="395"/>
      <c r="H75" s="395"/>
      <c r="I75" s="395"/>
      <c r="J75" s="39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8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8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8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8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8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9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6">
        <v>1</v>
      </c>
      <c r="L84" s="429" t="s">
        <v>54</v>
      </c>
      <c r="M84" s="430"/>
      <c r="N84" s="430"/>
      <c r="O84" s="431"/>
      <c r="P84" s="144">
        <v>2</v>
      </c>
      <c r="Q84" s="429" t="s">
        <v>55</v>
      </c>
      <c r="R84" s="430"/>
      <c r="S84" s="430"/>
      <c r="T84" s="431"/>
      <c r="U84" s="144">
        <v>3</v>
      </c>
      <c r="V84" s="429" t="s">
        <v>56</v>
      </c>
      <c r="W84" s="430"/>
      <c r="X84" s="430"/>
      <c r="Y84" s="431"/>
      <c r="Z84" s="144">
        <v>4</v>
      </c>
      <c r="AA84" s="429" t="s">
        <v>57</v>
      </c>
      <c r="AB84" s="430"/>
      <c r="AC84" s="430"/>
      <c r="AD84" s="431"/>
      <c r="AE84" s="144">
        <v>5</v>
      </c>
      <c r="AF84" s="429" t="s">
        <v>58</v>
      </c>
      <c r="AG84" s="430"/>
      <c r="AH84" s="430"/>
      <c r="AI84" s="431"/>
      <c r="AJ84" s="144">
        <v>6</v>
      </c>
      <c r="AK84" s="429" t="s">
        <v>134</v>
      </c>
      <c r="AL84" s="430"/>
      <c r="AM84" s="430"/>
      <c r="AN84" s="431"/>
      <c r="AO84" s="144">
        <v>7</v>
      </c>
      <c r="AP84" s="429" t="s">
        <v>135</v>
      </c>
      <c r="AQ84" s="430"/>
      <c r="AR84" s="430"/>
      <c r="AS84" s="431"/>
      <c r="AT84" s="144">
        <v>8</v>
      </c>
      <c r="AU84" s="429" t="s">
        <v>61</v>
      </c>
      <c r="AV84" s="430"/>
      <c r="AW84" s="430"/>
      <c r="AX84" s="431"/>
      <c r="AY84" s="144">
        <v>9</v>
      </c>
      <c r="AZ84" s="429" t="s">
        <v>62</v>
      </c>
      <c r="BA84" s="430"/>
      <c r="BB84" s="430"/>
      <c r="BC84" s="433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27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7"/>
      <c r="B86" s="395" t="s">
        <v>29</v>
      </c>
      <c r="C86" s="395"/>
      <c r="D86" s="395"/>
      <c r="E86" s="395"/>
      <c r="F86" s="395"/>
      <c r="G86" s="395"/>
      <c r="H86" s="395"/>
      <c r="I86" s="395"/>
      <c r="J86" s="39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7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7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7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7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7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7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6">
        <v>1</v>
      </c>
      <c r="L94" s="429" t="s">
        <v>54</v>
      </c>
      <c r="M94" s="430"/>
      <c r="N94" s="430"/>
      <c r="O94" s="431"/>
      <c r="P94" s="144">
        <v>2</v>
      </c>
      <c r="Q94" s="429" t="s">
        <v>55</v>
      </c>
      <c r="R94" s="430"/>
      <c r="S94" s="430"/>
      <c r="T94" s="431"/>
      <c r="U94" s="144">
        <v>3</v>
      </c>
      <c r="V94" s="429" t="s">
        <v>56</v>
      </c>
      <c r="W94" s="430"/>
      <c r="X94" s="430"/>
      <c r="Y94" s="431"/>
      <c r="Z94" s="144">
        <v>4</v>
      </c>
      <c r="AA94" s="429" t="s">
        <v>57</v>
      </c>
      <c r="AB94" s="430"/>
      <c r="AC94" s="430"/>
      <c r="AD94" s="431"/>
      <c r="AE94" s="144">
        <v>5</v>
      </c>
      <c r="AF94" s="429" t="s">
        <v>58</v>
      </c>
      <c r="AG94" s="430"/>
      <c r="AH94" s="430"/>
      <c r="AI94" s="431"/>
      <c r="AJ94" s="144">
        <v>6</v>
      </c>
      <c r="AK94" s="429" t="s">
        <v>134</v>
      </c>
      <c r="AL94" s="430"/>
      <c r="AM94" s="430"/>
      <c r="AN94" s="431"/>
      <c r="AO94" s="144">
        <v>7</v>
      </c>
      <c r="AP94" s="429" t="s">
        <v>135</v>
      </c>
      <c r="AQ94" s="430"/>
      <c r="AR94" s="430"/>
      <c r="AS94" s="431"/>
      <c r="AT94" s="144">
        <v>8</v>
      </c>
      <c r="AU94" s="429" t="s">
        <v>61</v>
      </c>
      <c r="AV94" s="430"/>
      <c r="AW94" s="430"/>
      <c r="AX94" s="431"/>
      <c r="AY94" s="144">
        <v>9</v>
      </c>
      <c r="AZ94" s="429" t="s">
        <v>62</v>
      </c>
      <c r="BA94" s="430"/>
      <c r="BB94" s="430"/>
      <c r="BC94" s="433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34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4"/>
      <c r="B96" s="395" t="s">
        <v>29</v>
      </c>
      <c r="C96" s="395"/>
      <c r="D96" s="395"/>
      <c r="E96" s="395"/>
      <c r="F96" s="395"/>
      <c r="G96" s="395"/>
      <c r="H96" s="395"/>
      <c r="I96" s="395"/>
      <c r="J96" s="39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4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4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4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4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4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4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5" t="s">
        <v>108</v>
      </c>
      <c r="C104" s="435"/>
      <c r="D104" s="435"/>
      <c r="E104" s="435" t="s">
        <v>109</v>
      </c>
      <c r="F104" s="435"/>
      <c r="G104" s="435"/>
      <c r="H104" s="435" t="s">
        <v>93</v>
      </c>
      <c r="I104" s="435"/>
      <c r="J104" s="435"/>
      <c r="K104" s="36">
        <v>1</v>
      </c>
      <c r="L104" s="429" t="s">
        <v>54</v>
      </c>
      <c r="M104" s="430"/>
      <c r="N104" s="430"/>
      <c r="O104" s="431"/>
      <c r="P104" s="144">
        <v>2</v>
      </c>
      <c r="Q104" s="429" t="s">
        <v>55</v>
      </c>
      <c r="R104" s="430"/>
      <c r="S104" s="430"/>
      <c r="T104" s="431"/>
      <c r="U104" s="144">
        <v>3</v>
      </c>
      <c r="V104" s="429" t="s">
        <v>56</v>
      </c>
      <c r="W104" s="430"/>
      <c r="X104" s="430"/>
      <c r="Y104" s="431"/>
      <c r="Z104" s="144">
        <v>4</v>
      </c>
      <c r="AA104" s="429" t="s">
        <v>57</v>
      </c>
      <c r="AB104" s="430"/>
      <c r="AC104" s="430"/>
      <c r="AD104" s="431"/>
      <c r="AE104" s="144">
        <v>5</v>
      </c>
      <c r="AF104" s="429" t="s">
        <v>58</v>
      </c>
      <c r="AG104" s="430"/>
      <c r="AH104" s="430"/>
      <c r="AI104" s="431"/>
      <c r="AJ104" s="144">
        <v>6</v>
      </c>
      <c r="AK104" s="429" t="s">
        <v>134</v>
      </c>
      <c r="AL104" s="430"/>
      <c r="AM104" s="430"/>
      <c r="AN104" s="431"/>
      <c r="AO104" s="144">
        <v>7</v>
      </c>
      <c r="AP104" s="429" t="s">
        <v>135</v>
      </c>
      <c r="AQ104" s="430"/>
      <c r="AR104" s="430"/>
      <c r="AS104" s="431"/>
      <c r="AT104" s="144">
        <v>8</v>
      </c>
      <c r="AU104" s="429" t="s">
        <v>61</v>
      </c>
      <c r="AV104" s="430"/>
      <c r="AW104" s="430"/>
      <c r="AX104" s="431"/>
      <c r="AY104" s="144">
        <v>9</v>
      </c>
      <c r="AZ104" s="429" t="s">
        <v>62</v>
      </c>
      <c r="BA104" s="430"/>
      <c r="BB104" s="430"/>
      <c r="BC104" s="433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111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8"/>
      <c r="B106" s="440" t="s">
        <v>29</v>
      </c>
      <c r="C106" s="440"/>
      <c r="D106" s="440"/>
      <c r="E106" s="440"/>
      <c r="F106" s="440"/>
      <c r="G106" s="440"/>
      <c r="H106" s="440"/>
      <c r="I106" s="440"/>
      <c r="J106" s="44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29</v>
      </c>
      <c r="F107" s="435"/>
      <c r="G107" s="435"/>
      <c r="H107" s="435"/>
      <c r="I107" s="435"/>
      <c r="J107" s="435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29</v>
      </c>
      <c r="I108" s="435"/>
      <c r="J108" s="435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8"/>
      <c r="B109" s="435" t="s">
        <v>29</v>
      </c>
      <c r="C109" s="435"/>
      <c r="D109" s="435"/>
      <c r="E109" s="435" t="s">
        <v>29</v>
      </c>
      <c r="F109" s="435"/>
      <c r="G109" s="435"/>
      <c r="H109" s="435"/>
      <c r="I109" s="435"/>
      <c r="J109" s="435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8"/>
      <c r="B110" s="435" t="s">
        <v>29</v>
      </c>
      <c r="C110" s="435"/>
      <c r="D110" s="435"/>
      <c r="E110" s="435"/>
      <c r="F110" s="435"/>
      <c r="G110" s="435"/>
      <c r="H110" s="435" t="s">
        <v>29</v>
      </c>
      <c r="I110" s="435"/>
      <c r="J110" s="435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29</v>
      </c>
      <c r="F111" s="435"/>
      <c r="G111" s="435"/>
      <c r="H111" s="435" t="s">
        <v>29</v>
      </c>
      <c r="I111" s="435"/>
      <c r="J111" s="435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9"/>
      <c r="B112" s="435" t="s">
        <v>29</v>
      </c>
      <c r="C112" s="435"/>
      <c r="D112" s="435"/>
      <c r="E112" s="435" t="s">
        <v>29</v>
      </c>
      <c r="F112" s="435"/>
      <c r="G112" s="435"/>
      <c r="H112" s="435" t="s">
        <v>29</v>
      </c>
      <c r="I112" s="435"/>
      <c r="J112" s="435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5" t="s">
        <v>108</v>
      </c>
      <c r="C114" s="435"/>
      <c r="D114" s="435"/>
      <c r="E114" s="435" t="s">
        <v>109</v>
      </c>
      <c r="F114" s="435"/>
      <c r="G114" s="435"/>
      <c r="H114" s="435" t="s">
        <v>93</v>
      </c>
      <c r="I114" s="435"/>
      <c r="J114" s="435"/>
      <c r="K114" s="36">
        <v>1</v>
      </c>
      <c r="L114" s="429" t="s">
        <v>54</v>
      </c>
      <c r="M114" s="430"/>
      <c r="N114" s="430"/>
      <c r="O114" s="431"/>
      <c r="P114" s="144">
        <v>2</v>
      </c>
      <c r="Q114" s="429" t="s">
        <v>55</v>
      </c>
      <c r="R114" s="430"/>
      <c r="S114" s="430"/>
      <c r="T114" s="431"/>
      <c r="U114" s="144">
        <v>3</v>
      </c>
      <c r="V114" s="429" t="s">
        <v>56</v>
      </c>
      <c r="W114" s="430"/>
      <c r="X114" s="430"/>
      <c r="Y114" s="431"/>
      <c r="Z114" s="144">
        <v>4</v>
      </c>
      <c r="AA114" s="429" t="s">
        <v>57</v>
      </c>
      <c r="AB114" s="430"/>
      <c r="AC114" s="430"/>
      <c r="AD114" s="431"/>
      <c r="AE114" s="144">
        <v>5</v>
      </c>
      <c r="AF114" s="429" t="s">
        <v>58</v>
      </c>
      <c r="AG114" s="430"/>
      <c r="AH114" s="430"/>
      <c r="AI114" s="431"/>
      <c r="AJ114" s="144">
        <v>6</v>
      </c>
      <c r="AK114" s="429" t="s">
        <v>134</v>
      </c>
      <c r="AL114" s="430"/>
      <c r="AM114" s="430"/>
      <c r="AN114" s="431"/>
      <c r="AO114" s="144">
        <v>7</v>
      </c>
      <c r="AP114" s="429" t="s">
        <v>135</v>
      </c>
      <c r="AQ114" s="430"/>
      <c r="AR114" s="430"/>
      <c r="AS114" s="431"/>
      <c r="AT114" s="144">
        <v>8</v>
      </c>
      <c r="AU114" s="429" t="s">
        <v>61</v>
      </c>
      <c r="AV114" s="430"/>
      <c r="AW114" s="430"/>
      <c r="AX114" s="431"/>
      <c r="AY114" s="144">
        <v>9</v>
      </c>
      <c r="AZ114" s="429" t="s">
        <v>62</v>
      </c>
      <c r="BA114" s="430"/>
      <c r="BB114" s="430"/>
      <c r="BC114" s="433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68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8"/>
      <c r="B116" s="440" t="s">
        <v>29</v>
      </c>
      <c r="C116" s="440"/>
      <c r="D116" s="440"/>
      <c r="E116" s="440"/>
      <c r="F116" s="440"/>
      <c r="G116" s="440"/>
      <c r="H116" s="440"/>
      <c r="I116" s="440"/>
      <c r="J116" s="44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29</v>
      </c>
      <c r="F117" s="435"/>
      <c r="G117" s="435"/>
      <c r="H117" s="435"/>
      <c r="I117" s="435"/>
      <c r="J117" s="435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29</v>
      </c>
      <c r="I118" s="435"/>
      <c r="J118" s="435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8"/>
      <c r="B119" s="435" t="s">
        <v>29</v>
      </c>
      <c r="C119" s="435"/>
      <c r="D119" s="435"/>
      <c r="E119" s="435" t="s">
        <v>29</v>
      </c>
      <c r="F119" s="435"/>
      <c r="G119" s="435"/>
      <c r="H119" s="435"/>
      <c r="I119" s="435"/>
      <c r="J119" s="435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8"/>
      <c r="B120" s="435" t="s">
        <v>29</v>
      </c>
      <c r="C120" s="435"/>
      <c r="D120" s="435"/>
      <c r="E120" s="435"/>
      <c r="F120" s="435"/>
      <c r="G120" s="435"/>
      <c r="H120" s="435" t="s">
        <v>29</v>
      </c>
      <c r="I120" s="435"/>
      <c r="J120" s="435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29</v>
      </c>
      <c r="F121" s="435"/>
      <c r="G121" s="435"/>
      <c r="H121" s="435" t="s">
        <v>29</v>
      </c>
      <c r="I121" s="435"/>
      <c r="J121" s="435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9"/>
      <c r="B122" s="435" t="s">
        <v>29</v>
      </c>
      <c r="C122" s="435"/>
      <c r="D122" s="435"/>
      <c r="E122" s="435" t="s">
        <v>29</v>
      </c>
      <c r="F122" s="435"/>
      <c r="G122" s="435"/>
      <c r="H122" s="435" t="s">
        <v>29</v>
      </c>
      <c r="I122" s="435"/>
      <c r="J122" s="435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91" t="str">
        <f>ローデータ!B2</f>
        <v>北区</v>
      </c>
      <c r="C2" s="293"/>
      <c r="D2" s="293"/>
      <c r="E2" s="292"/>
      <c r="G2" s="347" t="s">
        <v>52</v>
      </c>
      <c r="H2" s="347"/>
      <c r="K2" s="417" t="s">
        <v>94</v>
      </c>
      <c r="L2" s="347"/>
    </row>
    <row r="3" spans="1:19" ht="14.1" customHeight="1" x14ac:dyDescent="0.15">
      <c r="A3" s="215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7"/>
      <c r="H3" s="347"/>
      <c r="K3" s="347"/>
      <c r="L3" s="347"/>
    </row>
    <row r="4" spans="1:19" ht="14.1" customHeight="1" x14ac:dyDescent="0.15">
      <c r="A4" s="217"/>
      <c r="B4" s="142" t="str">
        <f>ローデータ!B4</f>
        <v>令和2年</v>
      </c>
      <c r="C4" s="120">
        <f>ローデータ!C4</f>
        <v>1</v>
      </c>
      <c r="D4" s="120">
        <f>ローデータ!D4</f>
        <v>31</v>
      </c>
      <c r="E4" s="120" t="str">
        <f>ローデータ!E4</f>
        <v>金</v>
      </c>
      <c r="G4" s="138">
        <v>10</v>
      </c>
      <c r="H4" s="140" t="s">
        <v>53</v>
      </c>
      <c r="K4" s="418">
        <f>COUNTIFS(ローデータ!B12:B1011,1,ローデータ!G12:G1011,$G$4)</f>
        <v>30</v>
      </c>
      <c r="L4" s="4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3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5" t="s">
        <v>50</v>
      </c>
    </row>
    <row r="9" spans="1:19" ht="14.1" customHeight="1" x14ac:dyDescent="0.15">
      <c r="A9" s="23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30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34"/>
      <c r="B14" s="137">
        <v>1</v>
      </c>
      <c r="C14" s="137">
        <v>2</v>
      </c>
      <c r="D14" s="215" t="s">
        <v>50</v>
      </c>
      <c r="F14" s="23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54" t="s">
        <v>50</v>
      </c>
    </row>
    <row r="15" spans="1:19" ht="14.1" customHeight="1" x14ac:dyDescent="0.15">
      <c r="A15" s="236"/>
      <c r="B15" s="140" t="s">
        <v>63</v>
      </c>
      <c r="C15" s="140" t="s">
        <v>64</v>
      </c>
      <c r="D15" s="217"/>
      <c r="F15" s="235"/>
      <c r="G15" s="281" t="s">
        <v>95</v>
      </c>
      <c r="H15" s="252" t="s">
        <v>76</v>
      </c>
      <c r="I15" s="252" t="s">
        <v>77</v>
      </c>
      <c r="J15" s="281" t="s">
        <v>110</v>
      </c>
      <c r="K15" s="252" t="s">
        <v>78</v>
      </c>
      <c r="L15" s="252" t="s">
        <v>79</v>
      </c>
      <c r="M15" s="252" t="s">
        <v>80</v>
      </c>
      <c r="N15" s="252" t="s">
        <v>81</v>
      </c>
      <c r="O15" s="252" t="s">
        <v>82</v>
      </c>
      <c r="P15" s="275" t="s">
        <v>111</v>
      </c>
      <c r="Q15" s="252" t="s">
        <v>83</v>
      </c>
      <c r="R15" s="294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29</v>
      </c>
      <c r="D16" s="56">
        <f>SUM(B16:C16)</f>
        <v>30</v>
      </c>
      <c r="F16" s="235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4"/>
    </row>
    <row r="17" spans="1:19" ht="14.1" customHeight="1" x14ac:dyDescent="0.15">
      <c r="A17" s="145"/>
      <c r="B17" s="9"/>
      <c r="C17" s="9"/>
      <c r="D17" s="9"/>
      <c r="F17" s="236"/>
      <c r="G17" s="284"/>
      <c r="H17" s="253"/>
      <c r="I17" s="253"/>
      <c r="J17" s="284"/>
      <c r="K17" s="253"/>
      <c r="L17" s="253"/>
      <c r="M17" s="253"/>
      <c r="N17" s="253"/>
      <c r="O17" s="253"/>
      <c r="P17" s="308"/>
      <c r="Q17" s="253"/>
      <c r="R17" s="255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4"/>
      <c r="B21" s="295">
        <v>1</v>
      </c>
      <c r="C21" s="245"/>
      <c r="D21" s="295">
        <v>2</v>
      </c>
      <c r="E21" s="245"/>
      <c r="F21" s="295">
        <v>3</v>
      </c>
      <c r="G21" s="244"/>
      <c r="H21" s="245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6"/>
      <c r="B22" s="302" t="s">
        <v>72</v>
      </c>
      <c r="C22" s="303"/>
      <c r="D22" s="302" t="s">
        <v>74</v>
      </c>
      <c r="E22" s="303"/>
      <c r="F22" s="302" t="s">
        <v>84</v>
      </c>
      <c r="G22" s="304"/>
      <c r="H22" s="303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91">
        <f>COUNTIFS(ローデータ!$B$12:$B$1011,1,ローデータ!$G$12:$G$1011,$G$4,ローデータ!$K$12:$K$1011,B21)</f>
        <v>14</v>
      </c>
      <c r="C23" s="292"/>
      <c r="D23" s="291">
        <f>COUNTIFS(ローデータ!$B$12:$B$1011,1,ローデータ!$G$12:$G$1011,$G$4,ローデータ!$K$12:$K$1011,D21)</f>
        <v>9</v>
      </c>
      <c r="E23" s="292"/>
      <c r="F23" s="291">
        <f>COUNTIFS(ローデータ!$B$12:$B$1011,1,ローデータ!$G$12:$G$1011,$G$4,ローデータ!$K$12:$K$1011,F21)</f>
        <v>7</v>
      </c>
      <c r="G23" s="293"/>
      <c r="H23" s="292"/>
      <c r="I23" s="56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3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54" t="s">
        <v>50</v>
      </c>
      <c r="I27" s="271"/>
      <c r="J27" s="287" t="s">
        <v>96</v>
      </c>
      <c r="K27" s="289" t="s">
        <v>97</v>
      </c>
      <c r="L27" s="285" t="s">
        <v>98</v>
      </c>
      <c r="M27" s="289" t="s">
        <v>99</v>
      </c>
      <c r="N27" s="285" t="s">
        <v>100</v>
      </c>
      <c r="O27" s="309" t="s">
        <v>50</v>
      </c>
    </row>
    <row r="28" spans="1:19" ht="14.1" customHeight="1" x14ac:dyDescent="0.15">
      <c r="A28" s="235"/>
      <c r="B28" s="252" t="s">
        <v>65</v>
      </c>
      <c r="C28" s="252" t="s">
        <v>66</v>
      </c>
      <c r="D28" s="281" t="s">
        <v>101</v>
      </c>
      <c r="E28" s="246" t="s">
        <v>102</v>
      </c>
      <c r="F28" s="283" t="s">
        <v>103</v>
      </c>
      <c r="G28" s="294"/>
      <c r="H28" s="39"/>
      <c r="I28" s="272"/>
      <c r="J28" s="288"/>
      <c r="K28" s="290"/>
      <c r="L28" s="286"/>
      <c r="M28" s="290"/>
      <c r="N28" s="286"/>
      <c r="O28" s="309"/>
    </row>
    <row r="29" spans="1:19" ht="14.1" customHeight="1" x14ac:dyDescent="0.15">
      <c r="A29" s="236"/>
      <c r="B29" s="253"/>
      <c r="C29" s="253"/>
      <c r="D29" s="282"/>
      <c r="E29" s="247"/>
      <c r="F29" s="284"/>
      <c r="G29" s="255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6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23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12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14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34"/>
      <c r="B34" s="137">
        <v>1</v>
      </c>
      <c r="C34" s="137">
        <v>2</v>
      </c>
      <c r="D34" s="137">
        <v>3</v>
      </c>
      <c r="E34" s="215" t="s">
        <v>50</v>
      </c>
      <c r="F34" s="39"/>
      <c r="I34" s="271"/>
      <c r="J34" s="273" t="s">
        <v>104</v>
      </c>
      <c r="K34" s="232" t="s">
        <v>105</v>
      </c>
      <c r="L34" s="232" t="s">
        <v>98</v>
      </c>
      <c r="M34" s="232" t="s">
        <v>106</v>
      </c>
      <c r="N34" s="248" t="s">
        <v>107</v>
      </c>
      <c r="O34" s="232" t="s">
        <v>36</v>
      </c>
      <c r="P34" s="248" t="s">
        <v>30</v>
      </c>
      <c r="Q34" s="254" t="s">
        <v>50</v>
      </c>
    </row>
    <row r="35" spans="1:17" ht="14.1" customHeight="1" x14ac:dyDescent="0.15">
      <c r="A35" s="236"/>
      <c r="B35" s="140" t="s">
        <v>67</v>
      </c>
      <c r="C35" s="140" t="s">
        <v>66</v>
      </c>
      <c r="D35" s="140" t="s">
        <v>68</v>
      </c>
      <c r="E35" s="217"/>
      <c r="G35" s="39"/>
      <c r="I35" s="272"/>
      <c r="J35" s="274"/>
      <c r="K35" s="233"/>
      <c r="L35" s="233"/>
      <c r="M35" s="233"/>
      <c r="N35" s="249"/>
      <c r="O35" s="233"/>
      <c r="P35" s="249"/>
      <c r="Q35" s="255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6"/>
      <c r="B40" s="259" t="s">
        <v>16</v>
      </c>
      <c r="C40" s="260"/>
      <c r="D40" s="260"/>
      <c r="E40" s="260"/>
      <c r="F40" s="261"/>
      <c r="G40" s="310" t="s">
        <v>50</v>
      </c>
      <c r="H40" s="265" t="s">
        <v>13</v>
      </c>
      <c r="I40" s="266"/>
      <c r="J40" s="267"/>
      <c r="K40" s="313" t="s">
        <v>50</v>
      </c>
    </row>
    <row r="41" spans="1:17" ht="14.1" customHeight="1" x14ac:dyDescent="0.15">
      <c r="A41" s="257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11"/>
      <c r="H41" s="64">
        <v>1</v>
      </c>
      <c r="I41" s="63">
        <v>2</v>
      </c>
      <c r="J41" s="63">
        <v>3</v>
      </c>
      <c r="K41" s="314"/>
      <c r="M41" s="39"/>
      <c r="N41" s="39"/>
      <c r="O41" s="39"/>
      <c r="P41" s="39"/>
    </row>
    <row r="42" spans="1:17" ht="14.1" customHeight="1" x14ac:dyDescent="0.15">
      <c r="A42" s="257"/>
      <c r="B42" s="252" t="s">
        <v>65</v>
      </c>
      <c r="C42" s="252" t="s">
        <v>66</v>
      </c>
      <c r="D42" s="275" t="s">
        <v>101</v>
      </c>
      <c r="E42" s="277" t="s">
        <v>102</v>
      </c>
      <c r="F42" s="228" t="s">
        <v>103</v>
      </c>
      <c r="G42" s="311"/>
      <c r="H42" s="230" t="s">
        <v>67</v>
      </c>
      <c r="I42" s="250" t="s">
        <v>66</v>
      </c>
      <c r="J42" s="250" t="s">
        <v>68</v>
      </c>
      <c r="K42" s="314"/>
      <c r="M42" s="39"/>
      <c r="N42" s="39"/>
      <c r="O42" s="39"/>
      <c r="P42" s="39"/>
    </row>
    <row r="43" spans="1:17" ht="14.1" customHeight="1" x14ac:dyDescent="0.15">
      <c r="A43" s="258"/>
      <c r="B43" s="253"/>
      <c r="C43" s="253"/>
      <c r="D43" s="308"/>
      <c r="E43" s="321"/>
      <c r="F43" s="251"/>
      <c r="G43" s="312"/>
      <c r="H43" s="231"/>
      <c r="I43" s="251"/>
      <c r="J43" s="251"/>
      <c r="K43" s="315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4"/>
      <c r="B47" s="237" t="s">
        <v>165</v>
      </c>
      <c r="C47" s="238"/>
      <c r="D47" s="238"/>
      <c r="E47" s="238"/>
      <c r="F47" s="239"/>
      <c r="G47" s="316" t="s">
        <v>50</v>
      </c>
      <c r="H47" s="243" t="s">
        <v>71</v>
      </c>
      <c r="I47" s="244"/>
      <c r="J47" s="244"/>
      <c r="K47" s="244"/>
      <c r="L47" s="244"/>
      <c r="M47" s="244"/>
      <c r="N47" s="245"/>
      <c r="O47" s="322" t="s">
        <v>50</v>
      </c>
    </row>
    <row r="48" spans="1:17" ht="14.1" customHeight="1" x14ac:dyDescent="0.15">
      <c r="A48" s="235"/>
      <c r="B48" s="325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17"/>
      <c r="H48" s="328" t="s">
        <v>104</v>
      </c>
      <c r="I48" s="320" t="s">
        <v>105</v>
      </c>
      <c r="J48" s="320" t="s">
        <v>98</v>
      </c>
      <c r="K48" s="320" t="s">
        <v>106</v>
      </c>
      <c r="L48" s="319" t="s">
        <v>107</v>
      </c>
      <c r="M48" s="320" t="s">
        <v>36</v>
      </c>
      <c r="N48" s="319" t="s">
        <v>30</v>
      </c>
      <c r="O48" s="323"/>
    </row>
    <row r="49" spans="1:15" ht="14.1" customHeight="1" x14ac:dyDescent="0.15">
      <c r="A49" s="236"/>
      <c r="B49" s="219"/>
      <c r="C49" s="221"/>
      <c r="D49" s="223"/>
      <c r="E49" s="221"/>
      <c r="F49" s="223"/>
      <c r="G49" s="318"/>
      <c r="H49" s="329"/>
      <c r="I49" s="227"/>
      <c r="J49" s="227"/>
      <c r="K49" s="227"/>
      <c r="L49" s="247"/>
      <c r="M49" s="227"/>
      <c r="N49" s="247"/>
      <c r="O49" s="324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8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11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5"/>
      <c r="B54" s="336"/>
      <c r="C54" s="69" t="s">
        <v>85</v>
      </c>
      <c r="D54" s="341" t="s">
        <v>86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42"/>
      <c r="O54" s="313" t="s">
        <v>50</v>
      </c>
    </row>
    <row r="55" spans="1:15" ht="14.1" customHeight="1" x14ac:dyDescent="0.15">
      <c r="A55" s="337"/>
      <c r="B55" s="338"/>
      <c r="C55" s="215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14"/>
    </row>
    <row r="56" spans="1:15" ht="14.1" customHeight="1" x14ac:dyDescent="0.15">
      <c r="A56" s="337"/>
      <c r="B56" s="338"/>
      <c r="C56" s="216"/>
      <c r="D56" s="281" t="s">
        <v>95</v>
      </c>
      <c r="E56" s="252" t="s">
        <v>76</v>
      </c>
      <c r="F56" s="252" t="s">
        <v>77</v>
      </c>
      <c r="G56" s="281" t="s">
        <v>110</v>
      </c>
      <c r="H56" s="252" t="s">
        <v>78</v>
      </c>
      <c r="I56" s="252" t="s">
        <v>79</v>
      </c>
      <c r="J56" s="252" t="s">
        <v>80</v>
      </c>
      <c r="K56" s="252" t="s">
        <v>81</v>
      </c>
      <c r="L56" s="252" t="s">
        <v>82</v>
      </c>
      <c r="M56" s="275" t="s">
        <v>111</v>
      </c>
      <c r="N56" s="330" t="s">
        <v>83</v>
      </c>
      <c r="O56" s="314"/>
    </row>
    <row r="57" spans="1:15" ht="14.1" customHeight="1" x14ac:dyDescent="0.15">
      <c r="A57" s="337"/>
      <c r="B57" s="338"/>
      <c r="C57" s="216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31"/>
      <c r="O57" s="314"/>
    </row>
    <row r="58" spans="1:15" ht="14.1" customHeight="1" x14ac:dyDescent="0.15">
      <c r="A58" s="339"/>
      <c r="B58" s="340"/>
      <c r="C58" s="217"/>
      <c r="D58" s="284"/>
      <c r="E58" s="253"/>
      <c r="F58" s="253"/>
      <c r="G58" s="284"/>
      <c r="H58" s="253"/>
      <c r="I58" s="253"/>
      <c r="J58" s="253"/>
      <c r="K58" s="253"/>
      <c r="L58" s="253"/>
      <c r="M58" s="308"/>
      <c r="N58" s="332"/>
      <c r="O58" s="315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1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7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33" t="s">
        <v>50</v>
      </c>
      <c r="B68" s="334"/>
      <c r="C68" s="99">
        <f>SUM(C59:C67)</f>
        <v>29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5"/>
      <c r="B72" s="336"/>
      <c r="C72" s="343" t="s">
        <v>25</v>
      </c>
      <c r="D72" s="343"/>
      <c r="E72" s="343"/>
      <c r="F72" s="343"/>
      <c r="G72" s="343"/>
      <c r="H72" s="343"/>
      <c r="I72" s="341"/>
      <c r="J72" s="344" t="s">
        <v>50</v>
      </c>
    </row>
    <row r="73" spans="1:15" ht="14.1" customHeight="1" x14ac:dyDescent="0.15">
      <c r="A73" s="337"/>
      <c r="B73" s="338"/>
      <c r="C73" s="347">
        <v>1</v>
      </c>
      <c r="D73" s="347"/>
      <c r="E73" s="347">
        <v>2</v>
      </c>
      <c r="F73" s="347"/>
      <c r="G73" s="347">
        <v>3</v>
      </c>
      <c r="H73" s="347"/>
      <c r="I73" s="295"/>
      <c r="J73" s="345"/>
    </row>
    <row r="74" spans="1:15" ht="14.1" customHeight="1" x14ac:dyDescent="0.15">
      <c r="A74" s="339"/>
      <c r="B74" s="340"/>
      <c r="C74" s="348" t="s">
        <v>72</v>
      </c>
      <c r="D74" s="349"/>
      <c r="E74" s="348" t="s">
        <v>74</v>
      </c>
      <c r="F74" s="349"/>
      <c r="G74" s="348" t="s">
        <v>84</v>
      </c>
      <c r="H74" s="350"/>
      <c r="I74" s="350"/>
      <c r="J74" s="346"/>
    </row>
    <row r="75" spans="1:15" ht="14.1" customHeight="1" x14ac:dyDescent="0.15">
      <c r="A75" s="141">
        <v>1</v>
      </c>
      <c r="B75" s="50" t="s">
        <v>54</v>
      </c>
      <c r="C75" s="291">
        <f>COUNTIFS(ローデータ!$B$12:$B$1011,1,ローデータ!$G$12:$G$1011,$G$4,ローデータ!$H$12:$H$1011,$A$75,ローデータ!$K$12:$K$1011,C73)</f>
        <v>0</v>
      </c>
      <c r="D75" s="292"/>
      <c r="E75" s="291">
        <f>COUNTIFS(ローデータ!$B$12:$B$1011,1,ローデータ!$G$12:$G$1011,$G$4,ローデータ!$H$12:$H$1011,$A$75,ローデータ!$K$12:$K$1011,E73)</f>
        <v>0</v>
      </c>
      <c r="F75" s="292"/>
      <c r="G75" s="291">
        <f>COUNTIFS(ローデータ!$B$12:$B$1011,1,ローデータ!$G$12:$G$1011,$G$4,ローデータ!$H$12:$H$1011,$A$75,ローデータ!$K$12:$K$1011,G73)</f>
        <v>0</v>
      </c>
      <c r="H75" s="293"/>
      <c r="I75" s="293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91">
        <f>COUNTIFS(ローデータ!$B$12:$B$1011,1,ローデータ!$G$12:$G$1011,$G$4,ローデータ!$H$12:$H$1011,$A$76,ローデータ!$K$12:$K$1011,C73)</f>
        <v>3</v>
      </c>
      <c r="D76" s="292"/>
      <c r="E76" s="291">
        <f>COUNTIFS(ローデータ!$B$12:$B$1011,1,ローデータ!$G$12:$G$1011,$G$4,ローデータ!$H$12:$H$1011,$A$76,ローデータ!$K$12:$K$1011,E73)</f>
        <v>1</v>
      </c>
      <c r="F76" s="292"/>
      <c r="G76" s="291">
        <f>COUNTIFS(ローデータ!$B$12:$B$1011,1,ローデータ!$G$12:$G$1011,$G$4,ローデータ!$H$12:$H$1011,$A$76,ローデータ!$K$12:$K$1011,G73)</f>
        <v>2</v>
      </c>
      <c r="H76" s="293"/>
      <c r="I76" s="293"/>
      <c r="J76" s="103">
        <f t="shared" si="2"/>
        <v>6</v>
      </c>
    </row>
    <row r="77" spans="1:15" ht="14.1" customHeight="1" x14ac:dyDescent="0.15">
      <c r="A77" s="141">
        <v>3</v>
      </c>
      <c r="B77" s="50" t="s">
        <v>56</v>
      </c>
      <c r="C77" s="291">
        <f>COUNTIFS(ローデータ!$B$12:$B$1011,1,ローデータ!$G$12:$G$1011,$G$4,ローデータ!$H$12:$H$1011,$A$77,ローデータ!$K$12:$K$1011,C73)</f>
        <v>4</v>
      </c>
      <c r="D77" s="292"/>
      <c r="E77" s="291">
        <f>COUNTIFS(ローデータ!$B$12:$B$1011,1,ローデータ!$G$12:$G$1011,$G$4,ローデータ!$H$12:$H$1011,$A$77,ローデータ!$K$12:$K$1011,E73)</f>
        <v>2</v>
      </c>
      <c r="F77" s="292"/>
      <c r="G77" s="291">
        <f>COUNTIFS(ローデータ!$B$12:$B$1011,1,ローデータ!$G$12:$G$1011,$G$4,ローデータ!$H$12:$H$1011,$A$77,ローデータ!$K$12:$K$1011,G73)</f>
        <v>1</v>
      </c>
      <c r="H77" s="293"/>
      <c r="I77" s="293"/>
      <c r="J77" s="103">
        <f t="shared" si="2"/>
        <v>7</v>
      </c>
    </row>
    <row r="78" spans="1:15" ht="14.1" customHeight="1" x14ac:dyDescent="0.15">
      <c r="A78" s="141">
        <v>4</v>
      </c>
      <c r="B78" s="50" t="s">
        <v>57</v>
      </c>
      <c r="C78" s="291">
        <f>COUNTIFS(ローデータ!$B$12:$B$1011,1,ローデータ!$G$12:$G$1011,$G$4,ローデータ!$H$12:$H$1011,$A$78,ローデータ!$K$12:$K$1011,C73)</f>
        <v>1</v>
      </c>
      <c r="D78" s="292"/>
      <c r="E78" s="291">
        <f>COUNTIFS(ローデータ!$B$12:$B$1011,1,ローデータ!$G$12:$G$1011,$G$4,ローデータ!$H$12:$H$1011,$A$78,ローデータ!$K$12:$K$1011,E73)</f>
        <v>3</v>
      </c>
      <c r="F78" s="292"/>
      <c r="G78" s="291">
        <f>COUNTIFS(ローデータ!$B$12:$B$1011,1,ローデータ!$G$12:$G$1011,$G$4,ローデータ!$H$12:$H$1011,$A$78,ローデータ!$K$12:$K$1011,G73)</f>
        <v>1</v>
      </c>
      <c r="H78" s="293"/>
      <c r="I78" s="293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91">
        <f>COUNTIFS(ローデータ!$B$12:$B$1011,1,ローデータ!$G$12:$G$1011,$G$4,ローデータ!$H$12:$H$1011,$A$79,ローデータ!$K$12:$K$1011,C73)</f>
        <v>3</v>
      </c>
      <c r="D79" s="292"/>
      <c r="E79" s="291">
        <f>COUNTIFS(ローデータ!$B$12:$B$1011,1,ローデータ!$G$12:$G$1011,$G$4,ローデータ!$H$12:$H$1011,$A$79,ローデータ!$K$12:$K$1011,E73)</f>
        <v>3</v>
      </c>
      <c r="F79" s="292"/>
      <c r="G79" s="291">
        <f>COUNTIFS(ローデータ!$B$12:$B$1011,1,ローデータ!$G$12:$G$1011,$G$4,ローデータ!$H$12:$H$1011,$A$79,ローデータ!$K$12:$K$1011,G73)</f>
        <v>2</v>
      </c>
      <c r="H79" s="293"/>
      <c r="I79" s="293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91">
        <f>COUNTIFS(ローデータ!$B$12:$B$1011,1,ローデータ!$G$12:$G$1011,$G$4,ローデータ!$H$12:$H$1011,$A$80,ローデータ!$K$12:$K$1011,C73)</f>
        <v>2</v>
      </c>
      <c r="D80" s="292"/>
      <c r="E80" s="291">
        <f>COUNTIFS(ローデータ!$B$12:$B$1011,1,ローデータ!$G$12:$G$1011,$G$4,ローデータ!$H$12:$H$1011,$A$80,ローデータ!$K$12:$K$1011,E73)</f>
        <v>0</v>
      </c>
      <c r="F80" s="292"/>
      <c r="G80" s="291">
        <f>COUNTIFS(ローデータ!$B$12:$B$1011,1,ローデータ!$G$12:$G$1011,$G$4,ローデータ!$H$12:$H$1011,$A$80,ローデータ!$K$12:$K$1011,G73)</f>
        <v>0</v>
      </c>
      <c r="H80" s="293"/>
      <c r="I80" s="293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91">
        <f>COUNTIFS(ローデータ!$B$12:$B$1011,1,ローデータ!$G$12:$G$1011,$G$4,ローデータ!$H$12:$H$1011,$A$81,ローデータ!$K$12:$K$1011,C73)</f>
        <v>0</v>
      </c>
      <c r="D81" s="292"/>
      <c r="E81" s="291">
        <f>COUNTIFS(ローデータ!$B$12:$B$1011,1,ローデータ!$G$12:$G$1011,$G$4,ローデータ!$H$12:$H$1011,$A$81,ローデータ!$K$12:$K$1011,E73)</f>
        <v>0</v>
      </c>
      <c r="F81" s="292"/>
      <c r="G81" s="291">
        <f>COUNTIFS(ローデータ!$B$12:$B$1011,1,ローデータ!$G$12:$G$1011,$G$4,ローデータ!$H$12:$H$1011,$A$81,ローデータ!$K$12:$K$1011,G73)</f>
        <v>0</v>
      </c>
      <c r="H81" s="293"/>
      <c r="I81" s="293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91">
        <f>COUNTIFS(ローデータ!$B$12:$B$1011,1,ローデータ!$G$12:$G$1011,$G$4,ローデータ!$H$12:$H$1011,$A$82,ローデータ!$K$12:$K$1011,C73)</f>
        <v>0</v>
      </c>
      <c r="D82" s="292"/>
      <c r="E82" s="291">
        <f>COUNTIFS(ローデータ!$B$12:$B$1011,1,ローデータ!$G$12:$G$1011,$G$4,ローデータ!$H$12:$H$1011,$A$82,ローデータ!$K$12:$K$1011,E73)</f>
        <v>0</v>
      </c>
      <c r="F82" s="292"/>
      <c r="G82" s="291">
        <f>COUNTIFS(ローデータ!$B$12:$B$1011,1,ローデータ!$G$12:$G$1011,$G$4,ローデータ!$H$12:$H$1011,$A$82,ローデータ!$K$12:$K$1011,G73)</f>
        <v>1</v>
      </c>
      <c r="H82" s="293"/>
      <c r="I82" s="293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51">
        <f>COUNTIFS(ローデータ!$B$12:$B$1011,1,ローデータ!$G$12:$G$1011,$G$4,ローデータ!$H$12:$H$1011,$A$83,ローデータ!$K$12:$K$1011,C73)</f>
        <v>1</v>
      </c>
      <c r="D83" s="352"/>
      <c r="E83" s="351">
        <f>COUNTIFS(ローデータ!$B$12:$B$1011,1,ローデータ!$G$12:$G$1011,$G$4,ローデータ!$H$12:$H$1011,$A$83,ローデータ!$K$12:$K$1011,E73)</f>
        <v>0</v>
      </c>
      <c r="F83" s="352"/>
      <c r="G83" s="353">
        <f>COUNTIFS(ローデータ!$B$12:$B$1011,1,ローデータ!$G$12:$G$1011,$G$4,ローデータ!$H$12:$H$1011,$A$83,ローデータ!$K$12:$K$1011,G73)</f>
        <v>0</v>
      </c>
      <c r="H83" s="353"/>
      <c r="I83" s="351"/>
      <c r="J83" s="104">
        <f t="shared" si="2"/>
        <v>1</v>
      </c>
    </row>
    <row r="84" spans="1:17" ht="14.1" customHeight="1" thickTop="1" x14ac:dyDescent="0.15">
      <c r="A84" s="333" t="s">
        <v>50</v>
      </c>
      <c r="B84" s="334"/>
      <c r="C84" s="354">
        <f>SUM(C75:D83)</f>
        <v>14</v>
      </c>
      <c r="D84" s="355"/>
      <c r="E84" s="354">
        <f>SUM(E75:F83)</f>
        <v>9</v>
      </c>
      <c r="F84" s="355"/>
      <c r="G84" s="356">
        <f>SUM(G75:I83)</f>
        <v>7</v>
      </c>
      <c r="H84" s="356"/>
      <c r="I84" s="354"/>
      <c r="J84" s="105">
        <f t="shared" si="2"/>
        <v>30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5"/>
      <c r="B89" s="336"/>
      <c r="C89" s="341" t="s">
        <v>166</v>
      </c>
      <c r="D89" s="266"/>
      <c r="E89" s="266"/>
      <c r="F89" s="266"/>
      <c r="G89" s="267"/>
      <c r="H89" s="313" t="s">
        <v>50</v>
      </c>
      <c r="J89" s="357"/>
      <c r="K89" s="358"/>
      <c r="L89" s="295" t="s">
        <v>113</v>
      </c>
      <c r="M89" s="244"/>
      <c r="N89" s="244"/>
      <c r="O89" s="244"/>
      <c r="P89" s="245"/>
      <c r="Q89" s="215" t="s">
        <v>50</v>
      </c>
    </row>
    <row r="90" spans="1:17" ht="14.1" customHeight="1" x14ac:dyDescent="0.15">
      <c r="A90" s="337"/>
      <c r="B90" s="33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14"/>
      <c r="J90" s="359"/>
      <c r="K90" s="360"/>
      <c r="L90" s="218" t="s">
        <v>96</v>
      </c>
      <c r="M90" s="220" t="s">
        <v>97</v>
      </c>
      <c r="N90" s="222" t="s">
        <v>98</v>
      </c>
      <c r="O90" s="220" t="s">
        <v>99</v>
      </c>
      <c r="P90" s="222" t="s">
        <v>100</v>
      </c>
      <c r="Q90" s="216"/>
    </row>
    <row r="91" spans="1:17" ht="14.1" customHeight="1" x14ac:dyDescent="0.15">
      <c r="A91" s="337"/>
      <c r="B91" s="338"/>
      <c r="C91" s="252" t="s">
        <v>65</v>
      </c>
      <c r="D91" s="252" t="s">
        <v>66</v>
      </c>
      <c r="E91" s="281" t="s">
        <v>101</v>
      </c>
      <c r="F91" s="246" t="s">
        <v>102</v>
      </c>
      <c r="G91" s="367" t="s">
        <v>103</v>
      </c>
      <c r="H91" s="314"/>
      <c r="J91" s="361"/>
      <c r="K91" s="362"/>
      <c r="L91" s="219"/>
      <c r="M91" s="221"/>
      <c r="N91" s="223"/>
      <c r="O91" s="221"/>
      <c r="P91" s="223"/>
      <c r="Q91" s="217"/>
    </row>
    <row r="92" spans="1:17" ht="14.1" customHeight="1" x14ac:dyDescent="0.15">
      <c r="A92" s="339"/>
      <c r="B92" s="340"/>
      <c r="C92" s="253"/>
      <c r="D92" s="253"/>
      <c r="E92" s="365"/>
      <c r="F92" s="366"/>
      <c r="G92" s="253"/>
      <c r="H92" s="315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2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4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1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5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7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8</v>
      </c>
      <c r="M101" s="102">
        <f>SUM(M92:M100)</f>
        <v>6</v>
      </c>
      <c r="N101" s="102">
        <f>SUM(N92:N100)</f>
        <v>7</v>
      </c>
      <c r="O101" s="102">
        <f>SUM(O92:O100)</f>
        <v>2</v>
      </c>
      <c r="P101" s="102">
        <f>SUM(P92:P100)</f>
        <v>0</v>
      </c>
      <c r="Q101" s="102">
        <f t="shared" si="3"/>
        <v>23</v>
      </c>
    </row>
    <row r="102" spans="1:17" ht="14.1" customHeight="1" x14ac:dyDescent="0.15">
      <c r="A102" s="133" t="s">
        <v>50</v>
      </c>
      <c r="B102" s="134"/>
      <c r="C102" s="56">
        <f>SUM(C93:C101)</f>
        <v>12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5"/>
      <c r="B106" s="336"/>
      <c r="C106" s="374" t="s">
        <v>114</v>
      </c>
      <c r="D106" s="375"/>
      <c r="E106" s="376"/>
      <c r="F106" s="313" t="s">
        <v>50</v>
      </c>
      <c r="G106" s="80"/>
      <c r="H106" s="357"/>
      <c r="I106" s="358"/>
      <c r="J106" s="295" t="s">
        <v>88</v>
      </c>
      <c r="K106" s="244"/>
      <c r="L106" s="244"/>
      <c r="M106" s="244"/>
      <c r="N106" s="244"/>
      <c r="O106" s="244"/>
      <c r="P106" s="245"/>
      <c r="Q106" s="298" t="s">
        <v>50</v>
      </c>
    </row>
    <row r="107" spans="1:17" ht="14.1" customHeight="1" x14ac:dyDescent="0.15">
      <c r="A107" s="337"/>
      <c r="B107" s="338"/>
      <c r="C107" s="137">
        <v>1</v>
      </c>
      <c r="D107" s="137">
        <v>2</v>
      </c>
      <c r="E107" s="137">
        <v>3</v>
      </c>
      <c r="F107" s="314"/>
      <c r="G107" s="77"/>
      <c r="H107" s="359"/>
      <c r="I107" s="360"/>
      <c r="J107" s="364" t="s">
        <v>104</v>
      </c>
      <c r="K107" s="320" t="s">
        <v>105</v>
      </c>
      <c r="L107" s="320" t="s">
        <v>98</v>
      </c>
      <c r="M107" s="320" t="s">
        <v>106</v>
      </c>
      <c r="N107" s="319" t="s">
        <v>107</v>
      </c>
      <c r="O107" s="320" t="s">
        <v>36</v>
      </c>
      <c r="P107" s="319" t="s">
        <v>30</v>
      </c>
      <c r="Q107" s="363"/>
    </row>
    <row r="108" spans="1:17" ht="14.1" customHeight="1" x14ac:dyDescent="0.15">
      <c r="A108" s="339"/>
      <c r="B108" s="340"/>
      <c r="C108" s="140" t="s">
        <v>67</v>
      </c>
      <c r="D108" s="140" t="s">
        <v>66</v>
      </c>
      <c r="E108" s="140" t="s">
        <v>68</v>
      </c>
      <c r="F108" s="315"/>
      <c r="G108" s="77"/>
      <c r="H108" s="361"/>
      <c r="I108" s="362"/>
      <c r="J108" s="227"/>
      <c r="K108" s="227"/>
      <c r="L108" s="227"/>
      <c r="M108" s="227"/>
      <c r="N108" s="247"/>
      <c r="O108" s="227"/>
      <c r="P108" s="247"/>
      <c r="Q108" s="301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3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2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8" t="s">
        <v>50</v>
      </c>
      <c r="B118" s="369"/>
      <c r="C118" s="108">
        <f>SUM(C109:C117)</f>
        <v>8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9</v>
      </c>
      <c r="G118" s="77"/>
      <c r="H118" s="368" t="s">
        <v>50</v>
      </c>
      <c r="I118" s="369"/>
      <c r="J118" s="108">
        <f t="shared" ref="J118:P118" si="8">SUM(J109:J117)</f>
        <v>0</v>
      </c>
      <c r="K118" s="108">
        <f t="shared" si="8"/>
        <v>5</v>
      </c>
      <c r="L118" s="108">
        <f t="shared" si="8"/>
        <v>0</v>
      </c>
      <c r="M118" s="108">
        <f t="shared" si="8"/>
        <v>0</v>
      </c>
      <c r="N118" s="108">
        <f t="shared" si="8"/>
        <v>3</v>
      </c>
      <c r="O118" s="108">
        <f t="shared" si="8"/>
        <v>3</v>
      </c>
      <c r="P118" s="108">
        <f t="shared" si="8"/>
        <v>0</v>
      </c>
      <c r="Q118" s="108">
        <f t="shared" si="5"/>
        <v>11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70"/>
      <c r="B123" s="370"/>
      <c r="C123" s="259" t="s">
        <v>16</v>
      </c>
      <c r="D123" s="260"/>
      <c r="E123" s="260"/>
      <c r="F123" s="260"/>
      <c r="G123" s="261"/>
      <c r="H123" s="371" t="s">
        <v>50</v>
      </c>
      <c r="I123" s="265" t="s">
        <v>13</v>
      </c>
      <c r="J123" s="266"/>
      <c r="K123" s="267"/>
      <c r="L123" s="313" t="s">
        <v>50</v>
      </c>
    </row>
    <row r="124" spans="1:17" ht="14.1" customHeight="1" x14ac:dyDescent="0.15">
      <c r="A124" s="370"/>
      <c r="B124" s="37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72"/>
      <c r="I124" s="52">
        <v>1</v>
      </c>
      <c r="J124" s="44">
        <v>2</v>
      </c>
      <c r="K124" s="44">
        <v>3</v>
      </c>
      <c r="L124" s="314"/>
    </row>
    <row r="125" spans="1:17" ht="14.1" customHeight="1" x14ac:dyDescent="0.15">
      <c r="A125" s="370"/>
      <c r="B125" s="370"/>
      <c r="C125" s="252" t="s">
        <v>65</v>
      </c>
      <c r="D125" s="252" t="s">
        <v>66</v>
      </c>
      <c r="E125" s="281" t="s">
        <v>101</v>
      </c>
      <c r="F125" s="246" t="s">
        <v>102</v>
      </c>
      <c r="G125" s="367" t="s">
        <v>103</v>
      </c>
      <c r="H125" s="372"/>
      <c r="I125" s="379" t="s">
        <v>67</v>
      </c>
      <c r="J125" s="377" t="s">
        <v>66</v>
      </c>
      <c r="K125" s="377" t="s">
        <v>68</v>
      </c>
      <c r="L125" s="314"/>
    </row>
    <row r="126" spans="1:17" ht="14.1" customHeight="1" x14ac:dyDescent="0.15">
      <c r="A126" s="370"/>
      <c r="B126" s="370"/>
      <c r="C126" s="253"/>
      <c r="D126" s="253"/>
      <c r="E126" s="365"/>
      <c r="F126" s="366"/>
      <c r="G126" s="253"/>
      <c r="H126" s="373"/>
      <c r="I126" s="379"/>
      <c r="J126" s="377"/>
      <c r="K126" s="377"/>
      <c r="L126" s="315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1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COUNTIFS(ローデータ!$B$12:$B$1011,1,ローデータ!$G$12:$G$1011,$G$4,ローデータ!$K$12:$K$1011,$F$21,ローデータ!$S$12:$S$1011,$I$124,ローデータ!$H$12:$H$1011,A134)</f>
        <v>1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8" t="s">
        <v>50</v>
      </c>
      <c r="B136" s="369"/>
      <c r="C136" s="108">
        <f>SUM(C127:C135)</f>
        <v>7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7</v>
      </c>
      <c r="J136" s="108">
        <f>SUM(J127:J135)</f>
        <v>0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8"/>
      <c r="B140" s="378"/>
      <c r="C140" s="237" t="s">
        <v>70</v>
      </c>
      <c r="D140" s="238"/>
      <c r="E140" s="238"/>
      <c r="F140" s="238"/>
      <c r="G140" s="239"/>
      <c r="H140" s="240" t="s">
        <v>50</v>
      </c>
      <c r="I140" s="243" t="s">
        <v>71</v>
      </c>
      <c r="J140" s="244"/>
      <c r="K140" s="244"/>
      <c r="L140" s="244"/>
      <c r="M140" s="244"/>
      <c r="N140" s="244"/>
      <c r="O140" s="245"/>
      <c r="P140" s="322" t="s">
        <v>50</v>
      </c>
    </row>
    <row r="141" spans="1:16" ht="14.1" customHeight="1" x14ac:dyDescent="0.15">
      <c r="A141" s="378"/>
      <c r="B141" s="378"/>
      <c r="C141" s="218" t="s">
        <v>96</v>
      </c>
      <c r="D141" s="220" t="s">
        <v>97</v>
      </c>
      <c r="E141" s="222" t="s">
        <v>98</v>
      </c>
      <c r="F141" s="220" t="s">
        <v>99</v>
      </c>
      <c r="G141" s="222" t="s">
        <v>100</v>
      </c>
      <c r="H141" s="241"/>
      <c r="I141" s="380" t="s">
        <v>104</v>
      </c>
      <c r="J141" s="226" t="s">
        <v>105</v>
      </c>
      <c r="K141" s="226" t="s">
        <v>98</v>
      </c>
      <c r="L141" s="226" t="s">
        <v>106</v>
      </c>
      <c r="M141" s="246" t="s">
        <v>107</v>
      </c>
      <c r="N141" s="226" t="s">
        <v>36</v>
      </c>
      <c r="O141" s="246" t="s">
        <v>30</v>
      </c>
      <c r="P141" s="323"/>
    </row>
    <row r="142" spans="1:16" ht="14.1" customHeight="1" x14ac:dyDescent="0.15">
      <c r="A142" s="378"/>
      <c r="B142" s="378"/>
      <c r="C142" s="219"/>
      <c r="D142" s="221"/>
      <c r="E142" s="223"/>
      <c r="F142" s="221"/>
      <c r="G142" s="223"/>
      <c r="H142" s="242"/>
      <c r="I142" s="329"/>
      <c r="J142" s="227"/>
      <c r="K142" s="227"/>
      <c r="L142" s="227"/>
      <c r="M142" s="247"/>
      <c r="N142" s="227"/>
      <c r="O142" s="247"/>
      <c r="P142" s="324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1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2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2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1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4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1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1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1" t="s">
        <v>50</v>
      </c>
      <c r="B152" s="381"/>
      <c r="C152" s="56">
        <f>SUM(C143:C151)</f>
        <v>1</v>
      </c>
      <c r="D152" s="56">
        <f>SUM(D143:D151)</f>
        <v>5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8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2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5"/>
      <c r="B156" s="382"/>
      <c r="C156" s="382"/>
      <c r="D156" s="382"/>
      <c r="E156" s="336"/>
      <c r="F156" s="343" t="s">
        <v>25</v>
      </c>
      <c r="G156" s="343"/>
      <c r="H156" s="343"/>
      <c r="I156" s="343"/>
      <c r="J156" s="343"/>
      <c r="K156" s="343"/>
      <c r="L156" s="343"/>
      <c r="M156" s="268" t="s">
        <v>50</v>
      </c>
    </row>
    <row r="157" spans="1:16" ht="14.1" customHeight="1" x14ac:dyDescent="0.15">
      <c r="A157" s="337"/>
      <c r="B157" s="383"/>
      <c r="C157" s="383"/>
      <c r="D157" s="383"/>
      <c r="E157" s="338"/>
      <c r="F157" s="295">
        <v>1</v>
      </c>
      <c r="G157" s="245"/>
      <c r="H157" s="295">
        <v>2</v>
      </c>
      <c r="I157" s="245"/>
      <c r="J157" s="295">
        <v>3</v>
      </c>
      <c r="K157" s="244"/>
      <c r="L157" s="245"/>
      <c r="M157" s="269"/>
    </row>
    <row r="158" spans="1:16" ht="14.1" customHeight="1" x14ac:dyDescent="0.15">
      <c r="A158" s="339"/>
      <c r="B158" s="384"/>
      <c r="C158" s="384"/>
      <c r="D158" s="384"/>
      <c r="E158" s="340"/>
      <c r="F158" s="348" t="s">
        <v>72</v>
      </c>
      <c r="G158" s="349"/>
      <c r="H158" s="348" t="s">
        <v>74</v>
      </c>
      <c r="I158" s="349"/>
      <c r="J158" s="348" t="s">
        <v>84</v>
      </c>
      <c r="K158" s="350"/>
      <c r="L158" s="350"/>
      <c r="M158" s="270"/>
    </row>
    <row r="159" spans="1:16" ht="14.1" customHeight="1" x14ac:dyDescent="0.15">
      <c r="A159" s="387" t="s">
        <v>73</v>
      </c>
      <c r="B159" s="143" t="s">
        <v>85</v>
      </c>
      <c r="C159" s="390" t="s">
        <v>87</v>
      </c>
      <c r="D159" s="391"/>
      <c r="E159" s="392"/>
      <c r="F159" s="291">
        <f>COUNTIFS(ローデータ!$B$12:$B$1011,1,ローデータ!$G$12:$G$1011,$G$4,ローデータ!$I$12:$I$1011,$C$14,ローデータ!$K$12:$K$1011,F157)</f>
        <v>14</v>
      </c>
      <c r="G159" s="292"/>
      <c r="H159" s="291">
        <f>COUNTIFS(ローデータ!$B$12:$B$1011,1,ローデータ!$G$12:$G$1011,$G$4,ローデータ!$I$12:$I$1011,$C$14,ローデータ!$K$12:$K$1011,H157)</f>
        <v>9</v>
      </c>
      <c r="I159" s="292"/>
      <c r="J159" s="291">
        <f>COUNTIFS(ローデータ!$B$12:$B$1011,1,ローデータ!$G$12:$G$1011,$G$4,ローデータ!$I$12:$I$1011,$C$14,ローデータ!$K$12:$K$1011,J157)</f>
        <v>6</v>
      </c>
      <c r="K159" s="293"/>
      <c r="L159" s="292"/>
      <c r="M159" s="56">
        <f t="shared" ref="M159:M171" si="16">SUM(F159:L159)</f>
        <v>29</v>
      </c>
    </row>
    <row r="160" spans="1:16" ht="14.1" customHeight="1" x14ac:dyDescent="0.15">
      <c r="A160" s="388"/>
      <c r="B160" s="393" t="s">
        <v>86</v>
      </c>
      <c r="C160" s="139">
        <v>1</v>
      </c>
      <c r="D160" s="385" t="s">
        <v>75</v>
      </c>
      <c r="E160" s="386"/>
      <c r="F160" s="291">
        <f>COUNTIFS(ローデータ!$B$12:$B$1011,1,ローデータ!$G$12:$G$1011,$G$4,ローデータ!$I$12:$I$1011,$B$14,ローデータ!$J$12:$J$1011,C160,ローデータ!$K$12:$K$1011,$F$157)</f>
        <v>0</v>
      </c>
      <c r="G160" s="292"/>
      <c r="H160" s="291">
        <f>COUNTIFS(ローデータ!$B$12:$B$1011,1,ローデータ!$G$12:$G$1011,$G$4,ローデータ!$I$12:$I$1011,$B$14,ローデータ!$J$12:$J$1011,C160,ローデータ!$K$12:$K$1011,$H$157)</f>
        <v>0</v>
      </c>
      <c r="I160" s="292"/>
      <c r="J160" s="291">
        <f>COUNTIFS(ローデータ!$B$12:$B$1011,1,ローデータ!$G$12:$G$1011,$G$4,ローデータ!$I$12:$I$1011,$B$14,ローデータ!$J$12:$J$1011,C160,ローデータ!$K$12:$K$1011,$J$157)</f>
        <v>0</v>
      </c>
      <c r="K160" s="293"/>
      <c r="L160" s="292"/>
      <c r="M160" s="56">
        <f t="shared" si="16"/>
        <v>0</v>
      </c>
      <c r="N160" s="9"/>
    </row>
    <row r="161" spans="1:19" ht="14.1" customHeight="1" x14ac:dyDescent="0.15">
      <c r="A161" s="388"/>
      <c r="B161" s="394"/>
      <c r="C161" s="139">
        <v>2</v>
      </c>
      <c r="D161" s="385" t="s">
        <v>76</v>
      </c>
      <c r="E161" s="386"/>
      <c r="F161" s="291">
        <f>COUNTIFS(ローデータ!$B$12:$B$1011,1,ローデータ!$G$12:$G$1011,$G$4,ローデータ!$I$12:$I$1011,$B$14,ローデータ!$J$12:$J$1011,C161,ローデータ!$K$12:$K$1011,$F$157)</f>
        <v>0</v>
      </c>
      <c r="G161" s="292"/>
      <c r="H161" s="291">
        <f>COUNTIFS(ローデータ!$B$12:$B$1011,1,ローデータ!$G$12:$G$1011,$G$4,ローデータ!$I$12:$I$1011,$B$14,ローデータ!$J$12:$J$1011,C161,ローデータ!$K$12:$K$1011,$H$157)</f>
        <v>0</v>
      </c>
      <c r="I161" s="292"/>
      <c r="J161" s="291">
        <f>COUNTIFS(ローデータ!$B$12:$B$1011,1,ローデータ!$G$12:$G$1011,$G$4,ローデータ!$I$12:$I$1011,$B$14,ローデータ!$J$12:$J$1011,C161,ローデータ!$K$12:$K$1011,$J$157)</f>
        <v>0</v>
      </c>
      <c r="K161" s="293"/>
      <c r="L161" s="292"/>
      <c r="M161" s="56">
        <f t="shared" si="16"/>
        <v>0</v>
      </c>
    </row>
    <row r="162" spans="1:19" ht="14.1" customHeight="1" x14ac:dyDescent="0.15">
      <c r="A162" s="388"/>
      <c r="B162" s="394"/>
      <c r="C162" s="139">
        <v>3</v>
      </c>
      <c r="D162" s="385" t="s">
        <v>77</v>
      </c>
      <c r="E162" s="386"/>
      <c r="F162" s="291">
        <f>COUNTIFS(ローデータ!$B$12:$B$1011,1,ローデータ!$G$12:$G$1011,$G$4,ローデータ!$I$12:$I$1011,$B$14,ローデータ!$J$12:$J$1011,C162,ローデータ!$K$12:$K$1011,$F$157)</f>
        <v>0</v>
      </c>
      <c r="G162" s="292"/>
      <c r="H162" s="291">
        <f>COUNTIFS(ローデータ!$B$12:$B$1011,1,ローデータ!$G$12:$G$1011,$G$4,ローデータ!$I$12:$I$1011,$B$14,ローデータ!$J$12:$J$1011,C162,ローデータ!$K$12:$K$1011,$H$157)</f>
        <v>0</v>
      </c>
      <c r="I162" s="292"/>
      <c r="J162" s="291">
        <f>COUNTIFS(ローデータ!$B$12:$B$1011,1,ローデータ!$G$12:$G$1011,$G$4,ローデータ!$I$12:$I$1011,$B$14,ローデータ!$J$12:$J$1011,C162,ローデータ!$K$12:$K$1011,$J$157)</f>
        <v>0</v>
      </c>
      <c r="K162" s="293"/>
      <c r="L162" s="292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8"/>
      <c r="B163" s="394"/>
      <c r="C163" s="139">
        <v>4</v>
      </c>
      <c r="D163" s="385" t="s">
        <v>110</v>
      </c>
      <c r="E163" s="386"/>
      <c r="F163" s="291">
        <f>COUNTIFS(ローデータ!$B$12:$B$1011,1,ローデータ!$G$12:$G$1011,$G$4,ローデータ!$I$12:$I$1011,$B$14,ローデータ!$J$12:$J$1011,C163,ローデータ!$K$12:$K$1011,$F$157)</f>
        <v>0</v>
      </c>
      <c r="G163" s="292"/>
      <c r="H163" s="291">
        <f>COUNTIFS(ローデータ!$B$12:$B$1011,1,ローデータ!$G$12:$G$1011,$G$4,ローデータ!$I$12:$I$1011,$B$14,ローデータ!$J$12:$J$1011,C163,ローデータ!$K$12:$K$1011,$H$157)</f>
        <v>0</v>
      </c>
      <c r="I163" s="292"/>
      <c r="J163" s="291">
        <f>COUNTIFS(ローデータ!$B$12:$B$1011,1,ローデータ!$G$12:$G$1011,$G$4,ローデータ!$I$12:$I$1011,$B$14,ローデータ!$J$12:$J$1011,C163,ローデータ!$K$12:$K$1011,$J$157)</f>
        <v>0</v>
      </c>
      <c r="K163" s="293"/>
      <c r="L163" s="292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8"/>
      <c r="B164" s="394"/>
      <c r="C164" s="139">
        <v>5</v>
      </c>
      <c r="D164" s="385" t="s">
        <v>78</v>
      </c>
      <c r="E164" s="386"/>
      <c r="F164" s="291">
        <f>COUNTIFS(ローデータ!$B$12:$B$1011,1,ローデータ!$G$12:$G$1011,$G$4,ローデータ!$I$12:$I$1011,$B$14,ローデータ!$J$12:$J$1011,C164,ローデータ!$K$12:$K$1011,$F$157)</f>
        <v>0</v>
      </c>
      <c r="G164" s="292"/>
      <c r="H164" s="291">
        <f>COUNTIFS(ローデータ!$B$12:$B$1011,1,ローデータ!$G$12:$G$1011,$G$4,ローデータ!$I$12:$I$1011,$B$14,ローデータ!$J$12:$J$1011,C164,ローデータ!$K$12:$K$1011,$H$157)</f>
        <v>0</v>
      </c>
      <c r="I164" s="292"/>
      <c r="J164" s="291">
        <f>COUNTIFS(ローデータ!$B$12:$B$1011,1,ローデータ!$G$12:$G$1011,$G$4,ローデータ!$I$12:$I$1011,$B$14,ローデータ!$J$12:$J$1011,C164,ローデータ!$K$12:$K$1011,$J$157)</f>
        <v>1</v>
      </c>
      <c r="K164" s="293"/>
      <c r="L164" s="292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8"/>
      <c r="B165" s="394"/>
      <c r="C165" s="139">
        <v>6</v>
      </c>
      <c r="D165" s="385" t="s">
        <v>79</v>
      </c>
      <c r="E165" s="386"/>
      <c r="F165" s="291">
        <f>COUNTIFS(ローデータ!$B$12:$B$1011,1,ローデータ!$G$12:$G$1011,$G$4,ローデータ!$I$12:$I$1011,$B$14,ローデータ!$J$12:$J$1011,C165,ローデータ!$K$12:$K$1011,$F$157)</f>
        <v>0</v>
      </c>
      <c r="G165" s="292"/>
      <c r="H165" s="291">
        <f>COUNTIFS(ローデータ!$B$12:$B$1011,1,ローデータ!$G$12:$G$1011,$G$4,ローデータ!$I$12:$I$1011,$B$14,ローデータ!$J$12:$J$1011,C165,ローデータ!$K$12:$K$1011,$H$157)</f>
        <v>0</v>
      </c>
      <c r="I165" s="292"/>
      <c r="J165" s="291">
        <f>COUNTIFS(ローデータ!$B$12:$B$1011,1,ローデータ!$G$12:$G$1011,$G$4,ローデータ!$I$12:$I$1011,$B$14,ローデータ!$J$12:$J$1011,C165,ローデータ!$K$12:$K$1011,$J$157)</f>
        <v>0</v>
      </c>
      <c r="K165" s="293"/>
      <c r="L165" s="292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8"/>
      <c r="B166" s="394"/>
      <c r="C166" s="139">
        <v>7</v>
      </c>
      <c r="D166" s="385" t="s">
        <v>80</v>
      </c>
      <c r="E166" s="386"/>
      <c r="F166" s="291">
        <f>COUNTIFS(ローデータ!$B$12:$B$1011,1,ローデータ!$G$12:$G$1011,$G$4,ローデータ!$I$12:$I$1011,$B$14,ローデータ!$J$12:$J$1011,C166,ローデータ!$K$12:$K$1011,$F$157)</f>
        <v>0</v>
      </c>
      <c r="G166" s="292"/>
      <c r="H166" s="291">
        <f>COUNTIFS(ローデータ!$B$12:$B$1011,1,ローデータ!$G$12:$G$1011,$G$4,ローデータ!$I$12:$I$1011,$B$14,ローデータ!$J$12:$J$1011,C166,ローデータ!$K$12:$K$1011,$H$157)</f>
        <v>0</v>
      </c>
      <c r="I166" s="292"/>
      <c r="J166" s="291">
        <f>COUNTIFS(ローデータ!$B$12:$B$1011,1,ローデータ!$G$12:$G$1011,$G$4,ローデータ!$I$12:$I$1011,$B$14,ローデータ!$J$12:$J$1011,C166,ローデータ!$K$12:$K$1011,$J$157)</f>
        <v>0</v>
      </c>
      <c r="K166" s="293"/>
      <c r="L166" s="292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8"/>
      <c r="B167" s="394"/>
      <c r="C167" s="139">
        <v>8</v>
      </c>
      <c r="D167" s="385" t="s">
        <v>81</v>
      </c>
      <c r="E167" s="386"/>
      <c r="F167" s="291">
        <f>COUNTIFS(ローデータ!$B$12:$B$1011,1,ローデータ!$G$12:$G$1011,$G$4,ローデータ!$I$12:$I$1011,$B$14,ローデータ!$J$12:$J$1011,C167,ローデータ!$K$12:$K$1011,$F$157)</f>
        <v>0</v>
      </c>
      <c r="G167" s="292"/>
      <c r="H167" s="291">
        <f>COUNTIFS(ローデータ!$B$12:$B$1011,1,ローデータ!$G$12:$G$1011,$G$4,ローデータ!$I$12:$I$1011,$B$14,ローデータ!$J$12:$J$1011,C167,ローデータ!$K$12:$K$1011,$H$157)</f>
        <v>0</v>
      </c>
      <c r="I167" s="292"/>
      <c r="J167" s="291">
        <f>COUNTIFS(ローデータ!$B$12:$B$1011,1,ローデータ!$G$12:$G$1011,$G$4,ローデータ!$I$12:$I$1011,$B$14,ローデータ!$J$12:$J$1011,C167,ローデータ!$K$12:$K$1011,$J$157)</f>
        <v>0</v>
      </c>
      <c r="K167" s="293"/>
      <c r="L167" s="292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8"/>
      <c r="B168" s="394"/>
      <c r="C168" s="139">
        <v>9</v>
      </c>
      <c r="D168" s="385" t="s">
        <v>82</v>
      </c>
      <c r="E168" s="386"/>
      <c r="F168" s="291">
        <f>COUNTIFS(ローデータ!$B$12:$B$1011,1,ローデータ!$G$12:$G$1011,$G$4,ローデータ!$I$12:$I$1011,$B$14,ローデータ!$J$12:$J$1011,C168,ローデータ!$K$12:$K$1011,$F$157)</f>
        <v>0</v>
      </c>
      <c r="G168" s="292"/>
      <c r="H168" s="291">
        <f>COUNTIFS(ローデータ!$B$12:$B$1011,1,ローデータ!$G$12:$G$1011,$G$4,ローデータ!$I$12:$I$1011,$B$14,ローデータ!$J$12:$J$1011,C168,ローデータ!$K$12:$K$1011,$H$157)</f>
        <v>0</v>
      </c>
      <c r="I168" s="292"/>
      <c r="J168" s="291">
        <f>COUNTIFS(ローデータ!$B$12:$B$1011,1,ローデータ!$G$12:$G$1011,$G$4,ローデータ!$I$12:$I$1011,$B$14,ローデータ!$J$12:$J$1011,C168,ローデータ!$K$12:$K$1011,$J$157)</f>
        <v>0</v>
      </c>
      <c r="K168" s="293"/>
      <c r="L168" s="292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8"/>
      <c r="B169" s="394"/>
      <c r="C169" s="139">
        <v>10</v>
      </c>
      <c r="D169" s="385" t="s">
        <v>111</v>
      </c>
      <c r="E169" s="386"/>
      <c r="F169" s="291">
        <f>COUNTIFS(ローデータ!$B$12:$B$1011,1,ローデータ!$G$12:$G$1011,$G$4,ローデータ!$I$12:$I$1011,$B$14,ローデータ!$J$12:$J$1011,C169,ローデータ!$K$12:$K$1011,$F$157)</f>
        <v>0</v>
      </c>
      <c r="G169" s="292"/>
      <c r="H169" s="291">
        <f>COUNTIFS(ローデータ!$B$12:$B$1011,1,ローデータ!$G$12:$G$1011,$G$4,ローデータ!$I$12:$I$1011,$B$14,ローデータ!$J$12:$J$1011,C169,ローデータ!$K$12:$K$1011,$H$157)</f>
        <v>0</v>
      </c>
      <c r="I169" s="292"/>
      <c r="J169" s="291">
        <f>COUNTIFS(ローデータ!$B$12:$B$1011,1,ローデータ!$G$12:$G$1011,$G$4,ローデータ!$I$12:$I$1011,$B$14,ローデータ!$J$12:$J$1011,C169,ローデータ!$K$12:$K$1011,$J$157)</f>
        <v>0</v>
      </c>
      <c r="K169" s="293"/>
      <c r="L169" s="292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9"/>
      <c r="B170" s="395"/>
      <c r="C170" s="139">
        <v>11</v>
      </c>
      <c r="D170" s="385" t="s">
        <v>83</v>
      </c>
      <c r="E170" s="386"/>
      <c r="F170" s="291">
        <f>COUNTIFS(ローデータ!$B$12:$B$1011,1,ローデータ!$G$12:$G$1011,$G$4,ローデータ!$I$12:$I$1011,$B$14,ローデータ!$J$12:$J$1011,C170,ローデータ!$K$12:$K$1011,$F$157)</f>
        <v>0</v>
      </c>
      <c r="G170" s="292"/>
      <c r="H170" s="291">
        <f>COUNTIFS(ローデータ!$B$12:$B$1011,1,ローデータ!$G$12:$G$1011,$G$4,ローデータ!$I$12:$I$1011,$B$14,ローデータ!$J$12:$J$1011,C170,ローデータ!$K$12:$K$1011,$H$157)</f>
        <v>0</v>
      </c>
      <c r="I170" s="292"/>
      <c r="J170" s="291">
        <f>COUNTIFS(ローデータ!$B$12:$B$1011,1,ローデータ!$G$12:$G$1011,$G$4,ローデータ!$I$12:$I$1011,$B$14,ローデータ!$J$12:$J$1011,C170,ローデータ!$K$12:$K$1011,$J$157)</f>
        <v>0</v>
      </c>
      <c r="K170" s="293"/>
      <c r="L170" s="292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90" t="s">
        <v>50</v>
      </c>
      <c r="B171" s="391"/>
      <c r="C171" s="391"/>
      <c r="D171" s="391"/>
      <c r="E171" s="392"/>
      <c r="F171" s="291">
        <f>SUM(F159:G170)</f>
        <v>14</v>
      </c>
      <c r="G171" s="292"/>
      <c r="H171" s="291">
        <f>SUM(H159:I170)</f>
        <v>9</v>
      </c>
      <c r="I171" s="292"/>
      <c r="J171" s="291">
        <f>SUM(J159:L170)</f>
        <v>7</v>
      </c>
      <c r="K171" s="293"/>
      <c r="L171" s="292"/>
      <c r="M171" s="56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5"/>
      <c r="B175" s="382"/>
      <c r="C175" s="382"/>
      <c r="D175" s="382"/>
      <c r="E175" s="336"/>
      <c r="F175" s="343" t="s">
        <v>112</v>
      </c>
      <c r="G175" s="343"/>
      <c r="H175" s="343"/>
      <c r="I175" s="343"/>
      <c r="J175" s="343"/>
      <c r="K175" s="268" t="s">
        <v>50</v>
      </c>
      <c r="L175" s="9"/>
      <c r="M175" s="9"/>
    </row>
    <row r="176" spans="1:19" ht="14.1" customHeight="1" x14ac:dyDescent="0.15">
      <c r="A176" s="337"/>
      <c r="B176" s="383"/>
      <c r="C176" s="383"/>
      <c r="D176" s="383"/>
      <c r="E176" s="33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9"/>
      <c r="L176" s="9"/>
      <c r="M176" s="9"/>
    </row>
    <row r="177" spans="1:13" ht="14.1" customHeight="1" x14ac:dyDescent="0.15">
      <c r="A177" s="337"/>
      <c r="B177" s="383"/>
      <c r="C177" s="383"/>
      <c r="D177" s="383"/>
      <c r="E177" s="338"/>
      <c r="F177" s="252" t="s">
        <v>65</v>
      </c>
      <c r="G177" s="252" t="s">
        <v>66</v>
      </c>
      <c r="H177" s="281" t="s">
        <v>101</v>
      </c>
      <c r="I177" s="246" t="s">
        <v>102</v>
      </c>
      <c r="J177" s="367" t="s">
        <v>103</v>
      </c>
      <c r="K177" s="269"/>
      <c r="L177" s="9"/>
      <c r="M177" s="9"/>
    </row>
    <row r="178" spans="1:13" ht="14.1" customHeight="1" x14ac:dyDescent="0.15">
      <c r="A178" s="339"/>
      <c r="B178" s="384"/>
      <c r="C178" s="384"/>
      <c r="D178" s="384"/>
      <c r="E178" s="340"/>
      <c r="F178" s="253"/>
      <c r="G178" s="253"/>
      <c r="H178" s="365"/>
      <c r="I178" s="366"/>
      <c r="J178" s="253"/>
      <c r="K178" s="270"/>
      <c r="L178" s="9"/>
      <c r="M178" s="9"/>
    </row>
    <row r="179" spans="1:13" ht="14.1" customHeight="1" x14ac:dyDescent="0.15">
      <c r="A179" s="387" t="s">
        <v>73</v>
      </c>
      <c r="B179" s="117" t="s">
        <v>85</v>
      </c>
      <c r="C179" s="368" t="s">
        <v>87</v>
      </c>
      <c r="D179" s="396"/>
      <c r="E179" s="369"/>
      <c r="F179" s="56">
        <f>COUNTIFS(ローデータ!$B$12:$B$1011,1,ローデータ!$G$12:$G$1011,$G$4,ローデータ!$I$12:$I$1011,$C$14,ローデータ!$K$12:$K$1011,$B$21,ローデータ!$L$12:$L$1011,F176)</f>
        <v>12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14</v>
      </c>
      <c r="L179" s="9"/>
    </row>
    <row r="180" spans="1:13" ht="14.1" customHeight="1" x14ac:dyDescent="0.15">
      <c r="A180" s="388"/>
      <c r="B180" s="393" t="s">
        <v>86</v>
      </c>
      <c r="C180" s="139">
        <v>1</v>
      </c>
      <c r="D180" s="385" t="s">
        <v>75</v>
      </c>
      <c r="E180" s="38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8"/>
      <c r="B181" s="394"/>
      <c r="C181" s="139">
        <v>2</v>
      </c>
      <c r="D181" s="385" t="s">
        <v>76</v>
      </c>
      <c r="E181" s="38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8"/>
      <c r="B182" s="394"/>
      <c r="C182" s="139">
        <v>3</v>
      </c>
      <c r="D182" s="385" t="s">
        <v>77</v>
      </c>
      <c r="E182" s="38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8"/>
      <c r="B183" s="394"/>
      <c r="C183" s="139">
        <v>4</v>
      </c>
      <c r="D183" s="385" t="s">
        <v>110</v>
      </c>
      <c r="E183" s="38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8"/>
      <c r="B184" s="394"/>
      <c r="C184" s="139">
        <v>5</v>
      </c>
      <c r="D184" s="385" t="s">
        <v>78</v>
      </c>
      <c r="E184" s="38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8"/>
      <c r="B185" s="394"/>
      <c r="C185" s="139">
        <v>6</v>
      </c>
      <c r="D185" s="385" t="s">
        <v>79</v>
      </c>
      <c r="E185" s="38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8"/>
      <c r="B186" s="394"/>
      <c r="C186" s="139">
        <v>7</v>
      </c>
      <c r="D186" s="385" t="s">
        <v>80</v>
      </c>
      <c r="E186" s="38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8"/>
      <c r="B187" s="394"/>
      <c r="C187" s="139">
        <v>8</v>
      </c>
      <c r="D187" s="385" t="s">
        <v>81</v>
      </c>
      <c r="E187" s="38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8"/>
      <c r="B188" s="394"/>
      <c r="C188" s="139">
        <v>9</v>
      </c>
      <c r="D188" s="385" t="s">
        <v>82</v>
      </c>
      <c r="E188" s="38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8"/>
      <c r="B189" s="394"/>
      <c r="C189" s="139">
        <v>10</v>
      </c>
      <c r="D189" s="385" t="s">
        <v>111</v>
      </c>
      <c r="E189" s="38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9"/>
      <c r="B190" s="395"/>
      <c r="C190" s="139">
        <v>11</v>
      </c>
      <c r="D190" s="385" t="s">
        <v>83</v>
      </c>
      <c r="E190" s="38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90" t="s">
        <v>50</v>
      </c>
      <c r="B191" s="391"/>
      <c r="C191" s="391"/>
      <c r="D191" s="391"/>
      <c r="E191" s="392"/>
      <c r="F191" s="56">
        <f>SUM(F179:F190)</f>
        <v>12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6">
        <f t="shared" si="17"/>
        <v>14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7"/>
      <c r="B194" s="397"/>
      <c r="C194" s="397"/>
      <c r="D194" s="397"/>
      <c r="E194" s="358"/>
      <c r="F194" s="244" t="s">
        <v>113</v>
      </c>
      <c r="G194" s="244"/>
      <c r="H194" s="244"/>
      <c r="I194" s="244"/>
      <c r="J194" s="245"/>
      <c r="K194" s="279" t="s">
        <v>50</v>
      </c>
      <c r="L194" s="9"/>
      <c r="M194" s="9"/>
    </row>
    <row r="195" spans="1:18" ht="14.1" customHeight="1" x14ac:dyDescent="0.15">
      <c r="A195" s="359"/>
      <c r="B195" s="398"/>
      <c r="C195" s="398"/>
      <c r="D195" s="398"/>
      <c r="E195" s="360"/>
      <c r="F195" s="401" t="s">
        <v>96</v>
      </c>
      <c r="G195" s="220" t="s">
        <v>97</v>
      </c>
      <c r="H195" s="222" t="s">
        <v>98</v>
      </c>
      <c r="I195" s="220" t="s">
        <v>99</v>
      </c>
      <c r="J195" s="222" t="s">
        <v>100</v>
      </c>
      <c r="K195" s="400"/>
      <c r="L195" s="9"/>
      <c r="M195" s="9"/>
    </row>
    <row r="196" spans="1:18" ht="14.1" customHeight="1" x14ac:dyDescent="0.15">
      <c r="A196" s="359"/>
      <c r="B196" s="398"/>
      <c r="C196" s="398"/>
      <c r="D196" s="398"/>
      <c r="E196" s="360"/>
      <c r="F196" s="402"/>
      <c r="G196" s="326"/>
      <c r="H196" s="327"/>
      <c r="I196" s="326"/>
      <c r="J196" s="327"/>
      <c r="K196" s="400"/>
      <c r="L196" s="9"/>
      <c r="M196" s="9"/>
    </row>
    <row r="197" spans="1:18" ht="14.1" customHeight="1" x14ac:dyDescent="0.15">
      <c r="A197" s="361"/>
      <c r="B197" s="399"/>
      <c r="C197" s="399"/>
      <c r="D197" s="399"/>
      <c r="E197" s="362"/>
      <c r="F197" s="403"/>
      <c r="G197" s="221"/>
      <c r="H197" s="223"/>
      <c r="I197" s="221"/>
      <c r="J197" s="223"/>
      <c r="K197" s="280"/>
      <c r="L197" s="9"/>
      <c r="M197" s="9"/>
    </row>
    <row r="198" spans="1:18" ht="14.1" customHeight="1" x14ac:dyDescent="0.15">
      <c r="A198" s="387" t="s">
        <v>73</v>
      </c>
      <c r="B198" s="117" t="s">
        <v>85</v>
      </c>
      <c r="C198" s="368" t="s">
        <v>87</v>
      </c>
      <c r="D198" s="396"/>
      <c r="E198" s="369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6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23</v>
      </c>
      <c r="L198" s="9"/>
    </row>
    <row r="199" spans="1:18" ht="14.1" customHeight="1" x14ac:dyDescent="0.15">
      <c r="A199" s="388"/>
      <c r="B199" s="393" t="s">
        <v>86</v>
      </c>
      <c r="C199" s="139">
        <v>1</v>
      </c>
      <c r="D199" s="385" t="s">
        <v>75</v>
      </c>
      <c r="E199" s="386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8"/>
      <c r="B200" s="394"/>
      <c r="C200" s="139">
        <v>2</v>
      </c>
      <c r="D200" s="385" t="s">
        <v>76</v>
      </c>
      <c r="E200" s="386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8"/>
      <c r="B201" s="394"/>
      <c r="C201" s="139">
        <v>3</v>
      </c>
      <c r="D201" s="385" t="s">
        <v>77</v>
      </c>
      <c r="E201" s="386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8"/>
      <c r="B202" s="394"/>
      <c r="C202" s="139">
        <v>4</v>
      </c>
      <c r="D202" s="385" t="s">
        <v>110</v>
      </c>
      <c r="E202" s="386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8"/>
      <c r="B203" s="394"/>
      <c r="C203" s="139">
        <v>5</v>
      </c>
      <c r="D203" s="385" t="s">
        <v>78</v>
      </c>
      <c r="E203" s="386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8"/>
      <c r="B204" s="394"/>
      <c r="C204" s="139">
        <v>6</v>
      </c>
      <c r="D204" s="385" t="s">
        <v>79</v>
      </c>
      <c r="E204" s="386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8"/>
      <c r="B205" s="394"/>
      <c r="C205" s="139">
        <v>7</v>
      </c>
      <c r="D205" s="385" t="s">
        <v>80</v>
      </c>
      <c r="E205" s="386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8"/>
      <c r="B206" s="394"/>
      <c r="C206" s="139">
        <v>8</v>
      </c>
      <c r="D206" s="385" t="s">
        <v>81</v>
      </c>
      <c r="E206" s="386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8"/>
      <c r="B207" s="394"/>
      <c r="C207" s="139">
        <v>9</v>
      </c>
      <c r="D207" s="385" t="s">
        <v>82</v>
      </c>
      <c r="E207" s="386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8"/>
      <c r="B208" s="394"/>
      <c r="C208" s="139">
        <v>10</v>
      </c>
      <c r="D208" s="385" t="s">
        <v>111</v>
      </c>
      <c r="E208" s="386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9"/>
      <c r="B209" s="395"/>
      <c r="C209" s="139">
        <v>11</v>
      </c>
      <c r="D209" s="385" t="s">
        <v>83</v>
      </c>
      <c r="E209" s="386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90" t="s">
        <v>50</v>
      </c>
      <c r="B210" s="391"/>
      <c r="C210" s="391"/>
      <c r="D210" s="391"/>
      <c r="E210" s="392"/>
      <c r="F210" s="94">
        <f>SUM(F198:F209)</f>
        <v>8</v>
      </c>
      <c r="G210" s="94">
        <f t="shared" ref="G210:I210" si="19">SUM(G198:G209)</f>
        <v>6</v>
      </c>
      <c r="H210" s="94">
        <f>SUM(H198:H209)</f>
        <v>7</v>
      </c>
      <c r="I210" s="94">
        <f t="shared" si="19"/>
        <v>2</v>
      </c>
      <c r="J210" s="94">
        <f>SUM(J198:J209)</f>
        <v>0</v>
      </c>
      <c r="K210" s="118">
        <f t="shared" si="18"/>
        <v>23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5"/>
      <c r="B213" s="382"/>
      <c r="C213" s="382"/>
      <c r="D213" s="382"/>
      <c r="E213" s="336"/>
      <c r="F213" s="374" t="s">
        <v>114</v>
      </c>
      <c r="G213" s="375"/>
      <c r="H213" s="376"/>
      <c r="I213" s="268" t="s">
        <v>50</v>
      </c>
    </row>
    <row r="214" spans="1:18" ht="14.1" customHeight="1" x14ac:dyDescent="0.15">
      <c r="A214" s="337"/>
      <c r="B214" s="383"/>
      <c r="C214" s="383"/>
      <c r="D214" s="383"/>
      <c r="E214" s="338"/>
      <c r="F214" s="137">
        <v>1</v>
      </c>
      <c r="G214" s="137">
        <v>2</v>
      </c>
      <c r="H214" s="137">
        <v>3</v>
      </c>
      <c r="I214" s="269"/>
    </row>
    <row r="215" spans="1:18" ht="14.1" customHeight="1" x14ac:dyDescent="0.15">
      <c r="A215" s="339"/>
      <c r="B215" s="384"/>
      <c r="C215" s="384"/>
      <c r="D215" s="384"/>
      <c r="E215" s="340"/>
      <c r="F215" s="140" t="s">
        <v>67</v>
      </c>
      <c r="G215" s="140" t="s">
        <v>66</v>
      </c>
      <c r="H215" s="140" t="s">
        <v>68</v>
      </c>
      <c r="I215" s="270"/>
    </row>
    <row r="216" spans="1:18" ht="14.1" customHeight="1" x14ac:dyDescent="0.15">
      <c r="A216" s="387" t="s">
        <v>73</v>
      </c>
      <c r="B216" s="117" t="s">
        <v>85</v>
      </c>
      <c r="C216" s="368" t="s">
        <v>87</v>
      </c>
      <c r="D216" s="396"/>
      <c r="E216" s="369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88"/>
      <c r="B217" s="393" t="s">
        <v>86</v>
      </c>
      <c r="C217" s="139">
        <v>1</v>
      </c>
      <c r="D217" s="385" t="s">
        <v>75</v>
      </c>
      <c r="E217" s="38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8"/>
      <c r="B218" s="394"/>
      <c r="C218" s="139">
        <v>2</v>
      </c>
      <c r="D218" s="385" t="s">
        <v>76</v>
      </c>
      <c r="E218" s="38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8"/>
      <c r="B219" s="394"/>
      <c r="C219" s="139">
        <v>3</v>
      </c>
      <c r="D219" s="385" t="s">
        <v>77</v>
      </c>
      <c r="E219" s="38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8"/>
      <c r="B220" s="394"/>
      <c r="C220" s="139">
        <v>4</v>
      </c>
      <c r="D220" s="385" t="s">
        <v>110</v>
      </c>
      <c r="E220" s="38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8"/>
      <c r="B221" s="394"/>
      <c r="C221" s="139">
        <v>5</v>
      </c>
      <c r="D221" s="385" t="s">
        <v>78</v>
      </c>
      <c r="E221" s="38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8"/>
      <c r="B222" s="394"/>
      <c r="C222" s="139">
        <v>6</v>
      </c>
      <c r="D222" s="385" t="s">
        <v>79</v>
      </c>
      <c r="E222" s="38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8"/>
      <c r="B223" s="394"/>
      <c r="C223" s="139">
        <v>7</v>
      </c>
      <c r="D223" s="385" t="s">
        <v>80</v>
      </c>
      <c r="E223" s="38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8"/>
      <c r="B224" s="394"/>
      <c r="C224" s="139">
        <v>8</v>
      </c>
      <c r="D224" s="385" t="s">
        <v>81</v>
      </c>
      <c r="E224" s="38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8"/>
      <c r="B225" s="394"/>
      <c r="C225" s="139">
        <v>9</v>
      </c>
      <c r="D225" s="385" t="s">
        <v>82</v>
      </c>
      <c r="E225" s="38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8"/>
      <c r="B226" s="394"/>
      <c r="C226" s="139">
        <v>10</v>
      </c>
      <c r="D226" s="385" t="s">
        <v>111</v>
      </c>
      <c r="E226" s="38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9"/>
      <c r="B227" s="395"/>
      <c r="C227" s="139">
        <v>11</v>
      </c>
      <c r="D227" s="385" t="s">
        <v>83</v>
      </c>
      <c r="E227" s="38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90" t="s">
        <v>50</v>
      </c>
      <c r="B228" s="391"/>
      <c r="C228" s="391"/>
      <c r="D228" s="391"/>
      <c r="E228" s="392"/>
      <c r="F228" s="56">
        <f>SUM(F216:F227)</f>
        <v>8</v>
      </c>
      <c r="G228" s="56">
        <f>SUM(G216:G227)</f>
        <v>1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7"/>
      <c r="B231" s="397"/>
      <c r="C231" s="397"/>
      <c r="D231" s="397"/>
      <c r="E231" s="358"/>
      <c r="F231" s="244" t="s">
        <v>88</v>
      </c>
      <c r="G231" s="244"/>
      <c r="H231" s="244"/>
      <c r="I231" s="244"/>
      <c r="J231" s="244"/>
      <c r="K231" s="244"/>
      <c r="L231" s="245"/>
      <c r="M231" s="254" t="s">
        <v>50</v>
      </c>
    </row>
    <row r="232" spans="1:14" ht="14.1" customHeight="1" x14ac:dyDescent="0.15">
      <c r="A232" s="359"/>
      <c r="B232" s="398"/>
      <c r="C232" s="398"/>
      <c r="D232" s="398"/>
      <c r="E232" s="360"/>
      <c r="F232" s="380" t="s">
        <v>104</v>
      </c>
      <c r="G232" s="226" t="s">
        <v>105</v>
      </c>
      <c r="H232" s="226" t="s">
        <v>98</v>
      </c>
      <c r="I232" s="226" t="s">
        <v>106</v>
      </c>
      <c r="J232" s="246" t="s">
        <v>107</v>
      </c>
      <c r="K232" s="226" t="s">
        <v>36</v>
      </c>
      <c r="L232" s="246" t="s">
        <v>30</v>
      </c>
      <c r="M232" s="294"/>
    </row>
    <row r="233" spans="1:14" ht="14.1" customHeight="1" x14ac:dyDescent="0.15">
      <c r="A233" s="361"/>
      <c r="B233" s="399"/>
      <c r="C233" s="399"/>
      <c r="D233" s="399"/>
      <c r="E233" s="362"/>
      <c r="F233" s="404"/>
      <c r="G233" s="227"/>
      <c r="H233" s="227"/>
      <c r="I233" s="227"/>
      <c r="J233" s="247"/>
      <c r="K233" s="227"/>
      <c r="L233" s="247"/>
      <c r="M233" s="255"/>
    </row>
    <row r="234" spans="1:14" ht="14.1" customHeight="1" x14ac:dyDescent="0.15">
      <c r="A234" s="387" t="s">
        <v>73</v>
      </c>
      <c r="B234" s="117" t="s">
        <v>85</v>
      </c>
      <c r="C234" s="368" t="s">
        <v>87</v>
      </c>
      <c r="D234" s="396"/>
      <c r="E234" s="369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88"/>
      <c r="B235" s="393" t="s">
        <v>86</v>
      </c>
      <c r="C235" s="139">
        <v>1</v>
      </c>
      <c r="D235" s="385" t="s">
        <v>75</v>
      </c>
      <c r="E235" s="386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8"/>
      <c r="B236" s="394"/>
      <c r="C236" s="139">
        <v>2</v>
      </c>
      <c r="D236" s="385" t="s">
        <v>76</v>
      </c>
      <c r="E236" s="386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8"/>
      <c r="B237" s="394"/>
      <c r="C237" s="139">
        <v>3</v>
      </c>
      <c r="D237" s="385" t="s">
        <v>77</v>
      </c>
      <c r="E237" s="386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8"/>
      <c r="B238" s="394"/>
      <c r="C238" s="139">
        <v>4</v>
      </c>
      <c r="D238" s="385" t="s">
        <v>110</v>
      </c>
      <c r="E238" s="386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8"/>
      <c r="B239" s="394"/>
      <c r="C239" s="139">
        <v>5</v>
      </c>
      <c r="D239" s="385" t="s">
        <v>78</v>
      </c>
      <c r="E239" s="386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8"/>
      <c r="B240" s="394"/>
      <c r="C240" s="139">
        <v>6</v>
      </c>
      <c r="D240" s="385" t="s">
        <v>79</v>
      </c>
      <c r="E240" s="386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8"/>
      <c r="B241" s="394"/>
      <c r="C241" s="139">
        <v>7</v>
      </c>
      <c r="D241" s="385" t="s">
        <v>80</v>
      </c>
      <c r="E241" s="386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8"/>
      <c r="B242" s="394"/>
      <c r="C242" s="139">
        <v>8</v>
      </c>
      <c r="D242" s="385" t="s">
        <v>81</v>
      </c>
      <c r="E242" s="386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8"/>
      <c r="B243" s="394"/>
      <c r="C243" s="139">
        <v>9</v>
      </c>
      <c r="D243" s="385" t="s">
        <v>82</v>
      </c>
      <c r="E243" s="386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8"/>
      <c r="B244" s="394"/>
      <c r="C244" s="139">
        <v>10</v>
      </c>
      <c r="D244" s="385" t="s">
        <v>111</v>
      </c>
      <c r="E244" s="386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9"/>
      <c r="B245" s="395"/>
      <c r="C245" s="139">
        <v>11</v>
      </c>
      <c r="D245" s="385" t="s">
        <v>83</v>
      </c>
      <c r="E245" s="386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90" t="s">
        <v>50</v>
      </c>
      <c r="B246" s="391"/>
      <c r="C246" s="391"/>
      <c r="D246" s="391"/>
      <c r="E246" s="392"/>
      <c r="F246" s="94">
        <f>SUM(F234:F245)</f>
        <v>0</v>
      </c>
      <c r="G246" s="94">
        <f t="shared" ref="G246:L246" si="22">SUM(G234:G245)</f>
        <v>5</v>
      </c>
      <c r="H246" s="94">
        <f t="shared" si="22"/>
        <v>0</v>
      </c>
      <c r="I246" s="94">
        <f>SUM(I234:I245)</f>
        <v>0</v>
      </c>
      <c r="J246" s="94">
        <f t="shared" si="22"/>
        <v>3</v>
      </c>
      <c r="K246" s="94">
        <f>SUM(K234:K245)</f>
        <v>3</v>
      </c>
      <c r="L246" s="94">
        <f t="shared" si="22"/>
        <v>0</v>
      </c>
      <c r="M246" s="56">
        <f t="shared" si="21"/>
        <v>11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5"/>
      <c r="B250" s="382"/>
      <c r="C250" s="382"/>
      <c r="D250" s="382"/>
      <c r="E250" s="336"/>
      <c r="F250" s="259" t="s">
        <v>16</v>
      </c>
      <c r="G250" s="260"/>
      <c r="H250" s="260"/>
      <c r="I250" s="260"/>
      <c r="J250" s="261"/>
      <c r="K250" s="310" t="s">
        <v>50</v>
      </c>
      <c r="L250" s="265" t="s">
        <v>13</v>
      </c>
      <c r="M250" s="266"/>
      <c r="N250" s="267"/>
      <c r="O250" s="268" t="s">
        <v>50</v>
      </c>
    </row>
    <row r="251" spans="1:17" ht="14.1" customHeight="1" x14ac:dyDescent="0.15">
      <c r="A251" s="337"/>
      <c r="B251" s="383"/>
      <c r="C251" s="383"/>
      <c r="D251" s="383"/>
      <c r="E251" s="33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11"/>
      <c r="L251" s="52">
        <v>1</v>
      </c>
      <c r="M251" s="44">
        <v>2</v>
      </c>
      <c r="N251" s="61">
        <v>3</v>
      </c>
      <c r="O251" s="269"/>
    </row>
    <row r="252" spans="1:17" ht="14.1" customHeight="1" x14ac:dyDescent="0.15">
      <c r="A252" s="337"/>
      <c r="B252" s="383"/>
      <c r="C252" s="383"/>
      <c r="D252" s="383"/>
      <c r="E252" s="338"/>
      <c r="F252" s="252" t="s">
        <v>65</v>
      </c>
      <c r="G252" s="252" t="s">
        <v>66</v>
      </c>
      <c r="H252" s="281" t="s">
        <v>101</v>
      </c>
      <c r="I252" s="246" t="s">
        <v>102</v>
      </c>
      <c r="J252" s="367" t="s">
        <v>103</v>
      </c>
      <c r="K252" s="311"/>
      <c r="L252" s="405" t="s">
        <v>67</v>
      </c>
      <c r="M252" s="250" t="s">
        <v>66</v>
      </c>
      <c r="N252" s="407" t="s">
        <v>68</v>
      </c>
      <c r="O252" s="269"/>
    </row>
    <row r="253" spans="1:17" ht="14.1" customHeight="1" x14ac:dyDescent="0.15">
      <c r="A253" s="339"/>
      <c r="B253" s="384"/>
      <c r="C253" s="384"/>
      <c r="D253" s="384"/>
      <c r="E253" s="340"/>
      <c r="F253" s="253"/>
      <c r="G253" s="253"/>
      <c r="H253" s="365"/>
      <c r="I253" s="366"/>
      <c r="J253" s="253"/>
      <c r="K253" s="312"/>
      <c r="L253" s="406"/>
      <c r="M253" s="251"/>
      <c r="N253" s="408"/>
      <c r="O253" s="270"/>
    </row>
    <row r="254" spans="1:17" ht="14.1" customHeight="1" x14ac:dyDescent="0.15">
      <c r="A254" s="409" t="s">
        <v>73</v>
      </c>
      <c r="B254" s="117" t="s">
        <v>85</v>
      </c>
      <c r="C254" s="368" t="s">
        <v>87</v>
      </c>
      <c r="D254" s="396"/>
      <c r="E254" s="369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410"/>
      <c r="B255" s="412" t="s">
        <v>86</v>
      </c>
      <c r="C255" s="139">
        <v>1</v>
      </c>
      <c r="D255" s="385" t="s">
        <v>75</v>
      </c>
      <c r="E255" s="39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10"/>
      <c r="B256" s="394"/>
      <c r="C256" s="139">
        <v>2</v>
      </c>
      <c r="D256" s="385" t="s">
        <v>76</v>
      </c>
      <c r="E256" s="39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10"/>
      <c r="B257" s="394"/>
      <c r="C257" s="139">
        <v>3</v>
      </c>
      <c r="D257" s="385" t="s">
        <v>77</v>
      </c>
      <c r="E257" s="39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10"/>
      <c r="B258" s="394"/>
      <c r="C258" s="139">
        <v>4</v>
      </c>
      <c r="D258" s="385" t="s">
        <v>110</v>
      </c>
      <c r="E258" s="38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10"/>
      <c r="B259" s="394"/>
      <c r="C259" s="139">
        <v>5</v>
      </c>
      <c r="D259" s="385" t="s">
        <v>78</v>
      </c>
      <c r="E259" s="392"/>
      <c r="F259" s="56">
        <f>COUNTIFS(ローデータ!$B$12:$B$1011,1,ローデータ!$G$12:$G$1011,$G$4,ローデータ!$I$12:$I$1011,$B$14,ローデータ!$J$12:$J$1011,C259,ローデータ!$K$12:$K$1011,$F$21,ローデータ!$L$12:$L$1011,$F$251)</f>
        <v>1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1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1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1</v>
      </c>
    </row>
    <row r="260" spans="1:19" ht="14.1" customHeight="1" x14ac:dyDescent="0.15">
      <c r="A260" s="410"/>
      <c r="B260" s="394"/>
      <c r="C260" s="139">
        <v>6</v>
      </c>
      <c r="D260" s="385" t="s">
        <v>79</v>
      </c>
      <c r="E260" s="39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10"/>
      <c r="B261" s="394"/>
      <c r="C261" s="139">
        <v>7</v>
      </c>
      <c r="D261" s="385" t="s">
        <v>80</v>
      </c>
      <c r="E261" s="39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10"/>
      <c r="B262" s="394"/>
      <c r="C262" s="139">
        <v>8</v>
      </c>
      <c r="D262" s="385" t="s">
        <v>81</v>
      </c>
      <c r="E262" s="39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10"/>
      <c r="B263" s="394"/>
      <c r="C263" s="139">
        <v>9</v>
      </c>
      <c r="D263" s="385" t="s">
        <v>82</v>
      </c>
      <c r="E263" s="39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10"/>
      <c r="B264" s="394"/>
      <c r="C264" s="139">
        <v>10</v>
      </c>
      <c r="D264" s="385" t="s">
        <v>111</v>
      </c>
      <c r="E264" s="38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11"/>
      <c r="B265" s="395"/>
      <c r="C265" s="139">
        <v>11</v>
      </c>
      <c r="D265" s="385" t="s">
        <v>83</v>
      </c>
      <c r="E265" s="39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90" t="s">
        <v>50</v>
      </c>
      <c r="B266" s="391"/>
      <c r="C266" s="391"/>
      <c r="D266" s="391"/>
      <c r="E266" s="392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7</v>
      </c>
      <c r="M266" s="94">
        <f>SUM(M254:M265)</f>
        <v>0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21"/>
      <c r="B269" s="422"/>
      <c r="C269" s="422"/>
      <c r="D269" s="422"/>
      <c r="E269" s="322"/>
      <c r="F269" s="237" t="s">
        <v>70</v>
      </c>
      <c r="G269" s="238"/>
      <c r="H269" s="238"/>
      <c r="I269" s="238"/>
      <c r="J269" s="239"/>
      <c r="K269" s="316" t="s">
        <v>50</v>
      </c>
      <c r="L269" s="243" t="s">
        <v>71</v>
      </c>
      <c r="M269" s="244"/>
      <c r="N269" s="244"/>
      <c r="O269" s="244"/>
      <c r="P269" s="244"/>
      <c r="Q269" s="244"/>
      <c r="R269" s="245"/>
      <c r="S269" s="215" t="s">
        <v>50</v>
      </c>
    </row>
    <row r="270" spans="1:19" ht="14.1" customHeight="1" x14ac:dyDescent="0.15">
      <c r="A270" s="423"/>
      <c r="B270" s="424"/>
      <c r="C270" s="424"/>
      <c r="D270" s="424"/>
      <c r="E270" s="323"/>
      <c r="F270" s="401" t="s">
        <v>96</v>
      </c>
      <c r="G270" s="220" t="s">
        <v>97</v>
      </c>
      <c r="H270" s="222" t="s">
        <v>98</v>
      </c>
      <c r="I270" s="220" t="s">
        <v>99</v>
      </c>
      <c r="J270" s="222" t="s">
        <v>100</v>
      </c>
      <c r="K270" s="317"/>
      <c r="L270" s="413" t="s">
        <v>104</v>
      </c>
      <c r="M270" s="415" t="s">
        <v>105</v>
      </c>
      <c r="N270" s="415" t="s">
        <v>98</v>
      </c>
      <c r="O270" s="415" t="s">
        <v>106</v>
      </c>
      <c r="P270" s="416" t="s">
        <v>107</v>
      </c>
      <c r="Q270" s="415" t="s">
        <v>36</v>
      </c>
      <c r="R270" s="416" t="s">
        <v>30</v>
      </c>
      <c r="S270" s="216"/>
    </row>
    <row r="271" spans="1:19" ht="14.1" customHeight="1" x14ac:dyDescent="0.15">
      <c r="A271" s="425"/>
      <c r="B271" s="426"/>
      <c r="C271" s="426"/>
      <c r="D271" s="426"/>
      <c r="E271" s="324"/>
      <c r="F271" s="403"/>
      <c r="G271" s="221"/>
      <c r="H271" s="223"/>
      <c r="I271" s="221"/>
      <c r="J271" s="223"/>
      <c r="K271" s="318"/>
      <c r="L271" s="414"/>
      <c r="M271" s="415"/>
      <c r="N271" s="415"/>
      <c r="O271" s="415"/>
      <c r="P271" s="416"/>
      <c r="Q271" s="415"/>
      <c r="R271" s="416"/>
      <c r="S271" s="217"/>
    </row>
    <row r="272" spans="1:19" ht="14.1" customHeight="1" x14ac:dyDescent="0.15">
      <c r="A272" s="387" t="s">
        <v>73</v>
      </c>
      <c r="B272" s="117" t="s">
        <v>85</v>
      </c>
      <c r="C272" s="368" t="s">
        <v>87</v>
      </c>
      <c r="D272" s="396"/>
      <c r="E272" s="369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5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5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88"/>
      <c r="B273" s="393" t="s">
        <v>86</v>
      </c>
      <c r="C273" s="139">
        <v>1</v>
      </c>
      <c r="D273" s="385" t="s">
        <v>75</v>
      </c>
      <c r="E273" s="386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8"/>
      <c r="B274" s="394"/>
      <c r="C274" s="139">
        <v>2</v>
      </c>
      <c r="D274" s="385" t="s">
        <v>76</v>
      </c>
      <c r="E274" s="386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8"/>
      <c r="B275" s="394"/>
      <c r="C275" s="139">
        <v>3</v>
      </c>
      <c r="D275" s="385" t="s">
        <v>77</v>
      </c>
      <c r="E275" s="386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8"/>
      <c r="B276" s="394"/>
      <c r="C276" s="139">
        <v>4</v>
      </c>
      <c r="D276" s="419" t="s">
        <v>110</v>
      </c>
      <c r="E276" s="420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8"/>
      <c r="B277" s="394"/>
      <c r="C277" s="139">
        <v>5</v>
      </c>
      <c r="D277" s="385" t="s">
        <v>78</v>
      </c>
      <c r="E277" s="386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1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1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1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1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2</v>
      </c>
    </row>
    <row r="278" spans="1:19" ht="14.1" customHeight="1" x14ac:dyDescent="0.15">
      <c r="A278" s="388"/>
      <c r="B278" s="394"/>
      <c r="C278" s="139">
        <v>6</v>
      </c>
      <c r="D278" s="385" t="s">
        <v>79</v>
      </c>
      <c r="E278" s="386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8"/>
      <c r="B279" s="394"/>
      <c r="C279" s="139">
        <v>7</v>
      </c>
      <c r="D279" s="385" t="s">
        <v>80</v>
      </c>
      <c r="E279" s="386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8"/>
      <c r="B280" s="394"/>
      <c r="C280" s="139">
        <v>8</v>
      </c>
      <c r="D280" s="385" t="s">
        <v>81</v>
      </c>
      <c r="E280" s="386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8"/>
      <c r="B281" s="394"/>
      <c r="C281" s="139">
        <v>9</v>
      </c>
      <c r="D281" s="385" t="s">
        <v>82</v>
      </c>
      <c r="E281" s="386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8"/>
      <c r="B282" s="394"/>
      <c r="C282" s="139">
        <v>10</v>
      </c>
      <c r="D282" s="385" t="s">
        <v>111</v>
      </c>
      <c r="E282" s="386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9"/>
      <c r="B283" s="395"/>
      <c r="C283" s="139">
        <v>11</v>
      </c>
      <c r="D283" s="385" t="s">
        <v>83</v>
      </c>
      <c r="E283" s="386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90" t="s">
        <v>50</v>
      </c>
      <c r="B284" s="391"/>
      <c r="C284" s="391"/>
      <c r="D284" s="391"/>
      <c r="E284" s="392"/>
      <c r="F284" s="56">
        <f>SUM(F272:F283)</f>
        <v>0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1</v>
      </c>
      <c r="J284" s="56">
        <f t="shared" si="28"/>
        <v>0</v>
      </c>
      <c r="K284" s="95">
        <f t="shared" si="26"/>
        <v>6</v>
      </c>
      <c r="L284" s="94">
        <f>SUM(L272:L283)</f>
        <v>0</v>
      </c>
      <c r="M284" s="94">
        <f t="shared" ref="M284:R284" si="29">SUM(M272:M283)</f>
        <v>6</v>
      </c>
      <c r="N284" s="94">
        <f t="shared" si="29"/>
        <v>2</v>
      </c>
      <c r="O284" s="94">
        <f t="shared" si="29"/>
        <v>0</v>
      </c>
      <c r="P284" s="94">
        <f t="shared" si="29"/>
        <v>1</v>
      </c>
      <c r="Q284" s="94">
        <f t="shared" si="29"/>
        <v>2</v>
      </c>
      <c r="R284" s="94">
        <f t="shared" si="29"/>
        <v>0</v>
      </c>
      <c r="S284" s="56">
        <f t="shared" si="27"/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7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6">
        <v>1</v>
      </c>
      <c r="L3" s="429" t="s">
        <v>54</v>
      </c>
      <c r="M3" s="430"/>
      <c r="N3" s="430"/>
      <c r="O3" s="431"/>
      <c r="P3" s="144">
        <v>2</v>
      </c>
      <c r="Q3" s="429" t="s">
        <v>55</v>
      </c>
      <c r="R3" s="430"/>
      <c r="S3" s="430"/>
      <c r="T3" s="431"/>
      <c r="U3" s="144">
        <v>3</v>
      </c>
      <c r="V3" s="429" t="s">
        <v>56</v>
      </c>
      <c r="W3" s="430"/>
      <c r="X3" s="430"/>
      <c r="Y3" s="431"/>
      <c r="Z3" s="144">
        <v>4</v>
      </c>
      <c r="AA3" s="429" t="s">
        <v>57</v>
      </c>
      <c r="AB3" s="430"/>
      <c r="AC3" s="430"/>
      <c r="AD3" s="431"/>
      <c r="AE3" s="144">
        <v>5</v>
      </c>
      <c r="AF3" s="429" t="s">
        <v>58</v>
      </c>
      <c r="AG3" s="430"/>
      <c r="AH3" s="430"/>
      <c r="AI3" s="431"/>
      <c r="AJ3" s="144">
        <v>6</v>
      </c>
      <c r="AK3" s="429" t="s">
        <v>134</v>
      </c>
      <c r="AL3" s="430"/>
      <c r="AM3" s="430"/>
      <c r="AN3" s="431"/>
      <c r="AO3" s="144">
        <v>7</v>
      </c>
      <c r="AP3" s="429" t="s">
        <v>135</v>
      </c>
      <c r="AQ3" s="430"/>
      <c r="AR3" s="430"/>
      <c r="AS3" s="431"/>
      <c r="AT3" s="144">
        <v>8</v>
      </c>
      <c r="AU3" s="429" t="s">
        <v>61</v>
      </c>
      <c r="AV3" s="430"/>
      <c r="AW3" s="430"/>
      <c r="AX3" s="431"/>
      <c r="AY3" s="144">
        <v>9</v>
      </c>
      <c r="AZ3" s="429" t="s">
        <v>62</v>
      </c>
      <c r="BA3" s="430"/>
      <c r="BB3" s="430"/>
      <c r="BC3" s="433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7"/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7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7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7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7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7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7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6">
        <v>1</v>
      </c>
      <c r="L13" s="429" t="s">
        <v>54</v>
      </c>
      <c r="M13" s="430"/>
      <c r="N13" s="430"/>
      <c r="O13" s="431"/>
      <c r="P13" s="144">
        <v>2</v>
      </c>
      <c r="Q13" s="429" t="s">
        <v>55</v>
      </c>
      <c r="R13" s="430"/>
      <c r="S13" s="430"/>
      <c r="T13" s="431"/>
      <c r="U13" s="144">
        <v>3</v>
      </c>
      <c r="V13" s="429" t="s">
        <v>56</v>
      </c>
      <c r="W13" s="430"/>
      <c r="X13" s="430"/>
      <c r="Y13" s="431"/>
      <c r="Z13" s="144">
        <v>4</v>
      </c>
      <c r="AA13" s="429" t="s">
        <v>57</v>
      </c>
      <c r="AB13" s="430"/>
      <c r="AC13" s="430"/>
      <c r="AD13" s="431"/>
      <c r="AE13" s="144">
        <v>5</v>
      </c>
      <c r="AF13" s="429" t="s">
        <v>58</v>
      </c>
      <c r="AG13" s="430"/>
      <c r="AH13" s="430"/>
      <c r="AI13" s="431"/>
      <c r="AJ13" s="144">
        <v>6</v>
      </c>
      <c r="AK13" s="429" t="s">
        <v>134</v>
      </c>
      <c r="AL13" s="430"/>
      <c r="AM13" s="430"/>
      <c r="AN13" s="431"/>
      <c r="AO13" s="144">
        <v>7</v>
      </c>
      <c r="AP13" s="429" t="s">
        <v>135</v>
      </c>
      <c r="AQ13" s="430"/>
      <c r="AR13" s="430"/>
      <c r="AS13" s="431"/>
      <c r="AT13" s="144">
        <v>8</v>
      </c>
      <c r="AU13" s="429" t="s">
        <v>61</v>
      </c>
      <c r="AV13" s="430"/>
      <c r="AW13" s="430"/>
      <c r="AX13" s="431"/>
      <c r="AY13" s="144">
        <v>9</v>
      </c>
      <c r="AZ13" s="429" t="s">
        <v>62</v>
      </c>
      <c r="BA13" s="430"/>
      <c r="BB13" s="430"/>
      <c r="BC13" s="433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34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4"/>
      <c r="B15" s="395" t="s">
        <v>29</v>
      </c>
      <c r="C15" s="395"/>
      <c r="D15" s="395"/>
      <c r="E15" s="395"/>
      <c r="F15" s="395"/>
      <c r="G15" s="395"/>
      <c r="H15" s="395"/>
      <c r="I15" s="395"/>
      <c r="J15" s="39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4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4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4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4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4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4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6">
        <v>1</v>
      </c>
      <c r="L23" s="429" t="s">
        <v>54</v>
      </c>
      <c r="M23" s="430"/>
      <c r="N23" s="430"/>
      <c r="O23" s="431"/>
      <c r="P23" s="144">
        <v>2</v>
      </c>
      <c r="Q23" s="429" t="s">
        <v>55</v>
      </c>
      <c r="R23" s="430"/>
      <c r="S23" s="430"/>
      <c r="T23" s="431"/>
      <c r="U23" s="144">
        <v>3</v>
      </c>
      <c r="V23" s="429" t="s">
        <v>56</v>
      </c>
      <c r="W23" s="430"/>
      <c r="X23" s="430"/>
      <c r="Y23" s="431"/>
      <c r="Z23" s="144">
        <v>4</v>
      </c>
      <c r="AA23" s="429" t="s">
        <v>57</v>
      </c>
      <c r="AB23" s="430"/>
      <c r="AC23" s="430"/>
      <c r="AD23" s="431"/>
      <c r="AE23" s="144">
        <v>5</v>
      </c>
      <c r="AF23" s="429" t="s">
        <v>58</v>
      </c>
      <c r="AG23" s="430"/>
      <c r="AH23" s="430"/>
      <c r="AI23" s="431"/>
      <c r="AJ23" s="144">
        <v>6</v>
      </c>
      <c r="AK23" s="429" t="s">
        <v>134</v>
      </c>
      <c r="AL23" s="430"/>
      <c r="AM23" s="430"/>
      <c r="AN23" s="431"/>
      <c r="AO23" s="144">
        <v>7</v>
      </c>
      <c r="AP23" s="429" t="s">
        <v>135</v>
      </c>
      <c r="AQ23" s="430"/>
      <c r="AR23" s="430"/>
      <c r="AS23" s="431"/>
      <c r="AT23" s="144">
        <v>8</v>
      </c>
      <c r="AU23" s="429" t="s">
        <v>61</v>
      </c>
      <c r="AV23" s="430"/>
      <c r="AW23" s="430"/>
      <c r="AX23" s="431"/>
      <c r="AY23" s="144">
        <v>9</v>
      </c>
      <c r="AZ23" s="429" t="s">
        <v>62</v>
      </c>
      <c r="BA23" s="430"/>
      <c r="BB23" s="430"/>
      <c r="BC23" s="433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87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8"/>
      <c r="B25" s="395" t="s">
        <v>29</v>
      </c>
      <c r="C25" s="395"/>
      <c r="D25" s="395"/>
      <c r="E25" s="395"/>
      <c r="F25" s="395"/>
      <c r="G25" s="395"/>
      <c r="H25" s="395"/>
      <c r="I25" s="395"/>
      <c r="J25" s="39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8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8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8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8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8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9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6">
        <v>1</v>
      </c>
      <c r="L33" s="429" t="s">
        <v>54</v>
      </c>
      <c r="M33" s="430"/>
      <c r="N33" s="430"/>
      <c r="O33" s="431"/>
      <c r="P33" s="144">
        <v>2</v>
      </c>
      <c r="Q33" s="429" t="s">
        <v>55</v>
      </c>
      <c r="R33" s="430"/>
      <c r="S33" s="430"/>
      <c r="T33" s="431"/>
      <c r="U33" s="144">
        <v>3</v>
      </c>
      <c r="V33" s="429" t="s">
        <v>56</v>
      </c>
      <c r="W33" s="430"/>
      <c r="X33" s="430"/>
      <c r="Y33" s="431"/>
      <c r="Z33" s="144">
        <v>4</v>
      </c>
      <c r="AA33" s="429" t="s">
        <v>57</v>
      </c>
      <c r="AB33" s="430"/>
      <c r="AC33" s="430"/>
      <c r="AD33" s="431"/>
      <c r="AE33" s="144">
        <v>5</v>
      </c>
      <c r="AF33" s="429" t="s">
        <v>58</v>
      </c>
      <c r="AG33" s="430"/>
      <c r="AH33" s="430"/>
      <c r="AI33" s="431"/>
      <c r="AJ33" s="144">
        <v>6</v>
      </c>
      <c r="AK33" s="429" t="s">
        <v>134</v>
      </c>
      <c r="AL33" s="430"/>
      <c r="AM33" s="430"/>
      <c r="AN33" s="431"/>
      <c r="AO33" s="144">
        <v>7</v>
      </c>
      <c r="AP33" s="429" t="s">
        <v>135</v>
      </c>
      <c r="AQ33" s="430"/>
      <c r="AR33" s="430"/>
      <c r="AS33" s="431"/>
      <c r="AT33" s="144">
        <v>8</v>
      </c>
      <c r="AU33" s="429" t="s">
        <v>61</v>
      </c>
      <c r="AV33" s="430"/>
      <c r="AW33" s="430"/>
      <c r="AX33" s="431"/>
      <c r="AY33" s="144">
        <v>9</v>
      </c>
      <c r="AZ33" s="429" t="s">
        <v>62</v>
      </c>
      <c r="BA33" s="430"/>
      <c r="BB33" s="430"/>
      <c r="BC33" s="433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87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8"/>
      <c r="B35" s="395" t="s">
        <v>29</v>
      </c>
      <c r="C35" s="395"/>
      <c r="D35" s="395"/>
      <c r="E35" s="395"/>
      <c r="F35" s="395"/>
      <c r="G35" s="395"/>
      <c r="H35" s="395"/>
      <c r="I35" s="395"/>
      <c r="J35" s="39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8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8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8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8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8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9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6">
        <v>1</v>
      </c>
      <c r="L43" s="429" t="s">
        <v>54</v>
      </c>
      <c r="M43" s="430"/>
      <c r="N43" s="430"/>
      <c r="O43" s="431"/>
      <c r="P43" s="144">
        <v>2</v>
      </c>
      <c r="Q43" s="429" t="s">
        <v>55</v>
      </c>
      <c r="R43" s="430"/>
      <c r="S43" s="430"/>
      <c r="T43" s="431"/>
      <c r="U43" s="144">
        <v>3</v>
      </c>
      <c r="V43" s="429" t="s">
        <v>56</v>
      </c>
      <c r="W43" s="430"/>
      <c r="X43" s="430"/>
      <c r="Y43" s="431"/>
      <c r="Z43" s="144">
        <v>4</v>
      </c>
      <c r="AA43" s="429" t="s">
        <v>57</v>
      </c>
      <c r="AB43" s="430"/>
      <c r="AC43" s="430"/>
      <c r="AD43" s="431"/>
      <c r="AE43" s="144">
        <v>5</v>
      </c>
      <c r="AF43" s="429" t="s">
        <v>58</v>
      </c>
      <c r="AG43" s="430"/>
      <c r="AH43" s="430"/>
      <c r="AI43" s="431"/>
      <c r="AJ43" s="144">
        <v>6</v>
      </c>
      <c r="AK43" s="429" t="s">
        <v>134</v>
      </c>
      <c r="AL43" s="430"/>
      <c r="AM43" s="430"/>
      <c r="AN43" s="431"/>
      <c r="AO43" s="144">
        <v>7</v>
      </c>
      <c r="AP43" s="429" t="s">
        <v>135</v>
      </c>
      <c r="AQ43" s="430"/>
      <c r="AR43" s="430"/>
      <c r="AS43" s="431"/>
      <c r="AT43" s="144">
        <v>8</v>
      </c>
      <c r="AU43" s="429" t="s">
        <v>61</v>
      </c>
      <c r="AV43" s="430"/>
      <c r="AW43" s="430"/>
      <c r="AX43" s="431"/>
      <c r="AY43" s="144">
        <v>9</v>
      </c>
      <c r="AZ43" s="429" t="s">
        <v>62</v>
      </c>
      <c r="BA43" s="430"/>
      <c r="BB43" s="430"/>
      <c r="BC43" s="433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27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7"/>
      <c r="B45" s="395" t="s">
        <v>29</v>
      </c>
      <c r="C45" s="395"/>
      <c r="D45" s="395"/>
      <c r="E45" s="395"/>
      <c r="F45" s="395"/>
      <c r="G45" s="395"/>
      <c r="H45" s="395"/>
      <c r="I45" s="395"/>
      <c r="J45" s="39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7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7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7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7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7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7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6">
        <v>1</v>
      </c>
      <c r="L53" s="429" t="s">
        <v>54</v>
      </c>
      <c r="M53" s="430"/>
      <c r="N53" s="430"/>
      <c r="O53" s="431"/>
      <c r="P53" s="144">
        <v>2</v>
      </c>
      <c r="Q53" s="429" t="s">
        <v>55</v>
      </c>
      <c r="R53" s="430"/>
      <c r="S53" s="430"/>
      <c r="T53" s="431"/>
      <c r="U53" s="144">
        <v>3</v>
      </c>
      <c r="V53" s="429" t="s">
        <v>56</v>
      </c>
      <c r="W53" s="430"/>
      <c r="X53" s="430"/>
      <c r="Y53" s="431"/>
      <c r="Z53" s="144">
        <v>4</v>
      </c>
      <c r="AA53" s="429" t="s">
        <v>57</v>
      </c>
      <c r="AB53" s="430"/>
      <c r="AC53" s="430"/>
      <c r="AD53" s="431"/>
      <c r="AE53" s="144">
        <v>5</v>
      </c>
      <c r="AF53" s="429" t="s">
        <v>58</v>
      </c>
      <c r="AG53" s="430"/>
      <c r="AH53" s="430"/>
      <c r="AI53" s="431"/>
      <c r="AJ53" s="144">
        <v>6</v>
      </c>
      <c r="AK53" s="429" t="s">
        <v>134</v>
      </c>
      <c r="AL53" s="430"/>
      <c r="AM53" s="430"/>
      <c r="AN53" s="431"/>
      <c r="AO53" s="144">
        <v>7</v>
      </c>
      <c r="AP53" s="429" t="s">
        <v>135</v>
      </c>
      <c r="AQ53" s="430"/>
      <c r="AR53" s="430"/>
      <c r="AS53" s="431"/>
      <c r="AT53" s="144">
        <v>8</v>
      </c>
      <c r="AU53" s="429" t="s">
        <v>61</v>
      </c>
      <c r="AV53" s="430"/>
      <c r="AW53" s="430"/>
      <c r="AX53" s="431"/>
      <c r="AY53" s="144">
        <v>9</v>
      </c>
      <c r="AZ53" s="429" t="s">
        <v>62</v>
      </c>
      <c r="BA53" s="430"/>
      <c r="BB53" s="430"/>
      <c r="BC53" s="433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34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4"/>
      <c r="B55" s="395" t="s">
        <v>29</v>
      </c>
      <c r="C55" s="395"/>
      <c r="D55" s="395"/>
      <c r="E55" s="395"/>
      <c r="F55" s="395"/>
      <c r="G55" s="395"/>
      <c r="H55" s="395"/>
      <c r="I55" s="395"/>
      <c r="J55" s="39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4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4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4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4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4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4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6">
        <v>1</v>
      </c>
      <c r="L63" s="429" t="s">
        <v>54</v>
      </c>
      <c r="M63" s="430"/>
      <c r="N63" s="430"/>
      <c r="O63" s="431"/>
      <c r="P63" s="144">
        <v>2</v>
      </c>
      <c r="Q63" s="429" t="s">
        <v>55</v>
      </c>
      <c r="R63" s="430"/>
      <c r="S63" s="430"/>
      <c r="T63" s="431"/>
      <c r="U63" s="144">
        <v>3</v>
      </c>
      <c r="V63" s="429" t="s">
        <v>56</v>
      </c>
      <c r="W63" s="430"/>
      <c r="X63" s="430"/>
      <c r="Y63" s="431"/>
      <c r="Z63" s="144">
        <v>4</v>
      </c>
      <c r="AA63" s="429" t="s">
        <v>57</v>
      </c>
      <c r="AB63" s="430"/>
      <c r="AC63" s="430"/>
      <c r="AD63" s="431"/>
      <c r="AE63" s="144">
        <v>5</v>
      </c>
      <c r="AF63" s="429" t="s">
        <v>58</v>
      </c>
      <c r="AG63" s="430"/>
      <c r="AH63" s="430"/>
      <c r="AI63" s="431"/>
      <c r="AJ63" s="144">
        <v>6</v>
      </c>
      <c r="AK63" s="429" t="s">
        <v>134</v>
      </c>
      <c r="AL63" s="430"/>
      <c r="AM63" s="430"/>
      <c r="AN63" s="431"/>
      <c r="AO63" s="144">
        <v>7</v>
      </c>
      <c r="AP63" s="429" t="s">
        <v>135</v>
      </c>
      <c r="AQ63" s="430"/>
      <c r="AR63" s="430"/>
      <c r="AS63" s="431"/>
      <c r="AT63" s="144">
        <v>8</v>
      </c>
      <c r="AU63" s="429" t="s">
        <v>61</v>
      </c>
      <c r="AV63" s="430"/>
      <c r="AW63" s="430"/>
      <c r="AX63" s="431"/>
      <c r="AY63" s="144">
        <v>9</v>
      </c>
      <c r="AZ63" s="429" t="s">
        <v>62</v>
      </c>
      <c r="BA63" s="430"/>
      <c r="BB63" s="430"/>
      <c r="BC63" s="433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87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8"/>
      <c r="B65" s="395" t="s">
        <v>29</v>
      </c>
      <c r="C65" s="395"/>
      <c r="D65" s="395"/>
      <c r="E65" s="395"/>
      <c r="F65" s="395"/>
      <c r="G65" s="395"/>
      <c r="H65" s="395"/>
      <c r="I65" s="395"/>
      <c r="J65" s="39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8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8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8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8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8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9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6">
        <v>1</v>
      </c>
      <c r="L73" s="429" t="s">
        <v>54</v>
      </c>
      <c r="M73" s="430"/>
      <c r="N73" s="430"/>
      <c r="O73" s="431"/>
      <c r="P73" s="144">
        <v>2</v>
      </c>
      <c r="Q73" s="429" t="s">
        <v>55</v>
      </c>
      <c r="R73" s="430"/>
      <c r="S73" s="430"/>
      <c r="T73" s="431"/>
      <c r="U73" s="144">
        <v>3</v>
      </c>
      <c r="V73" s="429" t="s">
        <v>56</v>
      </c>
      <c r="W73" s="430"/>
      <c r="X73" s="430"/>
      <c r="Y73" s="431"/>
      <c r="Z73" s="144">
        <v>4</v>
      </c>
      <c r="AA73" s="429" t="s">
        <v>57</v>
      </c>
      <c r="AB73" s="430"/>
      <c r="AC73" s="430"/>
      <c r="AD73" s="431"/>
      <c r="AE73" s="144">
        <v>5</v>
      </c>
      <c r="AF73" s="429" t="s">
        <v>58</v>
      </c>
      <c r="AG73" s="430"/>
      <c r="AH73" s="430"/>
      <c r="AI73" s="431"/>
      <c r="AJ73" s="144">
        <v>6</v>
      </c>
      <c r="AK73" s="429" t="s">
        <v>134</v>
      </c>
      <c r="AL73" s="430"/>
      <c r="AM73" s="430"/>
      <c r="AN73" s="431"/>
      <c r="AO73" s="144">
        <v>7</v>
      </c>
      <c r="AP73" s="429" t="s">
        <v>135</v>
      </c>
      <c r="AQ73" s="430"/>
      <c r="AR73" s="430"/>
      <c r="AS73" s="431"/>
      <c r="AT73" s="144">
        <v>8</v>
      </c>
      <c r="AU73" s="429" t="s">
        <v>61</v>
      </c>
      <c r="AV73" s="430"/>
      <c r="AW73" s="430"/>
      <c r="AX73" s="431"/>
      <c r="AY73" s="144">
        <v>9</v>
      </c>
      <c r="AZ73" s="429" t="s">
        <v>62</v>
      </c>
      <c r="BA73" s="430"/>
      <c r="BB73" s="430"/>
      <c r="BC73" s="433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87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8"/>
      <c r="B75" s="395" t="s">
        <v>29</v>
      </c>
      <c r="C75" s="395"/>
      <c r="D75" s="395"/>
      <c r="E75" s="395"/>
      <c r="F75" s="395"/>
      <c r="G75" s="395"/>
      <c r="H75" s="395"/>
      <c r="I75" s="395"/>
      <c r="J75" s="39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8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8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8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8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8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9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6">
        <v>1</v>
      </c>
      <c r="L84" s="429" t="s">
        <v>54</v>
      </c>
      <c r="M84" s="430"/>
      <c r="N84" s="430"/>
      <c r="O84" s="431"/>
      <c r="P84" s="144">
        <v>2</v>
      </c>
      <c r="Q84" s="429" t="s">
        <v>55</v>
      </c>
      <c r="R84" s="430"/>
      <c r="S84" s="430"/>
      <c r="T84" s="431"/>
      <c r="U84" s="144">
        <v>3</v>
      </c>
      <c r="V84" s="429" t="s">
        <v>56</v>
      </c>
      <c r="W84" s="430"/>
      <c r="X84" s="430"/>
      <c r="Y84" s="431"/>
      <c r="Z84" s="144">
        <v>4</v>
      </c>
      <c r="AA84" s="429" t="s">
        <v>57</v>
      </c>
      <c r="AB84" s="430"/>
      <c r="AC84" s="430"/>
      <c r="AD84" s="431"/>
      <c r="AE84" s="144">
        <v>5</v>
      </c>
      <c r="AF84" s="429" t="s">
        <v>58</v>
      </c>
      <c r="AG84" s="430"/>
      <c r="AH84" s="430"/>
      <c r="AI84" s="431"/>
      <c r="AJ84" s="144">
        <v>6</v>
      </c>
      <c r="AK84" s="429" t="s">
        <v>134</v>
      </c>
      <c r="AL84" s="430"/>
      <c r="AM84" s="430"/>
      <c r="AN84" s="431"/>
      <c r="AO84" s="144">
        <v>7</v>
      </c>
      <c r="AP84" s="429" t="s">
        <v>135</v>
      </c>
      <c r="AQ84" s="430"/>
      <c r="AR84" s="430"/>
      <c r="AS84" s="431"/>
      <c r="AT84" s="144">
        <v>8</v>
      </c>
      <c r="AU84" s="429" t="s">
        <v>61</v>
      </c>
      <c r="AV84" s="430"/>
      <c r="AW84" s="430"/>
      <c r="AX84" s="431"/>
      <c r="AY84" s="144">
        <v>9</v>
      </c>
      <c r="AZ84" s="429" t="s">
        <v>62</v>
      </c>
      <c r="BA84" s="430"/>
      <c r="BB84" s="430"/>
      <c r="BC84" s="433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27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7"/>
      <c r="B86" s="395" t="s">
        <v>29</v>
      </c>
      <c r="C86" s="395"/>
      <c r="D86" s="395"/>
      <c r="E86" s="395"/>
      <c r="F86" s="395"/>
      <c r="G86" s="395"/>
      <c r="H86" s="395"/>
      <c r="I86" s="395"/>
      <c r="J86" s="39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7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7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7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7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7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7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6">
        <v>1</v>
      </c>
      <c r="L94" s="429" t="s">
        <v>54</v>
      </c>
      <c r="M94" s="430"/>
      <c r="N94" s="430"/>
      <c r="O94" s="431"/>
      <c r="P94" s="144">
        <v>2</v>
      </c>
      <c r="Q94" s="429" t="s">
        <v>55</v>
      </c>
      <c r="R94" s="430"/>
      <c r="S94" s="430"/>
      <c r="T94" s="431"/>
      <c r="U94" s="144">
        <v>3</v>
      </c>
      <c r="V94" s="429" t="s">
        <v>56</v>
      </c>
      <c r="W94" s="430"/>
      <c r="X94" s="430"/>
      <c r="Y94" s="431"/>
      <c r="Z94" s="144">
        <v>4</v>
      </c>
      <c r="AA94" s="429" t="s">
        <v>57</v>
      </c>
      <c r="AB94" s="430"/>
      <c r="AC94" s="430"/>
      <c r="AD94" s="431"/>
      <c r="AE94" s="144">
        <v>5</v>
      </c>
      <c r="AF94" s="429" t="s">
        <v>58</v>
      </c>
      <c r="AG94" s="430"/>
      <c r="AH94" s="430"/>
      <c r="AI94" s="431"/>
      <c r="AJ94" s="144">
        <v>6</v>
      </c>
      <c r="AK94" s="429" t="s">
        <v>134</v>
      </c>
      <c r="AL94" s="430"/>
      <c r="AM94" s="430"/>
      <c r="AN94" s="431"/>
      <c r="AO94" s="144">
        <v>7</v>
      </c>
      <c r="AP94" s="429" t="s">
        <v>135</v>
      </c>
      <c r="AQ94" s="430"/>
      <c r="AR94" s="430"/>
      <c r="AS94" s="431"/>
      <c r="AT94" s="144">
        <v>8</v>
      </c>
      <c r="AU94" s="429" t="s">
        <v>61</v>
      </c>
      <c r="AV94" s="430"/>
      <c r="AW94" s="430"/>
      <c r="AX94" s="431"/>
      <c r="AY94" s="144">
        <v>9</v>
      </c>
      <c r="AZ94" s="429" t="s">
        <v>62</v>
      </c>
      <c r="BA94" s="430"/>
      <c r="BB94" s="430"/>
      <c r="BC94" s="433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34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4"/>
      <c r="B96" s="395" t="s">
        <v>29</v>
      </c>
      <c r="C96" s="395"/>
      <c r="D96" s="395"/>
      <c r="E96" s="395"/>
      <c r="F96" s="395"/>
      <c r="G96" s="395"/>
      <c r="H96" s="395"/>
      <c r="I96" s="395"/>
      <c r="J96" s="39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4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4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4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4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4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4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5" t="s">
        <v>108</v>
      </c>
      <c r="C104" s="435"/>
      <c r="D104" s="435"/>
      <c r="E104" s="435" t="s">
        <v>109</v>
      </c>
      <c r="F104" s="435"/>
      <c r="G104" s="435"/>
      <c r="H104" s="435" t="s">
        <v>93</v>
      </c>
      <c r="I104" s="435"/>
      <c r="J104" s="435"/>
      <c r="K104" s="36">
        <v>1</v>
      </c>
      <c r="L104" s="429" t="s">
        <v>54</v>
      </c>
      <c r="M104" s="430"/>
      <c r="N104" s="430"/>
      <c r="O104" s="431"/>
      <c r="P104" s="144">
        <v>2</v>
      </c>
      <c r="Q104" s="429" t="s">
        <v>55</v>
      </c>
      <c r="R104" s="430"/>
      <c r="S104" s="430"/>
      <c r="T104" s="431"/>
      <c r="U104" s="144">
        <v>3</v>
      </c>
      <c r="V104" s="429" t="s">
        <v>56</v>
      </c>
      <c r="W104" s="430"/>
      <c r="X104" s="430"/>
      <c r="Y104" s="431"/>
      <c r="Z104" s="144">
        <v>4</v>
      </c>
      <c r="AA104" s="429" t="s">
        <v>57</v>
      </c>
      <c r="AB104" s="430"/>
      <c r="AC104" s="430"/>
      <c r="AD104" s="431"/>
      <c r="AE104" s="144">
        <v>5</v>
      </c>
      <c r="AF104" s="429" t="s">
        <v>58</v>
      </c>
      <c r="AG104" s="430"/>
      <c r="AH104" s="430"/>
      <c r="AI104" s="431"/>
      <c r="AJ104" s="144">
        <v>6</v>
      </c>
      <c r="AK104" s="429" t="s">
        <v>134</v>
      </c>
      <c r="AL104" s="430"/>
      <c r="AM104" s="430"/>
      <c r="AN104" s="431"/>
      <c r="AO104" s="144">
        <v>7</v>
      </c>
      <c r="AP104" s="429" t="s">
        <v>135</v>
      </c>
      <c r="AQ104" s="430"/>
      <c r="AR104" s="430"/>
      <c r="AS104" s="431"/>
      <c r="AT104" s="144">
        <v>8</v>
      </c>
      <c r="AU104" s="429" t="s">
        <v>61</v>
      </c>
      <c r="AV104" s="430"/>
      <c r="AW104" s="430"/>
      <c r="AX104" s="431"/>
      <c r="AY104" s="144">
        <v>9</v>
      </c>
      <c r="AZ104" s="429" t="s">
        <v>62</v>
      </c>
      <c r="BA104" s="430"/>
      <c r="BB104" s="430"/>
      <c r="BC104" s="433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111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8"/>
      <c r="B106" s="440" t="s">
        <v>29</v>
      </c>
      <c r="C106" s="440"/>
      <c r="D106" s="440"/>
      <c r="E106" s="440"/>
      <c r="F106" s="440"/>
      <c r="G106" s="440"/>
      <c r="H106" s="440"/>
      <c r="I106" s="440"/>
      <c r="J106" s="44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29</v>
      </c>
      <c r="F107" s="435"/>
      <c r="G107" s="435"/>
      <c r="H107" s="435"/>
      <c r="I107" s="435"/>
      <c r="J107" s="435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29</v>
      </c>
      <c r="I108" s="435"/>
      <c r="J108" s="435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8"/>
      <c r="B109" s="435" t="s">
        <v>29</v>
      </c>
      <c r="C109" s="435"/>
      <c r="D109" s="435"/>
      <c r="E109" s="435" t="s">
        <v>29</v>
      </c>
      <c r="F109" s="435"/>
      <c r="G109" s="435"/>
      <c r="H109" s="435"/>
      <c r="I109" s="435"/>
      <c r="J109" s="435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8"/>
      <c r="B110" s="435" t="s">
        <v>29</v>
      </c>
      <c r="C110" s="435"/>
      <c r="D110" s="435"/>
      <c r="E110" s="435"/>
      <c r="F110" s="435"/>
      <c r="G110" s="435"/>
      <c r="H110" s="435" t="s">
        <v>29</v>
      </c>
      <c r="I110" s="435"/>
      <c r="J110" s="435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29</v>
      </c>
      <c r="F111" s="435"/>
      <c r="G111" s="435"/>
      <c r="H111" s="435" t="s">
        <v>29</v>
      </c>
      <c r="I111" s="435"/>
      <c r="J111" s="435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9"/>
      <c r="B112" s="435" t="s">
        <v>29</v>
      </c>
      <c r="C112" s="435"/>
      <c r="D112" s="435"/>
      <c r="E112" s="435" t="s">
        <v>29</v>
      </c>
      <c r="F112" s="435"/>
      <c r="G112" s="435"/>
      <c r="H112" s="435" t="s">
        <v>29</v>
      </c>
      <c r="I112" s="435"/>
      <c r="J112" s="435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5" t="s">
        <v>108</v>
      </c>
      <c r="C114" s="435"/>
      <c r="D114" s="435"/>
      <c r="E114" s="435" t="s">
        <v>109</v>
      </c>
      <c r="F114" s="435"/>
      <c r="G114" s="435"/>
      <c r="H114" s="435" t="s">
        <v>93</v>
      </c>
      <c r="I114" s="435"/>
      <c r="J114" s="435"/>
      <c r="K114" s="36">
        <v>1</v>
      </c>
      <c r="L114" s="429" t="s">
        <v>54</v>
      </c>
      <c r="M114" s="430"/>
      <c r="N114" s="430"/>
      <c r="O114" s="431"/>
      <c r="P114" s="144">
        <v>2</v>
      </c>
      <c r="Q114" s="429" t="s">
        <v>55</v>
      </c>
      <c r="R114" s="430"/>
      <c r="S114" s="430"/>
      <c r="T114" s="431"/>
      <c r="U114" s="144">
        <v>3</v>
      </c>
      <c r="V114" s="429" t="s">
        <v>56</v>
      </c>
      <c r="W114" s="430"/>
      <c r="X114" s="430"/>
      <c r="Y114" s="431"/>
      <c r="Z114" s="144">
        <v>4</v>
      </c>
      <c r="AA114" s="429" t="s">
        <v>57</v>
      </c>
      <c r="AB114" s="430"/>
      <c r="AC114" s="430"/>
      <c r="AD114" s="431"/>
      <c r="AE114" s="144">
        <v>5</v>
      </c>
      <c r="AF114" s="429" t="s">
        <v>58</v>
      </c>
      <c r="AG114" s="430"/>
      <c r="AH114" s="430"/>
      <c r="AI114" s="431"/>
      <c r="AJ114" s="144">
        <v>6</v>
      </c>
      <c r="AK114" s="429" t="s">
        <v>134</v>
      </c>
      <c r="AL114" s="430"/>
      <c r="AM114" s="430"/>
      <c r="AN114" s="431"/>
      <c r="AO114" s="144">
        <v>7</v>
      </c>
      <c r="AP114" s="429" t="s">
        <v>135</v>
      </c>
      <c r="AQ114" s="430"/>
      <c r="AR114" s="430"/>
      <c r="AS114" s="431"/>
      <c r="AT114" s="144">
        <v>8</v>
      </c>
      <c r="AU114" s="429" t="s">
        <v>61</v>
      </c>
      <c r="AV114" s="430"/>
      <c r="AW114" s="430"/>
      <c r="AX114" s="431"/>
      <c r="AY114" s="144">
        <v>9</v>
      </c>
      <c r="AZ114" s="429" t="s">
        <v>62</v>
      </c>
      <c r="BA114" s="430"/>
      <c r="BB114" s="430"/>
      <c r="BC114" s="433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68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8"/>
      <c r="B116" s="440" t="s">
        <v>29</v>
      </c>
      <c r="C116" s="440"/>
      <c r="D116" s="440"/>
      <c r="E116" s="440"/>
      <c r="F116" s="440"/>
      <c r="G116" s="440"/>
      <c r="H116" s="440"/>
      <c r="I116" s="440"/>
      <c r="J116" s="44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29</v>
      </c>
      <c r="F117" s="435"/>
      <c r="G117" s="435"/>
      <c r="H117" s="435"/>
      <c r="I117" s="435"/>
      <c r="J117" s="435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29</v>
      </c>
      <c r="I118" s="435"/>
      <c r="J118" s="435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8"/>
      <c r="B119" s="435" t="s">
        <v>29</v>
      </c>
      <c r="C119" s="435"/>
      <c r="D119" s="435"/>
      <c r="E119" s="435" t="s">
        <v>29</v>
      </c>
      <c r="F119" s="435"/>
      <c r="G119" s="435"/>
      <c r="H119" s="435"/>
      <c r="I119" s="435"/>
      <c r="J119" s="435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8"/>
      <c r="B120" s="435" t="s">
        <v>29</v>
      </c>
      <c r="C120" s="435"/>
      <c r="D120" s="435"/>
      <c r="E120" s="435"/>
      <c r="F120" s="435"/>
      <c r="G120" s="435"/>
      <c r="H120" s="435" t="s">
        <v>29</v>
      </c>
      <c r="I120" s="435"/>
      <c r="J120" s="435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29</v>
      </c>
      <c r="F121" s="435"/>
      <c r="G121" s="435"/>
      <c r="H121" s="435" t="s">
        <v>29</v>
      </c>
      <c r="I121" s="435"/>
      <c r="J121" s="435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9"/>
      <c r="B122" s="435" t="s">
        <v>29</v>
      </c>
      <c r="C122" s="435"/>
      <c r="D122" s="435"/>
      <c r="E122" s="435" t="s">
        <v>29</v>
      </c>
      <c r="F122" s="435"/>
      <c r="G122" s="435"/>
      <c r="H122" s="435" t="s">
        <v>29</v>
      </c>
      <c r="I122" s="435"/>
      <c r="J122" s="435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91" t="str">
        <f>ローデータ!B2</f>
        <v>北区</v>
      </c>
      <c r="C2" s="293"/>
      <c r="D2" s="293"/>
      <c r="E2" s="292"/>
      <c r="G2" s="347" t="s">
        <v>52</v>
      </c>
      <c r="H2" s="347"/>
      <c r="K2" s="417" t="s">
        <v>94</v>
      </c>
      <c r="L2" s="347"/>
    </row>
    <row r="3" spans="1:19" ht="14.1" customHeight="1" x14ac:dyDescent="0.15">
      <c r="A3" s="215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7"/>
      <c r="H3" s="347"/>
      <c r="K3" s="347"/>
      <c r="L3" s="347"/>
    </row>
    <row r="4" spans="1:19" ht="14.1" customHeight="1" x14ac:dyDescent="0.15">
      <c r="A4" s="217"/>
      <c r="B4" s="142" t="str">
        <f>ローデータ!B4</f>
        <v>令和2年</v>
      </c>
      <c r="C4" s="120">
        <f>ローデータ!C4</f>
        <v>1</v>
      </c>
      <c r="D4" s="120">
        <f>ローデータ!D4</f>
        <v>31</v>
      </c>
      <c r="E4" s="120" t="str">
        <f>ローデータ!E4</f>
        <v>金</v>
      </c>
      <c r="G4" s="138">
        <v>11</v>
      </c>
      <c r="H4" s="140" t="s">
        <v>53</v>
      </c>
      <c r="K4" s="418">
        <f>COUNTIFS(ローデータ!B12:B1011,1,ローデータ!G12:G1011,$G$4)</f>
        <v>30</v>
      </c>
      <c r="L4" s="4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3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5" t="s">
        <v>50</v>
      </c>
    </row>
    <row r="9" spans="1:19" ht="14.1" customHeight="1" x14ac:dyDescent="0.15">
      <c r="A9" s="23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30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34"/>
      <c r="B14" s="137">
        <v>1</v>
      </c>
      <c r="C14" s="137">
        <v>2</v>
      </c>
      <c r="D14" s="215" t="s">
        <v>50</v>
      </c>
      <c r="F14" s="23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54" t="s">
        <v>50</v>
      </c>
    </row>
    <row r="15" spans="1:19" ht="14.1" customHeight="1" x14ac:dyDescent="0.15">
      <c r="A15" s="236"/>
      <c r="B15" s="140" t="s">
        <v>63</v>
      </c>
      <c r="C15" s="140" t="s">
        <v>64</v>
      </c>
      <c r="D15" s="217"/>
      <c r="F15" s="235"/>
      <c r="G15" s="281" t="s">
        <v>95</v>
      </c>
      <c r="H15" s="252" t="s">
        <v>76</v>
      </c>
      <c r="I15" s="252" t="s">
        <v>77</v>
      </c>
      <c r="J15" s="281" t="s">
        <v>110</v>
      </c>
      <c r="K15" s="252" t="s">
        <v>78</v>
      </c>
      <c r="L15" s="252" t="s">
        <v>79</v>
      </c>
      <c r="M15" s="252" t="s">
        <v>80</v>
      </c>
      <c r="N15" s="252" t="s">
        <v>81</v>
      </c>
      <c r="O15" s="252" t="s">
        <v>82</v>
      </c>
      <c r="P15" s="275" t="s">
        <v>111</v>
      </c>
      <c r="Q15" s="252" t="s">
        <v>83</v>
      </c>
      <c r="R15" s="294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30</v>
      </c>
      <c r="D16" s="56">
        <f>SUM(B16:C16)</f>
        <v>30</v>
      </c>
      <c r="F16" s="235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4"/>
    </row>
    <row r="17" spans="1:19" ht="14.1" customHeight="1" x14ac:dyDescent="0.15">
      <c r="A17" s="145"/>
      <c r="B17" s="9"/>
      <c r="C17" s="9"/>
      <c r="D17" s="9"/>
      <c r="F17" s="236"/>
      <c r="G17" s="284"/>
      <c r="H17" s="253"/>
      <c r="I17" s="253"/>
      <c r="J17" s="284"/>
      <c r="K17" s="253"/>
      <c r="L17" s="253"/>
      <c r="M17" s="253"/>
      <c r="N17" s="253"/>
      <c r="O17" s="253"/>
      <c r="P17" s="308"/>
      <c r="Q17" s="253"/>
      <c r="R17" s="255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4"/>
      <c r="B21" s="295">
        <v>1</v>
      </c>
      <c r="C21" s="245"/>
      <c r="D21" s="295">
        <v>2</v>
      </c>
      <c r="E21" s="245"/>
      <c r="F21" s="295">
        <v>3</v>
      </c>
      <c r="G21" s="244"/>
      <c r="H21" s="245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6"/>
      <c r="B22" s="302" t="s">
        <v>72</v>
      </c>
      <c r="C22" s="303"/>
      <c r="D22" s="302" t="s">
        <v>74</v>
      </c>
      <c r="E22" s="303"/>
      <c r="F22" s="302" t="s">
        <v>84</v>
      </c>
      <c r="G22" s="304"/>
      <c r="H22" s="303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91">
        <f>COUNTIFS(ローデータ!$B$12:$B$1011,1,ローデータ!$G$12:$G$1011,$G$4,ローデータ!$K$12:$K$1011,B21)</f>
        <v>23</v>
      </c>
      <c r="C23" s="292"/>
      <c r="D23" s="291">
        <f>COUNTIFS(ローデータ!$B$12:$B$1011,1,ローデータ!$G$12:$G$1011,$G$4,ローデータ!$K$12:$K$1011,D21)</f>
        <v>3</v>
      </c>
      <c r="E23" s="292"/>
      <c r="F23" s="291">
        <f>COUNTIFS(ローデータ!$B$12:$B$1011,1,ローデータ!$G$12:$G$1011,$G$4,ローデータ!$K$12:$K$1011,F21)</f>
        <v>4</v>
      </c>
      <c r="G23" s="293"/>
      <c r="H23" s="292"/>
      <c r="I23" s="56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3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54" t="s">
        <v>50</v>
      </c>
      <c r="I27" s="271"/>
      <c r="J27" s="287" t="s">
        <v>96</v>
      </c>
      <c r="K27" s="289" t="s">
        <v>97</v>
      </c>
      <c r="L27" s="285" t="s">
        <v>98</v>
      </c>
      <c r="M27" s="289" t="s">
        <v>99</v>
      </c>
      <c r="N27" s="285" t="s">
        <v>100</v>
      </c>
      <c r="O27" s="309" t="s">
        <v>50</v>
      </c>
    </row>
    <row r="28" spans="1:19" ht="14.1" customHeight="1" x14ac:dyDescent="0.15">
      <c r="A28" s="235"/>
      <c r="B28" s="252" t="s">
        <v>65</v>
      </c>
      <c r="C28" s="252" t="s">
        <v>66</v>
      </c>
      <c r="D28" s="281" t="s">
        <v>101</v>
      </c>
      <c r="E28" s="246" t="s">
        <v>102</v>
      </c>
      <c r="F28" s="283" t="s">
        <v>103</v>
      </c>
      <c r="G28" s="294"/>
      <c r="H28" s="39"/>
      <c r="I28" s="272"/>
      <c r="J28" s="288"/>
      <c r="K28" s="290"/>
      <c r="L28" s="286"/>
      <c r="M28" s="290"/>
      <c r="N28" s="286"/>
      <c r="O28" s="309"/>
    </row>
    <row r="29" spans="1:19" ht="14.1" customHeight="1" x14ac:dyDescent="0.15">
      <c r="A29" s="236"/>
      <c r="B29" s="253"/>
      <c r="C29" s="253"/>
      <c r="D29" s="282"/>
      <c r="E29" s="247"/>
      <c r="F29" s="284"/>
      <c r="G29" s="255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12</v>
      </c>
      <c r="K29" s="85">
        <f>SUMIFS(ローデータ!N12:N1011,ローデータ!$B$12:$B$1011,1,ローデータ!$G$12:$G$1011,$G$4,ローデータ!$K$12:$K$1011,$B$21)</f>
        <v>20</v>
      </c>
      <c r="L29" s="85">
        <f>SUMIFS(ローデータ!O12:O1011,ローデータ!$B$12:$B$1011,1,ローデータ!$G$12:$G$1011,$G$4,ローデータ!$K$12:$K$1011,$B$21)</f>
        <v>4</v>
      </c>
      <c r="M29" s="85">
        <f>SUMIFS(ローデータ!P12:P1011,ローデータ!$B$12:$B$1011,1,ローデータ!$G$12:$G$1011,$G$4,ローデータ!$K$12:$K$1011,$B$21)</f>
        <v>9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23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34"/>
      <c r="B34" s="137">
        <v>1</v>
      </c>
      <c r="C34" s="137">
        <v>2</v>
      </c>
      <c r="D34" s="137">
        <v>3</v>
      </c>
      <c r="E34" s="215" t="s">
        <v>50</v>
      </c>
      <c r="F34" s="39"/>
      <c r="I34" s="271"/>
      <c r="J34" s="273" t="s">
        <v>104</v>
      </c>
      <c r="K34" s="232" t="s">
        <v>105</v>
      </c>
      <c r="L34" s="232" t="s">
        <v>98</v>
      </c>
      <c r="M34" s="232" t="s">
        <v>106</v>
      </c>
      <c r="N34" s="248" t="s">
        <v>107</v>
      </c>
      <c r="O34" s="232" t="s">
        <v>36</v>
      </c>
      <c r="P34" s="248" t="s">
        <v>30</v>
      </c>
      <c r="Q34" s="254" t="s">
        <v>50</v>
      </c>
    </row>
    <row r="35" spans="1:17" ht="14.1" customHeight="1" x14ac:dyDescent="0.15">
      <c r="A35" s="236"/>
      <c r="B35" s="140" t="s">
        <v>67</v>
      </c>
      <c r="C35" s="140" t="s">
        <v>66</v>
      </c>
      <c r="D35" s="140" t="s">
        <v>68</v>
      </c>
      <c r="E35" s="217"/>
      <c r="G35" s="39"/>
      <c r="I35" s="272"/>
      <c r="J35" s="274"/>
      <c r="K35" s="233"/>
      <c r="L35" s="233"/>
      <c r="M35" s="233"/>
      <c r="N35" s="249"/>
      <c r="O35" s="233"/>
      <c r="P35" s="249"/>
      <c r="Q35" s="255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6"/>
      <c r="B40" s="259" t="s">
        <v>16</v>
      </c>
      <c r="C40" s="260"/>
      <c r="D40" s="260"/>
      <c r="E40" s="260"/>
      <c r="F40" s="261"/>
      <c r="G40" s="310" t="s">
        <v>50</v>
      </c>
      <c r="H40" s="265" t="s">
        <v>13</v>
      </c>
      <c r="I40" s="266"/>
      <c r="J40" s="267"/>
      <c r="K40" s="313" t="s">
        <v>50</v>
      </c>
    </row>
    <row r="41" spans="1:17" ht="14.1" customHeight="1" x14ac:dyDescent="0.15">
      <c r="A41" s="257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11"/>
      <c r="H41" s="64">
        <v>1</v>
      </c>
      <c r="I41" s="63">
        <v>2</v>
      </c>
      <c r="J41" s="63">
        <v>3</v>
      </c>
      <c r="K41" s="314"/>
      <c r="M41" s="39"/>
      <c r="N41" s="39"/>
      <c r="O41" s="39"/>
      <c r="P41" s="39"/>
    </row>
    <row r="42" spans="1:17" ht="14.1" customHeight="1" x14ac:dyDescent="0.15">
      <c r="A42" s="257"/>
      <c r="B42" s="252" t="s">
        <v>65</v>
      </c>
      <c r="C42" s="252" t="s">
        <v>66</v>
      </c>
      <c r="D42" s="275" t="s">
        <v>101</v>
      </c>
      <c r="E42" s="277" t="s">
        <v>102</v>
      </c>
      <c r="F42" s="228" t="s">
        <v>103</v>
      </c>
      <c r="G42" s="311"/>
      <c r="H42" s="230" t="s">
        <v>67</v>
      </c>
      <c r="I42" s="250" t="s">
        <v>66</v>
      </c>
      <c r="J42" s="250" t="s">
        <v>68</v>
      </c>
      <c r="K42" s="314"/>
      <c r="M42" s="39"/>
      <c r="N42" s="39"/>
      <c r="O42" s="39"/>
      <c r="P42" s="39"/>
    </row>
    <row r="43" spans="1:17" ht="14.1" customHeight="1" x14ac:dyDescent="0.15">
      <c r="A43" s="258"/>
      <c r="B43" s="253"/>
      <c r="C43" s="253"/>
      <c r="D43" s="308"/>
      <c r="E43" s="321"/>
      <c r="F43" s="251"/>
      <c r="G43" s="312"/>
      <c r="H43" s="231"/>
      <c r="I43" s="251"/>
      <c r="J43" s="251"/>
      <c r="K43" s="315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4"/>
      <c r="B47" s="237" t="s">
        <v>165</v>
      </c>
      <c r="C47" s="238"/>
      <c r="D47" s="238"/>
      <c r="E47" s="238"/>
      <c r="F47" s="239"/>
      <c r="G47" s="316" t="s">
        <v>50</v>
      </c>
      <c r="H47" s="243" t="s">
        <v>71</v>
      </c>
      <c r="I47" s="244"/>
      <c r="J47" s="244"/>
      <c r="K47" s="244"/>
      <c r="L47" s="244"/>
      <c r="M47" s="244"/>
      <c r="N47" s="245"/>
      <c r="O47" s="322" t="s">
        <v>50</v>
      </c>
    </row>
    <row r="48" spans="1:17" ht="14.1" customHeight="1" x14ac:dyDescent="0.15">
      <c r="A48" s="235"/>
      <c r="B48" s="325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17"/>
      <c r="H48" s="328" t="s">
        <v>104</v>
      </c>
      <c r="I48" s="320" t="s">
        <v>105</v>
      </c>
      <c r="J48" s="320" t="s">
        <v>98</v>
      </c>
      <c r="K48" s="320" t="s">
        <v>106</v>
      </c>
      <c r="L48" s="319" t="s">
        <v>107</v>
      </c>
      <c r="M48" s="320" t="s">
        <v>36</v>
      </c>
      <c r="N48" s="319" t="s">
        <v>30</v>
      </c>
      <c r="O48" s="323"/>
    </row>
    <row r="49" spans="1:15" ht="14.1" customHeight="1" x14ac:dyDescent="0.15">
      <c r="A49" s="236"/>
      <c r="B49" s="219"/>
      <c r="C49" s="221"/>
      <c r="D49" s="223"/>
      <c r="E49" s="221"/>
      <c r="F49" s="223"/>
      <c r="G49" s="318"/>
      <c r="H49" s="329"/>
      <c r="I49" s="227"/>
      <c r="J49" s="227"/>
      <c r="K49" s="227"/>
      <c r="L49" s="247"/>
      <c r="M49" s="227"/>
      <c r="N49" s="247"/>
      <c r="O49" s="324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4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1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5"/>
      <c r="B54" s="336"/>
      <c r="C54" s="69" t="s">
        <v>85</v>
      </c>
      <c r="D54" s="341" t="s">
        <v>86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42"/>
      <c r="O54" s="313" t="s">
        <v>50</v>
      </c>
    </row>
    <row r="55" spans="1:15" ht="14.1" customHeight="1" x14ac:dyDescent="0.15">
      <c r="A55" s="337"/>
      <c r="B55" s="338"/>
      <c r="C55" s="215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14"/>
    </row>
    <row r="56" spans="1:15" ht="14.1" customHeight="1" x14ac:dyDescent="0.15">
      <c r="A56" s="337"/>
      <c r="B56" s="338"/>
      <c r="C56" s="216"/>
      <c r="D56" s="281" t="s">
        <v>95</v>
      </c>
      <c r="E56" s="252" t="s">
        <v>76</v>
      </c>
      <c r="F56" s="252" t="s">
        <v>77</v>
      </c>
      <c r="G56" s="281" t="s">
        <v>110</v>
      </c>
      <c r="H56" s="252" t="s">
        <v>78</v>
      </c>
      <c r="I56" s="252" t="s">
        <v>79</v>
      </c>
      <c r="J56" s="252" t="s">
        <v>80</v>
      </c>
      <c r="K56" s="252" t="s">
        <v>81</v>
      </c>
      <c r="L56" s="252" t="s">
        <v>82</v>
      </c>
      <c r="M56" s="275" t="s">
        <v>111</v>
      </c>
      <c r="N56" s="330" t="s">
        <v>83</v>
      </c>
      <c r="O56" s="314"/>
    </row>
    <row r="57" spans="1:15" ht="14.1" customHeight="1" x14ac:dyDescent="0.15">
      <c r="A57" s="337"/>
      <c r="B57" s="338"/>
      <c r="C57" s="216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31"/>
      <c r="O57" s="314"/>
    </row>
    <row r="58" spans="1:15" ht="14.1" customHeight="1" x14ac:dyDescent="0.15">
      <c r="A58" s="339"/>
      <c r="B58" s="340"/>
      <c r="C58" s="217"/>
      <c r="D58" s="284"/>
      <c r="E58" s="253"/>
      <c r="F58" s="253"/>
      <c r="G58" s="284"/>
      <c r="H58" s="253"/>
      <c r="I58" s="253"/>
      <c r="J58" s="253"/>
      <c r="K58" s="253"/>
      <c r="L58" s="253"/>
      <c r="M58" s="308"/>
      <c r="N58" s="332"/>
      <c r="O58" s="315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33" t="s">
        <v>50</v>
      </c>
      <c r="B68" s="334"/>
      <c r="C68" s="99">
        <f>SUM(C59:C67)</f>
        <v>30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5"/>
      <c r="B72" s="336"/>
      <c r="C72" s="343" t="s">
        <v>25</v>
      </c>
      <c r="D72" s="343"/>
      <c r="E72" s="343"/>
      <c r="F72" s="343"/>
      <c r="G72" s="343"/>
      <c r="H72" s="343"/>
      <c r="I72" s="341"/>
      <c r="J72" s="344" t="s">
        <v>50</v>
      </c>
    </row>
    <row r="73" spans="1:15" ht="14.1" customHeight="1" x14ac:dyDescent="0.15">
      <c r="A73" s="337"/>
      <c r="B73" s="338"/>
      <c r="C73" s="347">
        <v>1</v>
      </c>
      <c r="D73" s="347"/>
      <c r="E73" s="347">
        <v>2</v>
      </c>
      <c r="F73" s="347"/>
      <c r="G73" s="347">
        <v>3</v>
      </c>
      <c r="H73" s="347"/>
      <c r="I73" s="295"/>
      <c r="J73" s="345"/>
    </row>
    <row r="74" spans="1:15" ht="14.1" customHeight="1" x14ac:dyDescent="0.15">
      <c r="A74" s="339"/>
      <c r="B74" s="340"/>
      <c r="C74" s="348" t="s">
        <v>72</v>
      </c>
      <c r="D74" s="349"/>
      <c r="E74" s="348" t="s">
        <v>74</v>
      </c>
      <c r="F74" s="349"/>
      <c r="G74" s="348" t="s">
        <v>84</v>
      </c>
      <c r="H74" s="350"/>
      <c r="I74" s="350"/>
      <c r="J74" s="346"/>
    </row>
    <row r="75" spans="1:15" ht="14.1" customHeight="1" x14ac:dyDescent="0.15">
      <c r="A75" s="141">
        <v>1</v>
      </c>
      <c r="B75" s="50" t="s">
        <v>54</v>
      </c>
      <c r="C75" s="291">
        <f>COUNTIFS(ローデータ!$B$12:$B$1011,1,ローデータ!$G$12:$G$1011,$G$4,ローデータ!$H$12:$H$1011,$A$75,ローデータ!$K$12:$K$1011,C73)</f>
        <v>0</v>
      </c>
      <c r="D75" s="292"/>
      <c r="E75" s="291">
        <f>COUNTIFS(ローデータ!$B$12:$B$1011,1,ローデータ!$G$12:$G$1011,$G$4,ローデータ!$H$12:$H$1011,$A$75,ローデータ!$K$12:$K$1011,E73)</f>
        <v>0</v>
      </c>
      <c r="F75" s="292"/>
      <c r="G75" s="291">
        <f>COUNTIFS(ローデータ!$B$12:$B$1011,1,ローデータ!$G$12:$G$1011,$G$4,ローデータ!$H$12:$H$1011,$A$75,ローデータ!$K$12:$K$1011,G73)</f>
        <v>0</v>
      </c>
      <c r="H75" s="293"/>
      <c r="I75" s="293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91">
        <f>COUNTIFS(ローデータ!$B$12:$B$1011,1,ローデータ!$G$12:$G$1011,$G$4,ローデータ!$H$12:$H$1011,$A$76,ローデータ!$K$12:$K$1011,C73)</f>
        <v>5</v>
      </c>
      <c r="D76" s="292"/>
      <c r="E76" s="291">
        <f>COUNTIFS(ローデータ!$B$12:$B$1011,1,ローデータ!$G$12:$G$1011,$G$4,ローデータ!$H$12:$H$1011,$A$76,ローデータ!$K$12:$K$1011,E73)</f>
        <v>0</v>
      </c>
      <c r="F76" s="292"/>
      <c r="G76" s="291">
        <f>COUNTIFS(ローデータ!$B$12:$B$1011,1,ローデータ!$G$12:$G$1011,$G$4,ローデータ!$H$12:$H$1011,$A$76,ローデータ!$K$12:$K$1011,G73)</f>
        <v>2</v>
      </c>
      <c r="H76" s="293"/>
      <c r="I76" s="293"/>
      <c r="J76" s="103">
        <f t="shared" si="2"/>
        <v>7</v>
      </c>
    </row>
    <row r="77" spans="1:15" ht="14.1" customHeight="1" x14ac:dyDescent="0.15">
      <c r="A77" s="141">
        <v>3</v>
      </c>
      <c r="B77" s="50" t="s">
        <v>56</v>
      </c>
      <c r="C77" s="291">
        <f>COUNTIFS(ローデータ!$B$12:$B$1011,1,ローデータ!$G$12:$G$1011,$G$4,ローデータ!$H$12:$H$1011,$A$77,ローデータ!$K$12:$K$1011,C73)</f>
        <v>3</v>
      </c>
      <c r="D77" s="292"/>
      <c r="E77" s="291">
        <f>COUNTIFS(ローデータ!$B$12:$B$1011,1,ローデータ!$G$12:$G$1011,$G$4,ローデータ!$H$12:$H$1011,$A$77,ローデータ!$K$12:$K$1011,E73)</f>
        <v>1</v>
      </c>
      <c r="F77" s="292"/>
      <c r="G77" s="291">
        <f>COUNTIFS(ローデータ!$B$12:$B$1011,1,ローデータ!$G$12:$G$1011,$G$4,ローデータ!$H$12:$H$1011,$A$77,ローデータ!$K$12:$K$1011,G73)</f>
        <v>0</v>
      </c>
      <c r="H77" s="293"/>
      <c r="I77" s="293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91">
        <f>COUNTIFS(ローデータ!$B$12:$B$1011,1,ローデータ!$G$12:$G$1011,$G$4,ローデータ!$H$12:$H$1011,$A$78,ローデータ!$K$12:$K$1011,C73)</f>
        <v>6</v>
      </c>
      <c r="D78" s="292"/>
      <c r="E78" s="291">
        <f>COUNTIFS(ローデータ!$B$12:$B$1011,1,ローデータ!$G$12:$G$1011,$G$4,ローデータ!$H$12:$H$1011,$A$78,ローデータ!$K$12:$K$1011,E73)</f>
        <v>0</v>
      </c>
      <c r="F78" s="292"/>
      <c r="G78" s="291">
        <f>COUNTIFS(ローデータ!$B$12:$B$1011,1,ローデータ!$G$12:$G$1011,$G$4,ローデータ!$H$12:$H$1011,$A$78,ローデータ!$K$12:$K$1011,G73)</f>
        <v>2</v>
      </c>
      <c r="H78" s="293"/>
      <c r="I78" s="293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91">
        <f>COUNTIFS(ローデータ!$B$12:$B$1011,1,ローデータ!$G$12:$G$1011,$G$4,ローデータ!$H$12:$H$1011,$A$79,ローデータ!$K$12:$K$1011,C73)</f>
        <v>4</v>
      </c>
      <c r="D79" s="292"/>
      <c r="E79" s="291">
        <f>COUNTIFS(ローデータ!$B$12:$B$1011,1,ローデータ!$G$12:$G$1011,$G$4,ローデータ!$H$12:$H$1011,$A$79,ローデータ!$K$12:$K$1011,E73)</f>
        <v>2</v>
      </c>
      <c r="F79" s="292"/>
      <c r="G79" s="291">
        <f>COUNTIFS(ローデータ!$B$12:$B$1011,1,ローデータ!$G$12:$G$1011,$G$4,ローデータ!$H$12:$H$1011,$A$79,ローデータ!$K$12:$K$1011,G73)</f>
        <v>0</v>
      </c>
      <c r="H79" s="293"/>
      <c r="I79" s="293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91">
        <f>COUNTIFS(ローデータ!$B$12:$B$1011,1,ローデータ!$G$12:$G$1011,$G$4,ローデータ!$H$12:$H$1011,$A$80,ローデータ!$K$12:$K$1011,C73)</f>
        <v>1</v>
      </c>
      <c r="D80" s="292"/>
      <c r="E80" s="291">
        <f>COUNTIFS(ローデータ!$B$12:$B$1011,1,ローデータ!$G$12:$G$1011,$G$4,ローデータ!$H$12:$H$1011,$A$80,ローデータ!$K$12:$K$1011,E73)</f>
        <v>0</v>
      </c>
      <c r="F80" s="292"/>
      <c r="G80" s="291">
        <f>COUNTIFS(ローデータ!$B$12:$B$1011,1,ローデータ!$G$12:$G$1011,$G$4,ローデータ!$H$12:$H$1011,$A$80,ローデータ!$K$12:$K$1011,G73)</f>
        <v>0</v>
      </c>
      <c r="H80" s="293"/>
      <c r="I80" s="293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91">
        <f>COUNTIFS(ローデータ!$B$12:$B$1011,1,ローデータ!$G$12:$G$1011,$G$4,ローデータ!$H$12:$H$1011,$A$81,ローデータ!$K$12:$K$1011,C73)</f>
        <v>2</v>
      </c>
      <c r="D81" s="292"/>
      <c r="E81" s="291">
        <f>COUNTIFS(ローデータ!$B$12:$B$1011,1,ローデータ!$G$12:$G$1011,$G$4,ローデータ!$H$12:$H$1011,$A$81,ローデータ!$K$12:$K$1011,E73)</f>
        <v>0</v>
      </c>
      <c r="F81" s="292"/>
      <c r="G81" s="291">
        <f>COUNTIFS(ローデータ!$B$12:$B$1011,1,ローデータ!$G$12:$G$1011,$G$4,ローデータ!$H$12:$H$1011,$A$81,ローデータ!$K$12:$K$1011,G73)</f>
        <v>0</v>
      </c>
      <c r="H81" s="293"/>
      <c r="I81" s="293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91">
        <f>COUNTIFS(ローデータ!$B$12:$B$1011,1,ローデータ!$G$12:$G$1011,$G$4,ローデータ!$H$12:$H$1011,$A$82,ローデータ!$K$12:$K$1011,C73)</f>
        <v>1</v>
      </c>
      <c r="D82" s="292"/>
      <c r="E82" s="291">
        <f>COUNTIFS(ローデータ!$B$12:$B$1011,1,ローデータ!$G$12:$G$1011,$G$4,ローデータ!$H$12:$H$1011,$A$82,ローデータ!$K$12:$K$1011,E73)</f>
        <v>0</v>
      </c>
      <c r="F82" s="292"/>
      <c r="G82" s="291">
        <f>COUNTIFS(ローデータ!$B$12:$B$1011,1,ローデータ!$G$12:$G$1011,$G$4,ローデータ!$H$12:$H$1011,$A$82,ローデータ!$K$12:$K$1011,G73)</f>
        <v>0</v>
      </c>
      <c r="H82" s="293"/>
      <c r="I82" s="293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51">
        <f>COUNTIFS(ローデータ!$B$12:$B$1011,1,ローデータ!$G$12:$G$1011,$G$4,ローデータ!$H$12:$H$1011,$A$83,ローデータ!$K$12:$K$1011,C73)</f>
        <v>1</v>
      </c>
      <c r="D83" s="352"/>
      <c r="E83" s="351">
        <f>COUNTIFS(ローデータ!$B$12:$B$1011,1,ローデータ!$G$12:$G$1011,$G$4,ローデータ!$H$12:$H$1011,$A$83,ローデータ!$K$12:$K$1011,E73)</f>
        <v>0</v>
      </c>
      <c r="F83" s="352"/>
      <c r="G83" s="353">
        <f>COUNTIFS(ローデータ!$B$12:$B$1011,1,ローデータ!$G$12:$G$1011,$G$4,ローデータ!$H$12:$H$1011,$A$83,ローデータ!$K$12:$K$1011,G73)</f>
        <v>0</v>
      </c>
      <c r="H83" s="353"/>
      <c r="I83" s="351"/>
      <c r="J83" s="104">
        <f t="shared" si="2"/>
        <v>1</v>
      </c>
    </row>
    <row r="84" spans="1:17" ht="14.1" customHeight="1" thickTop="1" x14ac:dyDescent="0.15">
      <c r="A84" s="333" t="s">
        <v>50</v>
      </c>
      <c r="B84" s="334"/>
      <c r="C84" s="354">
        <f>SUM(C75:D83)</f>
        <v>23</v>
      </c>
      <c r="D84" s="355"/>
      <c r="E84" s="354">
        <f>SUM(E75:F83)</f>
        <v>3</v>
      </c>
      <c r="F84" s="355"/>
      <c r="G84" s="356">
        <f>SUM(G75:I83)</f>
        <v>4</v>
      </c>
      <c r="H84" s="356"/>
      <c r="I84" s="354"/>
      <c r="J84" s="105">
        <f t="shared" si="2"/>
        <v>30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5"/>
      <c r="B89" s="336"/>
      <c r="C89" s="341" t="s">
        <v>166</v>
      </c>
      <c r="D89" s="266"/>
      <c r="E89" s="266"/>
      <c r="F89" s="266"/>
      <c r="G89" s="267"/>
      <c r="H89" s="313" t="s">
        <v>50</v>
      </c>
      <c r="J89" s="357"/>
      <c r="K89" s="358"/>
      <c r="L89" s="295" t="s">
        <v>113</v>
      </c>
      <c r="M89" s="244"/>
      <c r="N89" s="244"/>
      <c r="O89" s="244"/>
      <c r="P89" s="245"/>
      <c r="Q89" s="215" t="s">
        <v>50</v>
      </c>
    </row>
    <row r="90" spans="1:17" ht="14.1" customHeight="1" x14ac:dyDescent="0.15">
      <c r="A90" s="337"/>
      <c r="B90" s="33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14"/>
      <c r="J90" s="359"/>
      <c r="K90" s="360"/>
      <c r="L90" s="218" t="s">
        <v>96</v>
      </c>
      <c r="M90" s="220" t="s">
        <v>97</v>
      </c>
      <c r="N90" s="222" t="s">
        <v>98</v>
      </c>
      <c r="O90" s="220" t="s">
        <v>99</v>
      </c>
      <c r="P90" s="222" t="s">
        <v>100</v>
      </c>
      <c r="Q90" s="216"/>
    </row>
    <row r="91" spans="1:17" ht="14.1" customHeight="1" x14ac:dyDescent="0.15">
      <c r="A91" s="337"/>
      <c r="B91" s="338"/>
      <c r="C91" s="252" t="s">
        <v>65</v>
      </c>
      <c r="D91" s="252" t="s">
        <v>66</v>
      </c>
      <c r="E91" s="281" t="s">
        <v>101</v>
      </c>
      <c r="F91" s="246" t="s">
        <v>102</v>
      </c>
      <c r="G91" s="367" t="s">
        <v>103</v>
      </c>
      <c r="H91" s="314"/>
      <c r="J91" s="361"/>
      <c r="K91" s="362"/>
      <c r="L91" s="219"/>
      <c r="M91" s="221"/>
      <c r="N91" s="223"/>
      <c r="O91" s="221"/>
      <c r="P91" s="223"/>
      <c r="Q91" s="217"/>
    </row>
    <row r="92" spans="1:17" ht="14.1" customHeight="1" x14ac:dyDescent="0.15">
      <c r="A92" s="339"/>
      <c r="B92" s="340"/>
      <c r="C92" s="253"/>
      <c r="D92" s="253"/>
      <c r="E92" s="365"/>
      <c r="F92" s="366"/>
      <c r="G92" s="253"/>
      <c r="H92" s="315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2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5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8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3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6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5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7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7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1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2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12</v>
      </c>
      <c r="M101" s="102">
        <f>SUM(M92:M100)</f>
        <v>20</v>
      </c>
      <c r="N101" s="102">
        <f>SUM(N92:N100)</f>
        <v>4</v>
      </c>
      <c r="O101" s="102">
        <f>SUM(O92:O100)</f>
        <v>9</v>
      </c>
      <c r="P101" s="102">
        <f>SUM(P92:P100)</f>
        <v>0</v>
      </c>
      <c r="Q101" s="102">
        <f t="shared" si="3"/>
        <v>45</v>
      </c>
    </row>
    <row r="102" spans="1:17" ht="14.1" customHeight="1" x14ac:dyDescent="0.15">
      <c r="A102" s="133" t="s">
        <v>50</v>
      </c>
      <c r="B102" s="134"/>
      <c r="C102" s="56">
        <f>SUM(C93:C101)</f>
        <v>20</v>
      </c>
      <c r="D102" s="56">
        <f>SUM(D93:D101)</f>
        <v>2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5"/>
      <c r="B106" s="336"/>
      <c r="C106" s="374" t="s">
        <v>114</v>
      </c>
      <c r="D106" s="375"/>
      <c r="E106" s="376"/>
      <c r="F106" s="313" t="s">
        <v>50</v>
      </c>
      <c r="G106" s="80"/>
      <c r="H106" s="357"/>
      <c r="I106" s="358"/>
      <c r="J106" s="295" t="s">
        <v>88</v>
      </c>
      <c r="K106" s="244"/>
      <c r="L106" s="244"/>
      <c r="M106" s="244"/>
      <c r="N106" s="244"/>
      <c r="O106" s="244"/>
      <c r="P106" s="245"/>
      <c r="Q106" s="298" t="s">
        <v>50</v>
      </c>
    </row>
    <row r="107" spans="1:17" ht="14.1" customHeight="1" x14ac:dyDescent="0.15">
      <c r="A107" s="337"/>
      <c r="B107" s="338"/>
      <c r="C107" s="137">
        <v>1</v>
      </c>
      <c r="D107" s="137">
        <v>2</v>
      </c>
      <c r="E107" s="137">
        <v>3</v>
      </c>
      <c r="F107" s="314"/>
      <c r="G107" s="77"/>
      <c r="H107" s="359"/>
      <c r="I107" s="360"/>
      <c r="J107" s="364" t="s">
        <v>104</v>
      </c>
      <c r="K107" s="320" t="s">
        <v>105</v>
      </c>
      <c r="L107" s="320" t="s">
        <v>98</v>
      </c>
      <c r="M107" s="320" t="s">
        <v>106</v>
      </c>
      <c r="N107" s="319" t="s">
        <v>107</v>
      </c>
      <c r="O107" s="320" t="s">
        <v>36</v>
      </c>
      <c r="P107" s="319" t="s">
        <v>30</v>
      </c>
      <c r="Q107" s="363"/>
    </row>
    <row r="108" spans="1:17" ht="14.1" customHeight="1" x14ac:dyDescent="0.15">
      <c r="A108" s="339"/>
      <c r="B108" s="340"/>
      <c r="C108" s="140" t="s">
        <v>67</v>
      </c>
      <c r="D108" s="140" t="s">
        <v>66</v>
      </c>
      <c r="E108" s="140" t="s">
        <v>68</v>
      </c>
      <c r="F108" s="315"/>
      <c r="G108" s="77"/>
      <c r="H108" s="361"/>
      <c r="I108" s="362"/>
      <c r="J108" s="227"/>
      <c r="K108" s="227"/>
      <c r="L108" s="227"/>
      <c r="M108" s="227"/>
      <c r="N108" s="247"/>
      <c r="O108" s="227"/>
      <c r="P108" s="247"/>
      <c r="Q108" s="301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8" t="s">
        <v>50</v>
      </c>
      <c r="B118" s="369"/>
      <c r="C118" s="108">
        <f>SUM(C109:C117)</f>
        <v>3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3</v>
      </c>
      <c r="G118" s="77"/>
      <c r="H118" s="368" t="s">
        <v>50</v>
      </c>
      <c r="I118" s="369"/>
      <c r="J118" s="108">
        <f t="shared" ref="J118:P118" si="8">SUM(J109:J117)</f>
        <v>0</v>
      </c>
      <c r="K118" s="108">
        <f t="shared" si="8"/>
        <v>2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1</v>
      </c>
      <c r="P118" s="108">
        <f t="shared" si="8"/>
        <v>0</v>
      </c>
      <c r="Q118" s="108">
        <f t="shared" si="5"/>
        <v>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70"/>
      <c r="B123" s="370"/>
      <c r="C123" s="259" t="s">
        <v>16</v>
      </c>
      <c r="D123" s="260"/>
      <c r="E123" s="260"/>
      <c r="F123" s="260"/>
      <c r="G123" s="261"/>
      <c r="H123" s="371" t="s">
        <v>50</v>
      </c>
      <c r="I123" s="265" t="s">
        <v>13</v>
      </c>
      <c r="J123" s="266"/>
      <c r="K123" s="267"/>
      <c r="L123" s="313" t="s">
        <v>50</v>
      </c>
    </row>
    <row r="124" spans="1:17" ht="14.1" customHeight="1" x14ac:dyDescent="0.15">
      <c r="A124" s="370"/>
      <c r="B124" s="37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72"/>
      <c r="I124" s="52">
        <v>1</v>
      </c>
      <c r="J124" s="44">
        <v>2</v>
      </c>
      <c r="K124" s="44">
        <v>3</v>
      </c>
      <c r="L124" s="314"/>
    </row>
    <row r="125" spans="1:17" ht="14.1" customHeight="1" x14ac:dyDescent="0.15">
      <c r="A125" s="370"/>
      <c r="B125" s="370"/>
      <c r="C125" s="252" t="s">
        <v>65</v>
      </c>
      <c r="D125" s="252" t="s">
        <v>66</v>
      </c>
      <c r="E125" s="281" t="s">
        <v>101</v>
      </c>
      <c r="F125" s="246" t="s">
        <v>102</v>
      </c>
      <c r="G125" s="367" t="s">
        <v>103</v>
      </c>
      <c r="H125" s="372"/>
      <c r="I125" s="379" t="s">
        <v>67</v>
      </c>
      <c r="J125" s="377" t="s">
        <v>66</v>
      </c>
      <c r="K125" s="377" t="s">
        <v>68</v>
      </c>
      <c r="L125" s="314"/>
    </row>
    <row r="126" spans="1:17" ht="14.1" customHeight="1" x14ac:dyDescent="0.15">
      <c r="A126" s="370"/>
      <c r="B126" s="370"/>
      <c r="C126" s="253"/>
      <c r="D126" s="253"/>
      <c r="E126" s="365"/>
      <c r="F126" s="366"/>
      <c r="G126" s="253"/>
      <c r="H126" s="373"/>
      <c r="I126" s="379"/>
      <c r="J126" s="377"/>
      <c r="K126" s="377"/>
      <c r="L126" s="315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8" t="s">
        <v>50</v>
      </c>
      <c r="B136" s="369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8"/>
      <c r="B140" s="378"/>
      <c r="C140" s="237" t="s">
        <v>70</v>
      </c>
      <c r="D140" s="238"/>
      <c r="E140" s="238"/>
      <c r="F140" s="238"/>
      <c r="G140" s="239"/>
      <c r="H140" s="240" t="s">
        <v>50</v>
      </c>
      <c r="I140" s="243" t="s">
        <v>71</v>
      </c>
      <c r="J140" s="244"/>
      <c r="K140" s="244"/>
      <c r="L140" s="244"/>
      <c r="M140" s="244"/>
      <c r="N140" s="244"/>
      <c r="O140" s="245"/>
      <c r="P140" s="322" t="s">
        <v>50</v>
      </c>
    </row>
    <row r="141" spans="1:16" ht="14.1" customHeight="1" x14ac:dyDescent="0.15">
      <c r="A141" s="378"/>
      <c r="B141" s="378"/>
      <c r="C141" s="218" t="s">
        <v>96</v>
      </c>
      <c r="D141" s="220" t="s">
        <v>97</v>
      </c>
      <c r="E141" s="222" t="s">
        <v>98</v>
      </c>
      <c r="F141" s="220" t="s">
        <v>99</v>
      </c>
      <c r="G141" s="222" t="s">
        <v>100</v>
      </c>
      <c r="H141" s="241"/>
      <c r="I141" s="380" t="s">
        <v>104</v>
      </c>
      <c r="J141" s="226" t="s">
        <v>105</v>
      </c>
      <c r="K141" s="226" t="s">
        <v>98</v>
      </c>
      <c r="L141" s="226" t="s">
        <v>106</v>
      </c>
      <c r="M141" s="246" t="s">
        <v>107</v>
      </c>
      <c r="N141" s="226" t="s">
        <v>36</v>
      </c>
      <c r="O141" s="246" t="s">
        <v>30</v>
      </c>
      <c r="P141" s="323"/>
    </row>
    <row r="142" spans="1:16" ht="14.1" customHeight="1" x14ac:dyDescent="0.15">
      <c r="A142" s="378"/>
      <c r="B142" s="378"/>
      <c r="C142" s="219"/>
      <c r="D142" s="221"/>
      <c r="E142" s="223"/>
      <c r="F142" s="221"/>
      <c r="G142" s="223"/>
      <c r="H142" s="242"/>
      <c r="I142" s="329"/>
      <c r="J142" s="227"/>
      <c r="K142" s="227"/>
      <c r="L142" s="227"/>
      <c r="M142" s="247"/>
      <c r="N142" s="227"/>
      <c r="O142" s="247"/>
      <c r="P142" s="324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1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1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1" t="s">
        <v>50</v>
      </c>
      <c r="B152" s="381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4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1</v>
      </c>
      <c r="M152" s="56">
        <f t="shared" si="15"/>
        <v>0</v>
      </c>
      <c r="N152" s="56">
        <f t="shared" si="15"/>
        <v>2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5"/>
      <c r="B156" s="382"/>
      <c r="C156" s="382"/>
      <c r="D156" s="382"/>
      <c r="E156" s="336"/>
      <c r="F156" s="343" t="s">
        <v>25</v>
      </c>
      <c r="G156" s="343"/>
      <c r="H156" s="343"/>
      <c r="I156" s="343"/>
      <c r="J156" s="343"/>
      <c r="K156" s="343"/>
      <c r="L156" s="343"/>
      <c r="M156" s="268" t="s">
        <v>50</v>
      </c>
    </row>
    <row r="157" spans="1:16" ht="14.1" customHeight="1" x14ac:dyDescent="0.15">
      <c r="A157" s="337"/>
      <c r="B157" s="383"/>
      <c r="C157" s="383"/>
      <c r="D157" s="383"/>
      <c r="E157" s="338"/>
      <c r="F157" s="295">
        <v>1</v>
      </c>
      <c r="G157" s="245"/>
      <c r="H157" s="295">
        <v>2</v>
      </c>
      <c r="I157" s="245"/>
      <c r="J157" s="295">
        <v>3</v>
      </c>
      <c r="K157" s="244"/>
      <c r="L157" s="245"/>
      <c r="M157" s="269"/>
    </row>
    <row r="158" spans="1:16" ht="14.1" customHeight="1" x14ac:dyDescent="0.15">
      <c r="A158" s="339"/>
      <c r="B158" s="384"/>
      <c r="C158" s="384"/>
      <c r="D158" s="384"/>
      <c r="E158" s="340"/>
      <c r="F158" s="348" t="s">
        <v>72</v>
      </c>
      <c r="G158" s="349"/>
      <c r="H158" s="348" t="s">
        <v>74</v>
      </c>
      <c r="I158" s="349"/>
      <c r="J158" s="348" t="s">
        <v>84</v>
      </c>
      <c r="K158" s="350"/>
      <c r="L158" s="350"/>
      <c r="M158" s="270"/>
    </row>
    <row r="159" spans="1:16" ht="14.1" customHeight="1" x14ac:dyDescent="0.15">
      <c r="A159" s="387" t="s">
        <v>73</v>
      </c>
      <c r="B159" s="143" t="s">
        <v>85</v>
      </c>
      <c r="C159" s="390" t="s">
        <v>87</v>
      </c>
      <c r="D159" s="391"/>
      <c r="E159" s="392"/>
      <c r="F159" s="291">
        <f>COUNTIFS(ローデータ!$B$12:$B$1011,1,ローデータ!$G$12:$G$1011,$G$4,ローデータ!$I$12:$I$1011,$C$14,ローデータ!$K$12:$K$1011,F157)</f>
        <v>23</v>
      </c>
      <c r="G159" s="292"/>
      <c r="H159" s="291">
        <f>COUNTIFS(ローデータ!$B$12:$B$1011,1,ローデータ!$G$12:$G$1011,$G$4,ローデータ!$I$12:$I$1011,$C$14,ローデータ!$K$12:$K$1011,H157)</f>
        <v>3</v>
      </c>
      <c r="I159" s="292"/>
      <c r="J159" s="291">
        <f>COUNTIFS(ローデータ!$B$12:$B$1011,1,ローデータ!$G$12:$G$1011,$G$4,ローデータ!$I$12:$I$1011,$C$14,ローデータ!$K$12:$K$1011,J157)</f>
        <v>4</v>
      </c>
      <c r="K159" s="293"/>
      <c r="L159" s="292"/>
      <c r="M159" s="56">
        <f t="shared" ref="M159:M171" si="16">SUM(F159:L159)</f>
        <v>30</v>
      </c>
    </row>
    <row r="160" spans="1:16" ht="14.1" customHeight="1" x14ac:dyDescent="0.15">
      <c r="A160" s="388"/>
      <c r="B160" s="393" t="s">
        <v>86</v>
      </c>
      <c r="C160" s="139">
        <v>1</v>
      </c>
      <c r="D160" s="385" t="s">
        <v>75</v>
      </c>
      <c r="E160" s="386"/>
      <c r="F160" s="291">
        <f>COUNTIFS(ローデータ!$B$12:$B$1011,1,ローデータ!$G$12:$G$1011,$G$4,ローデータ!$I$12:$I$1011,$B$14,ローデータ!$J$12:$J$1011,C160,ローデータ!$K$12:$K$1011,$F$157)</f>
        <v>0</v>
      </c>
      <c r="G160" s="292"/>
      <c r="H160" s="291">
        <f>COUNTIFS(ローデータ!$B$12:$B$1011,1,ローデータ!$G$12:$G$1011,$G$4,ローデータ!$I$12:$I$1011,$B$14,ローデータ!$J$12:$J$1011,C160,ローデータ!$K$12:$K$1011,$H$157)</f>
        <v>0</v>
      </c>
      <c r="I160" s="292"/>
      <c r="J160" s="291">
        <f>COUNTIFS(ローデータ!$B$12:$B$1011,1,ローデータ!$G$12:$G$1011,$G$4,ローデータ!$I$12:$I$1011,$B$14,ローデータ!$J$12:$J$1011,C160,ローデータ!$K$12:$K$1011,$J$157)</f>
        <v>0</v>
      </c>
      <c r="K160" s="293"/>
      <c r="L160" s="292"/>
      <c r="M160" s="56">
        <f t="shared" si="16"/>
        <v>0</v>
      </c>
      <c r="N160" s="9"/>
    </row>
    <row r="161" spans="1:19" ht="14.1" customHeight="1" x14ac:dyDescent="0.15">
      <c r="A161" s="388"/>
      <c r="B161" s="394"/>
      <c r="C161" s="139">
        <v>2</v>
      </c>
      <c r="D161" s="385" t="s">
        <v>76</v>
      </c>
      <c r="E161" s="386"/>
      <c r="F161" s="291">
        <f>COUNTIFS(ローデータ!$B$12:$B$1011,1,ローデータ!$G$12:$G$1011,$G$4,ローデータ!$I$12:$I$1011,$B$14,ローデータ!$J$12:$J$1011,C161,ローデータ!$K$12:$K$1011,$F$157)</f>
        <v>0</v>
      </c>
      <c r="G161" s="292"/>
      <c r="H161" s="291">
        <f>COUNTIFS(ローデータ!$B$12:$B$1011,1,ローデータ!$G$12:$G$1011,$G$4,ローデータ!$I$12:$I$1011,$B$14,ローデータ!$J$12:$J$1011,C161,ローデータ!$K$12:$K$1011,$H$157)</f>
        <v>0</v>
      </c>
      <c r="I161" s="292"/>
      <c r="J161" s="291">
        <f>COUNTIFS(ローデータ!$B$12:$B$1011,1,ローデータ!$G$12:$G$1011,$G$4,ローデータ!$I$12:$I$1011,$B$14,ローデータ!$J$12:$J$1011,C161,ローデータ!$K$12:$K$1011,$J$157)</f>
        <v>0</v>
      </c>
      <c r="K161" s="293"/>
      <c r="L161" s="292"/>
      <c r="M161" s="56">
        <f t="shared" si="16"/>
        <v>0</v>
      </c>
    </row>
    <row r="162" spans="1:19" ht="14.1" customHeight="1" x14ac:dyDescent="0.15">
      <c r="A162" s="388"/>
      <c r="B162" s="394"/>
      <c r="C162" s="139">
        <v>3</v>
      </c>
      <c r="D162" s="385" t="s">
        <v>77</v>
      </c>
      <c r="E162" s="386"/>
      <c r="F162" s="291">
        <f>COUNTIFS(ローデータ!$B$12:$B$1011,1,ローデータ!$G$12:$G$1011,$G$4,ローデータ!$I$12:$I$1011,$B$14,ローデータ!$J$12:$J$1011,C162,ローデータ!$K$12:$K$1011,$F$157)</f>
        <v>0</v>
      </c>
      <c r="G162" s="292"/>
      <c r="H162" s="291">
        <f>COUNTIFS(ローデータ!$B$12:$B$1011,1,ローデータ!$G$12:$G$1011,$G$4,ローデータ!$I$12:$I$1011,$B$14,ローデータ!$J$12:$J$1011,C162,ローデータ!$K$12:$K$1011,$H$157)</f>
        <v>0</v>
      </c>
      <c r="I162" s="292"/>
      <c r="J162" s="291">
        <f>COUNTIFS(ローデータ!$B$12:$B$1011,1,ローデータ!$G$12:$G$1011,$G$4,ローデータ!$I$12:$I$1011,$B$14,ローデータ!$J$12:$J$1011,C162,ローデータ!$K$12:$K$1011,$J$157)</f>
        <v>0</v>
      </c>
      <c r="K162" s="293"/>
      <c r="L162" s="292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8"/>
      <c r="B163" s="394"/>
      <c r="C163" s="139">
        <v>4</v>
      </c>
      <c r="D163" s="385" t="s">
        <v>110</v>
      </c>
      <c r="E163" s="386"/>
      <c r="F163" s="291">
        <f>COUNTIFS(ローデータ!$B$12:$B$1011,1,ローデータ!$G$12:$G$1011,$G$4,ローデータ!$I$12:$I$1011,$B$14,ローデータ!$J$12:$J$1011,C163,ローデータ!$K$12:$K$1011,$F$157)</f>
        <v>0</v>
      </c>
      <c r="G163" s="292"/>
      <c r="H163" s="291">
        <f>COUNTIFS(ローデータ!$B$12:$B$1011,1,ローデータ!$G$12:$G$1011,$G$4,ローデータ!$I$12:$I$1011,$B$14,ローデータ!$J$12:$J$1011,C163,ローデータ!$K$12:$K$1011,$H$157)</f>
        <v>0</v>
      </c>
      <c r="I163" s="292"/>
      <c r="J163" s="291">
        <f>COUNTIFS(ローデータ!$B$12:$B$1011,1,ローデータ!$G$12:$G$1011,$G$4,ローデータ!$I$12:$I$1011,$B$14,ローデータ!$J$12:$J$1011,C163,ローデータ!$K$12:$K$1011,$J$157)</f>
        <v>0</v>
      </c>
      <c r="K163" s="293"/>
      <c r="L163" s="292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8"/>
      <c r="B164" s="394"/>
      <c r="C164" s="139">
        <v>5</v>
      </c>
      <c r="D164" s="385" t="s">
        <v>78</v>
      </c>
      <c r="E164" s="386"/>
      <c r="F164" s="291">
        <f>COUNTIFS(ローデータ!$B$12:$B$1011,1,ローデータ!$G$12:$G$1011,$G$4,ローデータ!$I$12:$I$1011,$B$14,ローデータ!$J$12:$J$1011,C164,ローデータ!$K$12:$K$1011,$F$157)</f>
        <v>0</v>
      </c>
      <c r="G164" s="292"/>
      <c r="H164" s="291">
        <f>COUNTIFS(ローデータ!$B$12:$B$1011,1,ローデータ!$G$12:$G$1011,$G$4,ローデータ!$I$12:$I$1011,$B$14,ローデータ!$J$12:$J$1011,C164,ローデータ!$K$12:$K$1011,$H$157)</f>
        <v>0</v>
      </c>
      <c r="I164" s="292"/>
      <c r="J164" s="291">
        <f>COUNTIFS(ローデータ!$B$12:$B$1011,1,ローデータ!$G$12:$G$1011,$G$4,ローデータ!$I$12:$I$1011,$B$14,ローデータ!$J$12:$J$1011,C164,ローデータ!$K$12:$K$1011,$J$157)</f>
        <v>0</v>
      </c>
      <c r="K164" s="293"/>
      <c r="L164" s="292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8"/>
      <c r="B165" s="394"/>
      <c r="C165" s="139">
        <v>6</v>
      </c>
      <c r="D165" s="385" t="s">
        <v>79</v>
      </c>
      <c r="E165" s="386"/>
      <c r="F165" s="291">
        <f>COUNTIFS(ローデータ!$B$12:$B$1011,1,ローデータ!$G$12:$G$1011,$G$4,ローデータ!$I$12:$I$1011,$B$14,ローデータ!$J$12:$J$1011,C165,ローデータ!$K$12:$K$1011,$F$157)</f>
        <v>0</v>
      </c>
      <c r="G165" s="292"/>
      <c r="H165" s="291">
        <f>COUNTIFS(ローデータ!$B$12:$B$1011,1,ローデータ!$G$12:$G$1011,$G$4,ローデータ!$I$12:$I$1011,$B$14,ローデータ!$J$12:$J$1011,C165,ローデータ!$K$12:$K$1011,$H$157)</f>
        <v>0</v>
      </c>
      <c r="I165" s="292"/>
      <c r="J165" s="291">
        <f>COUNTIFS(ローデータ!$B$12:$B$1011,1,ローデータ!$G$12:$G$1011,$G$4,ローデータ!$I$12:$I$1011,$B$14,ローデータ!$J$12:$J$1011,C165,ローデータ!$K$12:$K$1011,$J$157)</f>
        <v>0</v>
      </c>
      <c r="K165" s="293"/>
      <c r="L165" s="292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8"/>
      <c r="B166" s="394"/>
      <c r="C166" s="139">
        <v>7</v>
      </c>
      <c r="D166" s="385" t="s">
        <v>80</v>
      </c>
      <c r="E166" s="386"/>
      <c r="F166" s="291">
        <f>COUNTIFS(ローデータ!$B$12:$B$1011,1,ローデータ!$G$12:$G$1011,$G$4,ローデータ!$I$12:$I$1011,$B$14,ローデータ!$J$12:$J$1011,C166,ローデータ!$K$12:$K$1011,$F$157)</f>
        <v>0</v>
      </c>
      <c r="G166" s="292"/>
      <c r="H166" s="291">
        <f>COUNTIFS(ローデータ!$B$12:$B$1011,1,ローデータ!$G$12:$G$1011,$G$4,ローデータ!$I$12:$I$1011,$B$14,ローデータ!$J$12:$J$1011,C166,ローデータ!$K$12:$K$1011,$H$157)</f>
        <v>0</v>
      </c>
      <c r="I166" s="292"/>
      <c r="J166" s="291">
        <f>COUNTIFS(ローデータ!$B$12:$B$1011,1,ローデータ!$G$12:$G$1011,$G$4,ローデータ!$I$12:$I$1011,$B$14,ローデータ!$J$12:$J$1011,C166,ローデータ!$K$12:$K$1011,$J$157)</f>
        <v>0</v>
      </c>
      <c r="K166" s="293"/>
      <c r="L166" s="292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8"/>
      <c r="B167" s="394"/>
      <c r="C167" s="139">
        <v>8</v>
      </c>
      <c r="D167" s="385" t="s">
        <v>81</v>
      </c>
      <c r="E167" s="386"/>
      <c r="F167" s="291">
        <f>COUNTIFS(ローデータ!$B$12:$B$1011,1,ローデータ!$G$12:$G$1011,$G$4,ローデータ!$I$12:$I$1011,$B$14,ローデータ!$J$12:$J$1011,C167,ローデータ!$K$12:$K$1011,$F$157)</f>
        <v>0</v>
      </c>
      <c r="G167" s="292"/>
      <c r="H167" s="291">
        <f>COUNTIFS(ローデータ!$B$12:$B$1011,1,ローデータ!$G$12:$G$1011,$G$4,ローデータ!$I$12:$I$1011,$B$14,ローデータ!$J$12:$J$1011,C167,ローデータ!$K$12:$K$1011,$H$157)</f>
        <v>0</v>
      </c>
      <c r="I167" s="292"/>
      <c r="J167" s="291">
        <f>COUNTIFS(ローデータ!$B$12:$B$1011,1,ローデータ!$G$12:$G$1011,$G$4,ローデータ!$I$12:$I$1011,$B$14,ローデータ!$J$12:$J$1011,C167,ローデータ!$K$12:$K$1011,$J$157)</f>
        <v>0</v>
      </c>
      <c r="K167" s="293"/>
      <c r="L167" s="292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8"/>
      <c r="B168" s="394"/>
      <c r="C168" s="139">
        <v>9</v>
      </c>
      <c r="D168" s="385" t="s">
        <v>82</v>
      </c>
      <c r="E168" s="386"/>
      <c r="F168" s="291">
        <f>COUNTIFS(ローデータ!$B$12:$B$1011,1,ローデータ!$G$12:$G$1011,$G$4,ローデータ!$I$12:$I$1011,$B$14,ローデータ!$J$12:$J$1011,C168,ローデータ!$K$12:$K$1011,$F$157)</f>
        <v>0</v>
      </c>
      <c r="G168" s="292"/>
      <c r="H168" s="291">
        <f>COUNTIFS(ローデータ!$B$12:$B$1011,1,ローデータ!$G$12:$G$1011,$G$4,ローデータ!$I$12:$I$1011,$B$14,ローデータ!$J$12:$J$1011,C168,ローデータ!$K$12:$K$1011,$H$157)</f>
        <v>0</v>
      </c>
      <c r="I168" s="292"/>
      <c r="J168" s="291">
        <f>COUNTIFS(ローデータ!$B$12:$B$1011,1,ローデータ!$G$12:$G$1011,$G$4,ローデータ!$I$12:$I$1011,$B$14,ローデータ!$J$12:$J$1011,C168,ローデータ!$K$12:$K$1011,$J$157)</f>
        <v>0</v>
      </c>
      <c r="K168" s="293"/>
      <c r="L168" s="292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8"/>
      <c r="B169" s="394"/>
      <c r="C169" s="139">
        <v>10</v>
      </c>
      <c r="D169" s="385" t="s">
        <v>111</v>
      </c>
      <c r="E169" s="386"/>
      <c r="F169" s="291">
        <f>COUNTIFS(ローデータ!$B$12:$B$1011,1,ローデータ!$G$12:$G$1011,$G$4,ローデータ!$I$12:$I$1011,$B$14,ローデータ!$J$12:$J$1011,C169,ローデータ!$K$12:$K$1011,$F$157)</f>
        <v>0</v>
      </c>
      <c r="G169" s="292"/>
      <c r="H169" s="291">
        <f>COUNTIFS(ローデータ!$B$12:$B$1011,1,ローデータ!$G$12:$G$1011,$G$4,ローデータ!$I$12:$I$1011,$B$14,ローデータ!$J$12:$J$1011,C169,ローデータ!$K$12:$K$1011,$H$157)</f>
        <v>0</v>
      </c>
      <c r="I169" s="292"/>
      <c r="J169" s="291">
        <f>COUNTIFS(ローデータ!$B$12:$B$1011,1,ローデータ!$G$12:$G$1011,$G$4,ローデータ!$I$12:$I$1011,$B$14,ローデータ!$J$12:$J$1011,C169,ローデータ!$K$12:$K$1011,$J$157)</f>
        <v>0</v>
      </c>
      <c r="K169" s="293"/>
      <c r="L169" s="292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9"/>
      <c r="B170" s="395"/>
      <c r="C170" s="139">
        <v>11</v>
      </c>
      <c r="D170" s="385" t="s">
        <v>83</v>
      </c>
      <c r="E170" s="386"/>
      <c r="F170" s="291">
        <f>COUNTIFS(ローデータ!$B$12:$B$1011,1,ローデータ!$G$12:$G$1011,$G$4,ローデータ!$I$12:$I$1011,$B$14,ローデータ!$J$12:$J$1011,C170,ローデータ!$K$12:$K$1011,$F$157)</f>
        <v>0</v>
      </c>
      <c r="G170" s="292"/>
      <c r="H170" s="291">
        <f>COUNTIFS(ローデータ!$B$12:$B$1011,1,ローデータ!$G$12:$G$1011,$G$4,ローデータ!$I$12:$I$1011,$B$14,ローデータ!$J$12:$J$1011,C170,ローデータ!$K$12:$K$1011,$H$157)</f>
        <v>0</v>
      </c>
      <c r="I170" s="292"/>
      <c r="J170" s="291">
        <f>COUNTIFS(ローデータ!$B$12:$B$1011,1,ローデータ!$G$12:$G$1011,$G$4,ローデータ!$I$12:$I$1011,$B$14,ローデータ!$J$12:$J$1011,C170,ローデータ!$K$12:$K$1011,$J$157)</f>
        <v>0</v>
      </c>
      <c r="K170" s="293"/>
      <c r="L170" s="292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90" t="s">
        <v>50</v>
      </c>
      <c r="B171" s="391"/>
      <c r="C171" s="391"/>
      <c r="D171" s="391"/>
      <c r="E171" s="392"/>
      <c r="F171" s="291">
        <f>SUM(F159:G170)</f>
        <v>23</v>
      </c>
      <c r="G171" s="292"/>
      <c r="H171" s="291">
        <f>SUM(H159:I170)</f>
        <v>3</v>
      </c>
      <c r="I171" s="292"/>
      <c r="J171" s="291">
        <f>SUM(J159:L170)</f>
        <v>4</v>
      </c>
      <c r="K171" s="293"/>
      <c r="L171" s="292"/>
      <c r="M171" s="56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5"/>
      <c r="B175" s="382"/>
      <c r="C175" s="382"/>
      <c r="D175" s="382"/>
      <c r="E175" s="336"/>
      <c r="F175" s="343" t="s">
        <v>112</v>
      </c>
      <c r="G175" s="343"/>
      <c r="H175" s="343"/>
      <c r="I175" s="343"/>
      <c r="J175" s="343"/>
      <c r="K175" s="268" t="s">
        <v>50</v>
      </c>
      <c r="L175" s="9"/>
      <c r="M175" s="9"/>
    </row>
    <row r="176" spans="1:19" ht="14.1" customHeight="1" x14ac:dyDescent="0.15">
      <c r="A176" s="337"/>
      <c r="B176" s="383"/>
      <c r="C176" s="383"/>
      <c r="D176" s="383"/>
      <c r="E176" s="33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9"/>
      <c r="L176" s="9"/>
      <c r="M176" s="9"/>
    </row>
    <row r="177" spans="1:13" ht="14.1" customHeight="1" x14ac:dyDescent="0.15">
      <c r="A177" s="337"/>
      <c r="B177" s="383"/>
      <c r="C177" s="383"/>
      <c r="D177" s="383"/>
      <c r="E177" s="338"/>
      <c r="F177" s="252" t="s">
        <v>65</v>
      </c>
      <c r="G177" s="252" t="s">
        <v>66</v>
      </c>
      <c r="H177" s="281" t="s">
        <v>101</v>
      </c>
      <c r="I177" s="246" t="s">
        <v>102</v>
      </c>
      <c r="J177" s="367" t="s">
        <v>103</v>
      </c>
      <c r="K177" s="269"/>
      <c r="L177" s="9"/>
      <c r="M177" s="9"/>
    </row>
    <row r="178" spans="1:13" ht="14.1" customHeight="1" x14ac:dyDescent="0.15">
      <c r="A178" s="339"/>
      <c r="B178" s="384"/>
      <c r="C178" s="384"/>
      <c r="D178" s="384"/>
      <c r="E178" s="340"/>
      <c r="F178" s="253"/>
      <c r="G178" s="253"/>
      <c r="H178" s="365"/>
      <c r="I178" s="366"/>
      <c r="J178" s="253"/>
      <c r="K178" s="270"/>
      <c r="L178" s="9"/>
      <c r="M178" s="9"/>
    </row>
    <row r="179" spans="1:13" ht="14.1" customHeight="1" x14ac:dyDescent="0.15">
      <c r="A179" s="387" t="s">
        <v>73</v>
      </c>
      <c r="B179" s="117" t="s">
        <v>85</v>
      </c>
      <c r="C179" s="368" t="s">
        <v>87</v>
      </c>
      <c r="D179" s="396"/>
      <c r="E179" s="369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23</v>
      </c>
      <c r="L179" s="9"/>
    </row>
    <row r="180" spans="1:13" ht="14.1" customHeight="1" x14ac:dyDescent="0.15">
      <c r="A180" s="388"/>
      <c r="B180" s="393" t="s">
        <v>86</v>
      </c>
      <c r="C180" s="139">
        <v>1</v>
      </c>
      <c r="D180" s="385" t="s">
        <v>75</v>
      </c>
      <c r="E180" s="38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8"/>
      <c r="B181" s="394"/>
      <c r="C181" s="139">
        <v>2</v>
      </c>
      <c r="D181" s="385" t="s">
        <v>76</v>
      </c>
      <c r="E181" s="38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8"/>
      <c r="B182" s="394"/>
      <c r="C182" s="139">
        <v>3</v>
      </c>
      <c r="D182" s="385" t="s">
        <v>77</v>
      </c>
      <c r="E182" s="38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8"/>
      <c r="B183" s="394"/>
      <c r="C183" s="139">
        <v>4</v>
      </c>
      <c r="D183" s="385" t="s">
        <v>110</v>
      </c>
      <c r="E183" s="38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8"/>
      <c r="B184" s="394"/>
      <c r="C184" s="139">
        <v>5</v>
      </c>
      <c r="D184" s="385" t="s">
        <v>78</v>
      </c>
      <c r="E184" s="38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8"/>
      <c r="B185" s="394"/>
      <c r="C185" s="139">
        <v>6</v>
      </c>
      <c r="D185" s="385" t="s">
        <v>79</v>
      </c>
      <c r="E185" s="38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8"/>
      <c r="B186" s="394"/>
      <c r="C186" s="139">
        <v>7</v>
      </c>
      <c r="D186" s="385" t="s">
        <v>80</v>
      </c>
      <c r="E186" s="38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8"/>
      <c r="B187" s="394"/>
      <c r="C187" s="139">
        <v>8</v>
      </c>
      <c r="D187" s="385" t="s">
        <v>81</v>
      </c>
      <c r="E187" s="38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8"/>
      <c r="B188" s="394"/>
      <c r="C188" s="139">
        <v>9</v>
      </c>
      <c r="D188" s="385" t="s">
        <v>82</v>
      </c>
      <c r="E188" s="38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8"/>
      <c r="B189" s="394"/>
      <c r="C189" s="139">
        <v>10</v>
      </c>
      <c r="D189" s="385" t="s">
        <v>111</v>
      </c>
      <c r="E189" s="38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9"/>
      <c r="B190" s="395"/>
      <c r="C190" s="139">
        <v>11</v>
      </c>
      <c r="D190" s="385" t="s">
        <v>83</v>
      </c>
      <c r="E190" s="38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90" t="s">
        <v>50</v>
      </c>
      <c r="B191" s="391"/>
      <c r="C191" s="391"/>
      <c r="D191" s="391"/>
      <c r="E191" s="392"/>
      <c r="F191" s="56">
        <f>SUM(F179:F190)</f>
        <v>20</v>
      </c>
      <c r="G191" s="56">
        <f>SUM(G179:G190)</f>
        <v>2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23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7"/>
      <c r="B194" s="397"/>
      <c r="C194" s="397"/>
      <c r="D194" s="397"/>
      <c r="E194" s="358"/>
      <c r="F194" s="244" t="s">
        <v>113</v>
      </c>
      <c r="G194" s="244"/>
      <c r="H194" s="244"/>
      <c r="I194" s="244"/>
      <c r="J194" s="245"/>
      <c r="K194" s="279" t="s">
        <v>50</v>
      </c>
      <c r="L194" s="9"/>
      <c r="M194" s="9"/>
    </row>
    <row r="195" spans="1:18" ht="14.1" customHeight="1" x14ac:dyDescent="0.15">
      <c r="A195" s="359"/>
      <c r="B195" s="398"/>
      <c r="C195" s="398"/>
      <c r="D195" s="398"/>
      <c r="E195" s="360"/>
      <c r="F195" s="401" t="s">
        <v>96</v>
      </c>
      <c r="G195" s="220" t="s">
        <v>97</v>
      </c>
      <c r="H195" s="222" t="s">
        <v>98</v>
      </c>
      <c r="I195" s="220" t="s">
        <v>99</v>
      </c>
      <c r="J195" s="222" t="s">
        <v>100</v>
      </c>
      <c r="K195" s="400"/>
      <c r="L195" s="9"/>
      <c r="M195" s="9"/>
    </row>
    <row r="196" spans="1:18" ht="14.1" customHeight="1" x14ac:dyDescent="0.15">
      <c r="A196" s="359"/>
      <c r="B196" s="398"/>
      <c r="C196" s="398"/>
      <c r="D196" s="398"/>
      <c r="E196" s="360"/>
      <c r="F196" s="402"/>
      <c r="G196" s="326"/>
      <c r="H196" s="327"/>
      <c r="I196" s="326"/>
      <c r="J196" s="327"/>
      <c r="K196" s="400"/>
      <c r="L196" s="9"/>
      <c r="M196" s="9"/>
    </row>
    <row r="197" spans="1:18" ht="14.1" customHeight="1" x14ac:dyDescent="0.15">
      <c r="A197" s="361"/>
      <c r="B197" s="399"/>
      <c r="C197" s="399"/>
      <c r="D197" s="399"/>
      <c r="E197" s="362"/>
      <c r="F197" s="403"/>
      <c r="G197" s="221"/>
      <c r="H197" s="223"/>
      <c r="I197" s="221"/>
      <c r="J197" s="223"/>
      <c r="K197" s="280"/>
      <c r="L197" s="9"/>
      <c r="M197" s="9"/>
    </row>
    <row r="198" spans="1:18" ht="14.1" customHeight="1" x14ac:dyDescent="0.15">
      <c r="A198" s="387" t="s">
        <v>73</v>
      </c>
      <c r="B198" s="117" t="s">
        <v>85</v>
      </c>
      <c r="C198" s="368" t="s">
        <v>87</v>
      </c>
      <c r="D198" s="396"/>
      <c r="E198" s="369"/>
      <c r="F198" s="89">
        <f>SUMIFS(ローデータ!M12:M1011,ローデータ!$B$12:$B$1011,1,ローデータ!$G$12:$G$1011,$G$4,ローデータ!$I$12:$I$1011,$C$14,ローデータ!$K$12:$K$1011,$B$21)</f>
        <v>12</v>
      </c>
      <c r="G198" s="89">
        <f>SUMIFS(ローデータ!N12:N1011,ローデータ!$B$12:$B$1011,1,ローデータ!$G$12:$G$1011,$G$4,ローデータ!$I$12:$I$1011,$C$14,ローデータ!$K$12:$K$1011,$B$21)</f>
        <v>20</v>
      </c>
      <c r="H198" s="89">
        <f>SUMIFS(ローデータ!O12:O1011,ローデータ!$B$12:$B$1011,1,ローデータ!$G$12:$G$1011,$G$4,ローデータ!$I$12:$I$1011,$C$14,ローデータ!$K$12:$K$1011,$B$21)</f>
        <v>4</v>
      </c>
      <c r="I198" s="89">
        <f>SUMIFS(ローデータ!P12:P1011,ローデータ!$B$12:$B$1011,1,ローデータ!$G$12:$G$1011,$G$4,ローデータ!$I$12:$I$1011,$C$14,ローデータ!$K$12:$K$1011,$B$21)</f>
        <v>9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45</v>
      </c>
      <c r="L198" s="9"/>
    </row>
    <row r="199" spans="1:18" ht="14.1" customHeight="1" x14ac:dyDescent="0.15">
      <c r="A199" s="388"/>
      <c r="B199" s="393" t="s">
        <v>86</v>
      </c>
      <c r="C199" s="139">
        <v>1</v>
      </c>
      <c r="D199" s="385" t="s">
        <v>75</v>
      </c>
      <c r="E199" s="386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8"/>
      <c r="B200" s="394"/>
      <c r="C200" s="139">
        <v>2</v>
      </c>
      <c r="D200" s="385" t="s">
        <v>76</v>
      </c>
      <c r="E200" s="386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8"/>
      <c r="B201" s="394"/>
      <c r="C201" s="139">
        <v>3</v>
      </c>
      <c r="D201" s="385" t="s">
        <v>77</v>
      </c>
      <c r="E201" s="386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8"/>
      <c r="B202" s="394"/>
      <c r="C202" s="139">
        <v>4</v>
      </c>
      <c r="D202" s="385" t="s">
        <v>110</v>
      </c>
      <c r="E202" s="386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8"/>
      <c r="B203" s="394"/>
      <c r="C203" s="139">
        <v>5</v>
      </c>
      <c r="D203" s="385" t="s">
        <v>78</v>
      </c>
      <c r="E203" s="386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8"/>
      <c r="B204" s="394"/>
      <c r="C204" s="139">
        <v>6</v>
      </c>
      <c r="D204" s="385" t="s">
        <v>79</v>
      </c>
      <c r="E204" s="386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8"/>
      <c r="B205" s="394"/>
      <c r="C205" s="139">
        <v>7</v>
      </c>
      <c r="D205" s="385" t="s">
        <v>80</v>
      </c>
      <c r="E205" s="386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8"/>
      <c r="B206" s="394"/>
      <c r="C206" s="139">
        <v>8</v>
      </c>
      <c r="D206" s="385" t="s">
        <v>81</v>
      </c>
      <c r="E206" s="386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8"/>
      <c r="B207" s="394"/>
      <c r="C207" s="139">
        <v>9</v>
      </c>
      <c r="D207" s="385" t="s">
        <v>82</v>
      </c>
      <c r="E207" s="386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8"/>
      <c r="B208" s="394"/>
      <c r="C208" s="139">
        <v>10</v>
      </c>
      <c r="D208" s="385" t="s">
        <v>111</v>
      </c>
      <c r="E208" s="386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9"/>
      <c r="B209" s="395"/>
      <c r="C209" s="139">
        <v>11</v>
      </c>
      <c r="D209" s="385" t="s">
        <v>83</v>
      </c>
      <c r="E209" s="386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90" t="s">
        <v>50</v>
      </c>
      <c r="B210" s="391"/>
      <c r="C210" s="391"/>
      <c r="D210" s="391"/>
      <c r="E210" s="392"/>
      <c r="F210" s="94">
        <f>SUM(F198:F209)</f>
        <v>12</v>
      </c>
      <c r="G210" s="94">
        <f t="shared" ref="G210:I210" si="19">SUM(G198:G209)</f>
        <v>20</v>
      </c>
      <c r="H210" s="94">
        <f>SUM(H198:H209)</f>
        <v>4</v>
      </c>
      <c r="I210" s="94">
        <f t="shared" si="19"/>
        <v>9</v>
      </c>
      <c r="J210" s="94">
        <f>SUM(J198:J209)</f>
        <v>0</v>
      </c>
      <c r="K210" s="118">
        <f t="shared" si="18"/>
        <v>45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5"/>
      <c r="B213" s="382"/>
      <c r="C213" s="382"/>
      <c r="D213" s="382"/>
      <c r="E213" s="336"/>
      <c r="F213" s="374" t="s">
        <v>114</v>
      </c>
      <c r="G213" s="375"/>
      <c r="H213" s="376"/>
      <c r="I213" s="268" t="s">
        <v>50</v>
      </c>
    </row>
    <row r="214" spans="1:18" ht="14.1" customHeight="1" x14ac:dyDescent="0.15">
      <c r="A214" s="337"/>
      <c r="B214" s="383"/>
      <c r="C214" s="383"/>
      <c r="D214" s="383"/>
      <c r="E214" s="338"/>
      <c r="F214" s="137">
        <v>1</v>
      </c>
      <c r="G214" s="137">
        <v>2</v>
      </c>
      <c r="H214" s="137">
        <v>3</v>
      </c>
      <c r="I214" s="269"/>
    </row>
    <row r="215" spans="1:18" ht="14.1" customHeight="1" x14ac:dyDescent="0.15">
      <c r="A215" s="339"/>
      <c r="B215" s="384"/>
      <c r="C215" s="384"/>
      <c r="D215" s="384"/>
      <c r="E215" s="340"/>
      <c r="F215" s="140" t="s">
        <v>67</v>
      </c>
      <c r="G215" s="140" t="s">
        <v>66</v>
      </c>
      <c r="H215" s="140" t="s">
        <v>68</v>
      </c>
      <c r="I215" s="270"/>
    </row>
    <row r="216" spans="1:18" ht="14.1" customHeight="1" x14ac:dyDescent="0.15">
      <c r="A216" s="387" t="s">
        <v>73</v>
      </c>
      <c r="B216" s="117" t="s">
        <v>85</v>
      </c>
      <c r="C216" s="368" t="s">
        <v>87</v>
      </c>
      <c r="D216" s="396"/>
      <c r="E216" s="369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88"/>
      <c r="B217" s="393" t="s">
        <v>86</v>
      </c>
      <c r="C217" s="139">
        <v>1</v>
      </c>
      <c r="D217" s="385" t="s">
        <v>75</v>
      </c>
      <c r="E217" s="38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8"/>
      <c r="B218" s="394"/>
      <c r="C218" s="139">
        <v>2</v>
      </c>
      <c r="D218" s="385" t="s">
        <v>76</v>
      </c>
      <c r="E218" s="38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8"/>
      <c r="B219" s="394"/>
      <c r="C219" s="139">
        <v>3</v>
      </c>
      <c r="D219" s="385" t="s">
        <v>77</v>
      </c>
      <c r="E219" s="38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8"/>
      <c r="B220" s="394"/>
      <c r="C220" s="139">
        <v>4</v>
      </c>
      <c r="D220" s="385" t="s">
        <v>110</v>
      </c>
      <c r="E220" s="38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8"/>
      <c r="B221" s="394"/>
      <c r="C221" s="139">
        <v>5</v>
      </c>
      <c r="D221" s="385" t="s">
        <v>78</v>
      </c>
      <c r="E221" s="38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8"/>
      <c r="B222" s="394"/>
      <c r="C222" s="139">
        <v>6</v>
      </c>
      <c r="D222" s="385" t="s">
        <v>79</v>
      </c>
      <c r="E222" s="38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8"/>
      <c r="B223" s="394"/>
      <c r="C223" s="139">
        <v>7</v>
      </c>
      <c r="D223" s="385" t="s">
        <v>80</v>
      </c>
      <c r="E223" s="38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8"/>
      <c r="B224" s="394"/>
      <c r="C224" s="139">
        <v>8</v>
      </c>
      <c r="D224" s="385" t="s">
        <v>81</v>
      </c>
      <c r="E224" s="38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8"/>
      <c r="B225" s="394"/>
      <c r="C225" s="139">
        <v>9</v>
      </c>
      <c r="D225" s="385" t="s">
        <v>82</v>
      </c>
      <c r="E225" s="38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8"/>
      <c r="B226" s="394"/>
      <c r="C226" s="139">
        <v>10</v>
      </c>
      <c r="D226" s="385" t="s">
        <v>111</v>
      </c>
      <c r="E226" s="38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9"/>
      <c r="B227" s="395"/>
      <c r="C227" s="139">
        <v>11</v>
      </c>
      <c r="D227" s="385" t="s">
        <v>83</v>
      </c>
      <c r="E227" s="38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90" t="s">
        <v>50</v>
      </c>
      <c r="B228" s="391"/>
      <c r="C228" s="391"/>
      <c r="D228" s="391"/>
      <c r="E228" s="392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7"/>
      <c r="B231" s="397"/>
      <c r="C231" s="397"/>
      <c r="D231" s="397"/>
      <c r="E231" s="358"/>
      <c r="F231" s="244" t="s">
        <v>88</v>
      </c>
      <c r="G231" s="244"/>
      <c r="H231" s="244"/>
      <c r="I231" s="244"/>
      <c r="J231" s="244"/>
      <c r="K231" s="244"/>
      <c r="L231" s="245"/>
      <c r="M231" s="254" t="s">
        <v>50</v>
      </c>
    </row>
    <row r="232" spans="1:14" ht="14.1" customHeight="1" x14ac:dyDescent="0.15">
      <c r="A232" s="359"/>
      <c r="B232" s="398"/>
      <c r="C232" s="398"/>
      <c r="D232" s="398"/>
      <c r="E232" s="360"/>
      <c r="F232" s="380" t="s">
        <v>104</v>
      </c>
      <c r="G232" s="226" t="s">
        <v>105</v>
      </c>
      <c r="H232" s="226" t="s">
        <v>98</v>
      </c>
      <c r="I232" s="226" t="s">
        <v>106</v>
      </c>
      <c r="J232" s="246" t="s">
        <v>107</v>
      </c>
      <c r="K232" s="226" t="s">
        <v>36</v>
      </c>
      <c r="L232" s="246" t="s">
        <v>30</v>
      </c>
      <c r="M232" s="294"/>
    </row>
    <row r="233" spans="1:14" ht="14.1" customHeight="1" x14ac:dyDescent="0.15">
      <c r="A233" s="361"/>
      <c r="B233" s="399"/>
      <c r="C233" s="399"/>
      <c r="D233" s="399"/>
      <c r="E233" s="362"/>
      <c r="F233" s="404"/>
      <c r="G233" s="227"/>
      <c r="H233" s="227"/>
      <c r="I233" s="227"/>
      <c r="J233" s="247"/>
      <c r="K233" s="227"/>
      <c r="L233" s="247"/>
      <c r="M233" s="255"/>
    </row>
    <row r="234" spans="1:14" ht="14.1" customHeight="1" x14ac:dyDescent="0.15">
      <c r="A234" s="387" t="s">
        <v>73</v>
      </c>
      <c r="B234" s="117" t="s">
        <v>85</v>
      </c>
      <c r="C234" s="368" t="s">
        <v>87</v>
      </c>
      <c r="D234" s="396"/>
      <c r="E234" s="369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88"/>
      <c r="B235" s="393" t="s">
        <v>86</v>
      </c>
      <c r="C235" s="139">
        <v>1</v>
      </c>
      <c r="D235" s="385" t="s">
        <v>75</v>
      </c>
      <c r="E235" s="386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8"/>
      <c r="B236" s="394"/>
      <c r="C236" s="139">
        <v>2</v>
      </c>
      <c r="D236" s="385" t="s">
        <v>76</v>
      </c>
      <c r="E236" s="386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8"/>
      <c r="B237" s="394"/>
      <c r="C237" s="139">
        <v>3</v>
      </c>
      <c r="D237" s="385" t="s">
        <v>77</v>
      </c>
      <c r="E237" s="386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8"/>
      <c r="B238" s="394"/>
      <c r="C238" s="139">
        <v>4</v>
      </c>
      <c r="D238" s="385" t="s">
        <v>110</v>
      </c>
      <c r="E238" s="386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8"/>
      <c r="B239" s="394"/>
      <c r="C239" s="139">
        <v>5</v>
      </c>
      <c r="D239" s="385" t="s">
        <v>78</v>
      </c>
      <c r="E239" s="386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8"/>
      <c r="B240" s="394"/>
      <c r="C240" s="139">
        <v>6</v>
      </c>
      <c r="D240" s="385" t="s">
        <v>79</v>
      </c>
      <c r="E240" s="386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8"/>
      <c r="B241" s="394"/>
      <c r="C241" s="139">
        <v>7</v>
      </c>
      <c r="D241" s="385" t="s">
        <v>80</v>
      </c>
      <c r="E241" s="386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8"/>
      <c r="B242" s="394"/>
      <c r="C242" s="139">
        <v>8</v>
      </c>
      <c r="D242" s="385" t="s">
        <v>81</v>
      </c>
      <c r="E242" s="386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8"/>
      <c r="B243" s="394"/>
      <c r="C243" s="139">
        <v>9</v>
      </c>
      <c r="D243" s="385" t="s">
        <v>82</v>
      </c>
      <c r="E243" s="386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8"/>
      <c r="B244" s="394"/>
      <c r="C244" s="139">
        <v>10</v>
      </c>
      <c r="D244" s="385" t="s">
        <v>111</v>
      </c>
      <c r="E244" s="386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9"/>
      <c r="B245" s="395"/>
      <c r="C245" s="139">
        <v>11</v>
      </c>
      <c r="D245" s="385" t="s">
        <v>83</v>
      </c>
      <c r="E245" s="386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90" t="s">
        <v>50</v>
      </c>
      <c r="B246" s="391"/>
      <c r="C246" s="391"/>
      <c r="D246" s="391"/>
      <c r="E246" s="392"/>
      <c r="F246" s="94">
        <f>SUM(F234:F245)</f>
        <v>0</v>
      </c>
      <c r="G246" s="94">
        <f t="shared" ref="G246:L246" si="22">SUM(G234:G245)</f>
        <v>2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1</v>
      </c>
      <c r="L246" s="94">
        <f t="shared" si="22"/>
        <v>0</v>
      </c>
      <c r="M246" s="56">
        <f t="shared" si="21"/>
        <v>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5"/>
      <c r="B250" s="382"/>
      <c r="C250" s="382"/>
      <c r="D250" s="382"/>
      <c r="E250" s="336"/>
      <c r="F250" s="259" t="s">
        <v>16</v>
      </c>
      <c r="G250" s="260"/>
      <c r="H250" s="260"/>
      <c r="I250" s="260"/>
      <c r="J250" s="261"/>
      <c r="K250" s="310" t="s">
        <v>50</v>
      </c>
      <c r="L250" s="265" t="s">
        <v>13</v>
      </c>
      <c r="M250" s="266"/>
      <c r="N250" s="267"/>
      <c r="O250" s="268" t="s">
        <v>50</v>
      </c>
    </row>
    <row r="251" spans="1:17" ht="14.1" customHeight="1" x14ac:dyDescent="0.15">
      <c r="A251" s="337"/>
      <c r="B251" s="383"/>
      <c r="C251" s="383"/>
      <c r="D251" s="383"/>
      <c r="E251" s="33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11"/>
      <c r="L251" s="52">
        <v>1</v>
      </c>
      <c r="M251" s="44">
        <v>2</v>
      </c>
      <c r="N251" s="61">
        <v>3</v>
      </c>
      <c r="O251" s="269"/>
    </row>
    <row r="252" spans="1:17" ht="14.1" customHeight="1" x14ac:dyDescent="0.15">
      <c r="A252" s="337"/>
      <c r="B252" s="383"/>
      <c r="C252" s="383"/>
      <c r="D252" s="383"/>
      <c r="E252" s="338"/>
      <c r="F252" s="252" t="s">
        <v>65</v>
      </c>
      <c r="G252" s="252" t="s">
        <v>66</v>
      </c>
      <c r="H252" s="281" t="s">
        <v>101</v>
      </c>
      <c r="I252" s="246" t="s">
        <v>102</v>
      </c>
      <c r="J252" s="367" t="s">
        <v>103</v>
      </c>
      <c r="K252" s="311"/>
      <c r="L252" s="405" t="s">
        <v>67</v>
      </c>
      <c r="M252" s="250" t="s">
        <v>66</v>
      </c>
      <c r="N252" s="407" t="s">
        <v>68</v>
      </c>
      <c r="O252" s="269"/>
    </row>
    <row r="253" spans="1:17" ht="14.1" customHeight="1" x14ac:dyDescent="0.15">
      <c r="A253" s="339"/>
      <c r="B253" s="384"/>
      <c r="C253" s="384"/>
      <c r="D253" s="384"/>
      <c r="E253" s="340"/>
      <c r="F253" s="253"/>
      <c r="G253" s="253"/>
      <c r="H253" s="365"/>
      <c r="I253" s="366"/>
      <c r="J253" s="253"/>
      <c r="K253" s="312"/>
      <c r="L253" s="406"/>
      <c r="M253" s="251"/>
      <c r="N253" s="408"/>
      <c r="O253" s="270"/>
    </row>
    <row r="254" spans="1:17" ht="14.1" customHeight="1" x14ac:dyDescent="0.15">
      <c r="A254" s="409" t="s">
        <v>73</v>
      </c>
      <c r="B254" s="117" t="s">
        <v>85</v>
      </c>
      <c r="C254" s="368" t="s">
        <v>87</v>
      </c>
      <c r="D254" s="396"/>
      <c r="E254" s="36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410"/>
      <c r="B255" s="412" t="s">
        <v>86</v>
      </c>
      <c r="C255" s="139">
        <v>1</v>
      </c>
      <c r="D255" s="385" t="s">
        <v>75</v>
      </c>
      <c r="E255" s="39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10"/>
      <c r="B256" s="394"/>
      <c r="C256" s="139">
        <v>2</v>
      </c>
      <c r="D256" s="385" t="s">
        <v>76</v>
      </c>
      <c r="E256" s="39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10"/>
      <c r="B257" s="394"/>
      <c r="C257" s="139">
        <v>3</v>
      </c>
      <c r="D257" s="385" t="s">
        <v>77</v>
      </c>
      <c r="E257" s="39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10"/>
      <c r="B258" s="394"/>
      <c r="C258" s="139">
        <v>4</v>
      </c>
      <c r="D258" s="385" t="s">
        <v>110</v>
      </c>
      <c r="E258" s="38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10"/>
      <c r="B259" s="394"/>
      <c r="C259" s="139">
        <v>5</v>
      </c>
      <c r="D259" s="385" t="s">
        <v>78</v>
      </c>
      <c r="E259" s="39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10"/>
      <c r="B260" s="394"/>
      <c r="C260" s="139">
        <v>6</v>
      </c>
      <c r="D260" s="385" t="s">
        <v>79</v>
      </c>
      <c r="E260" s="39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10"/>
      <c r="B261" s="394"/>
      <c r="C261" s="139">
        <v>7</v>
      </c>
      <c r="D261" s="385" t="s">
        <v>80</v>
      </c>
      <c r="E261" s="39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10"/>
      <c r="B262" s="394"/>
      <c r="C262" s="139">
        <v>8</v>
      </c>
      <c r="D262" s="385" t="s">
        <v>81</v>
      </c>
      <c r="E262" s="39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10"/>
      <c r="B263" s="394"/>
      <c r="C263" s="139">
        <v>9</v>
      </c>
      <c r="D263" s="385" t="s">
        <v>82</v>
      </c>
      <c r="E263" s="39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10"/>
      <c r="B264" s="394"/>
      <c r="C264" s="139">
        <v>10</v>
      </c>
      <c r="D264" s="385" t="s">
        <v>111</v>
      </c>
      <c r="E264" s="38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11"/>
      <c r="B265" s="395"/>
      <c r="C265" s="139">
        <v>11</v>
      </c>
      <c r="D265" s="385" t="s">
        <v>83</v>
      </c>
      <c r="E265" s="39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90" t="s">
        <v>50</v>
      </c>
      <c r="B266" s="391"/>
      <c r="C266" s="391"/>
      <c r="D266" s="391"/>
      <c r="E266" s="392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21"/>
      <c r="B269" s="422"/>
      <c r="C269" s="422"/>
      <c r="D269" s="422"/>
      <c r="E269" s="322"/>
      <c r="F269" s="237" t="s">
        <v>70</v>
      </c>
      <c r="G269" s="238"/>
      <c r="H269" s="238"/>
      <c r="I269" s="238"/>
      <c r="J269" s="239"/>
      <c r="K269" s="316" t="s">
        <v>50</v>
      </c>
      <c r="L269" s="243" t="s">
        <v>71</v>
      </c>
      <c r="M269" s="244"/>
      <c r="N269" s="244"/>
      <c r="O269" s="244"/>
      <c r="P269" s="244"/>
      <c r="Q269" s="244"/>
      <c r="R269" s="245"/>
      <c r="S269" s="215" t="s">
        <v>50</v>
      </c>
    </row>
    <row r="270" spans="1:19" ht="14.1" customHeight="1" x14ac:dyDescent="0.15">
      <c r="A270" s="423"/>
      <c r="B270" s="424"/>
      <c r="C270" s="424"/>
      <c r="D270" s="424"/>
      <c r="E270" s="323"/>
      <c r="F270" s="401" t="s">
        <v>96</v>
      </c>
      <c r="G270" s="220" t="s">
        <v>97</v>
      </c>
      <c r="H270" s="222" t="s">
        <v>98</v>
      </c>
      <c r="I270" s="220" t="s">
        <v>99</v>
      </c>
      <c r="J270" s="222" t="s">
        <v>100</v>
      </c>
      <c r="K270" s="317"/>
      <c r="L270" s="413" t="s">
        <v>104</v>
      </c>
      <c r="M270" s="415" t="s">
        <v>105</v>
      </c>
      <c r="N270" s="415" t="s">
        <v>98</v>
      </c>
      <c r="O270" s="415" t="s">
        <v>106</v>
      </c>
      <c r="P270" s="416" t="s">
        <v>107</v>
      </c>
      <c r="Q270" s="415" t="s">
        <v>36</v>
      </c>
      <c r="R270" s="416" t="s">
        <v>30</v>
      </c>
      <c r="S270" s="216"/>
    </row>
    <row r="271" spans="1:19" ht="14.1" customHeight="1" x14ac:dyDescent="0.15">
      <c r="A271" s="425"/>
      <c r="B271" s="426"/>
      <c r="C271" s="426"/>
      <c r="D271" s="426"/>
      <c r="E271" s="324"/>
      <c r="F271" s="403"/>
      <c r="G271" s="221"/>
      <c r="H271" s="223"/>
      <c r="I271" s="221"/>
      <c r="J271" s="223"/>
      <c r="K271" s="318"/>
      <c r="L271" s="414"/>
      <c r="M271" s="415"/>
      <c r="N271" s="415"/>
      <c r="O271" s="415"/>
      <c r="P271" s="416"/>
      <c r="Q271" s="415"/>
      <c r="R271" s="416"/>
      <c r="S271" s="217"/>
    </row>
    <row r="272" spans="1:19" ht="14.1" customHeight="1" x14ac:dyDescent="0.15">
      <c r="A272" s="387" t="s">
        <v>73</v>
      </c>
      <c r="B272" s="117" t="s">
        <v>85</v>
      </c>
      <c r="C272" s="368" t="s">
        <v>87</v>
      </c>
      <c r="D272" s="396"/>
      <c r="E272" s="369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4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1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88"/>
      <c r="B273" s="393" t="s">
        <v>86</v>
      </c>
      <c r="C273" s="139">
        <v>1</v>
      </c>
      <c r="D273" s="385" t="s">
        <v>75</v>
      </c>
      <c r="E273" s="386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8"/>
      <c r="B274" s="394"/>
      <c r="C274" s="139">
        <v>2</v>
      </c>
      <c r="D274" s="385" t="s">
        <v>76</v>
      </c>
      <c r="E274" s="386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8"/>
      <c r="B275" s="394"/>
      <c r="C275" s="139">
        <v>3</v>
      </c>
      <c r="D275" s="385" t="s">
        <v>77</v>
      </c>
      <c r="E275" s="386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8"/>
      <c r="B276" s="394"/>
      <c r="C276" s="139">
        <v>4</v>
      </c>
      <c r="D276" s="419" t="s">
        <v>110</v>
      </c>
      <c r="E276" s="420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8"/>
      <c r="B277" s="394"/>
      <c r="C277" s="139">
        <v>5</v>
      </c>
      <c r="D277" s="385" t="s">
        <v>78</v>
      </c>
      <c r="E277" s="386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8"/>
      <c r="B278" s="394"/>
      <c r="C278" s="139">
        <v>6</v>
      </c>
      <c r="D278" s="385" t="s">
        <v>79</v>
      </c>
      <c r="E278" s="386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8"/>
      <c r="B279" s="394"/>
      <c r="C279" s="139">
        <v>7</v>
      </c>
      <c r="D279" s="385" t="s">
        <v>80</v>
      </c>
      <c r="E279" s="386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8"/>
      <c r="B280" s="394"/>
      <c r="C280" s="139">
        <v>8</v>
      </c>
      <c r="D280" s="385" t="s">
        <v>81</v>
      </c>
      <c r="E280" s="386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8"/>
      <c r="B281" s="394"/>
      <c r="C281" s="139">
        <v>9</v>
      </c>
      <c r="D281" s="385" t="s">
        <v>82</v>
      </c>
      <c r="E281" s="386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8"/>
      <c r="B282" s="394"/>
      <c r="C282" s="139">
        <v>10</v>
      </c>
      <c r="D282" s="385" t="s">
        <v>111</v>
      </c>
      <c r="E282" s="386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9"/>
      <c r="B283" s="395"/>
      <c r="C283" s="139">
        <v>11</v>
      </c>
      <c r="D283" s="385" t="s">
        <v>83</v>
      </c>
      <c r="E283" s="386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90" t="s">
        <v>50</v>
      </c>
      <c r="B284" s="391"/>
      <c r="C284" s="391"/>
      <c r="D284" s="391"/>
      <c r="E284" s="392"/>
      <c r="F284" s="56">
        <f>SUM(F272:F283)</f>
        <v>0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4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1</v>
      </c>
      <c r="O284" s="94">
        <f t="shared" si="29"/>
        <v>1</v>
      </c>
      <c r="P284" s="94">
        <f t="shared" si="29"/>
        <v>0</v>
      </c>
      <c r="Q284" s="94">
        <f t="shared" si="29"/>
        <v>2</v>
      </c>
      <c r="R284" s="94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7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6">
        <v>1</v>
      </c>
      <c r="L3" s="429" t="s">
        <v>54</v>
      </c>
      <c r="M3" s="430"/>
      <c r="N3" s="430"/>
      <c r="O3" s="431"/>
      <c r="P3" s="144">
        <v>2</v>
      </c>
      <c r="Q3" s="429" t="s">
        <v>55</v>
      </c>
      <c r="R3" s="430"/>
      <c r="S3" s="430"/>
      <c r="T3" s="431"/>
      <c r="U3" s="144">
        <v>3</v>
      </c>
      <c r="V3" s="429" t="s">
        <v>56</v>
      </c>
      <c r="W3" s="430"/>
      <c r="X3" s="430"/>
      <c r="Y3" s="431"/>
      <c r="Z3" s="144">
        <v>4</v>
      </c>
      <c r="AA3" s="429" t="s">
        <v>57</v>
      </c>
      <c r="AB3" s="430"/>
      <c r="AC3" s="430"/>
      <c r="AD3" s="431"/>
      <c r="AE3" s="144">
        <v>5</v>
      </c>
      <c r="AF3" s="429" t="s">
        <v>58</v>
      </c>
      <c r="AG3" s="430"/>
      <c r="AH3" s="430"/>
      <c r="AI3" s="431"/>
      <c r="AJ3" s="144">
        <v>6</v>
      </c>
      <c r="AK3" s="429" t="s">
        <v>134</v>
      </c>
      <c r="AL3" s="430"/>
      <c r="AM3" s="430"/>
      <c r="AN3" s="431"/>
      <c r="AO3" s="144">
        <v>7</v>
      </c>
      <c r="AP3" s="429" t="s">
        <v>135</v>
      </c>
      <c r="AQ3" s="430"/>
      <c r="AR3" s="430"/>
      <c r="AS3" s="431"/>
      <c r="AT3" s="144">
        <v>8</v>
      </c>
      <c r="AU3" s="429" t="s">
        <v>61</v>
      </c>
      <c r="AV3" s="430"/>
      <c r="AW3" s="430"/>
      <c r="AX3" s="431"/>
      <c r="AY3" s="144">
        <v>9</v>
      </c>
      <c r="AZ3" s="429" t="s">
        <v>62</v>
      </c>
      <c r="BA3" s="430"/>
      <c r="BB3" s="430"/>
      <c r="BC3" s="433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7"/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7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7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7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7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7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7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6">
        <v>1</v>
      </c>
      <c r="L13" s="429" t="s">
        <v>54</v>
      </c>
      <c r="M13" s="430"/>
      <c r="N13" s="430"/>
      <c r="O13" s="431"/>
      <c r="P13" s="144">
        <v>2</v>
      </c>
      <c r="Q13" s="429" t="s">
        <v>55</v>
      </c>
      <c r="R13" s="430"/>
      <c r="S13" s="430"/>
      <c r="T13" s="431"/>
      <c r="U13" s="144">
        <v>3</v>
      </c>
      <c r="V13" s="429" t="s">
        <v>56</v>
      </c>
      <c r="W13" s="430"/>
      <c r="X13" s="430"/>
      <c r="Y13" s="431"/>
      <c r="Z13" s="144">
        <v>4</v>
      </c>
      <c r="AA13" s="429" t="s">
        <v>57</v>
      </c>
      <c r="AB13" s="430"/>
      <c r="AC13" s="430"/>
      <c r="AD13" s="431"/>
      <c r="AE13" s="144">
        <v>5</v>
      </c>
      <c r="AF13" s="429" t="s">
        <v>58</v>
      </c>
      <c r="AG13" s="430"/>
      <c r="AH13" s="430"/>
      <c r="AI13" s="431"/>
      <c r="AJ13" s="144">
        <v>6</v>
      </c>
      <c r="AK13" s="429" t="s">
        <v>134</v>
      </c>
      <c r="AL13" s="430"/>
      <c r="AM13" s="430"/>
      <c r="AN13" s="431"/>
      <c r="AO13" s="144">
        <v>7</v>
      </c>
      <c r="AP13" s="429" t="s">
        <v>135</v>
      </c>
      <c r="AQ13" s="430"/>
      <c r="AR13" s="430"/>
      <c r="AS13" s="431"/>
      <c r="AT13" s="144">
        <v>8</v>
      </c>
      <c r="AU13" s="429" t="s">
        <v>61</v>
      </c>
      <c r="AV13" s="430"/>
      <c r="AW13" s="430"/>
      <c r="AX13" s="431"/>
      <c r="AY13" s="144">
        <v>9</v>
      </c>
      <c r="AZ13" s="429" t="s">
        <v>62</v>
      </c>
      <c r="BA13" s="430"/>
      <c r="BB13" s="430"/>
      <c r="BC13" s="433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34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4"/>
      <c r="B15" s="395" t="s">
        <v>29</v>
      </c>
      <c r="C15" s="395"/>
      <c r="D15" s="395"/>
      <c r="E15" s="395"/>
      <c r="F15" s="395"/>
      <c r="G15" s="395"/>
      <c r="H15" s="395"/>
      <c r="I15" s="395"/>
      <c r="J15" s="39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4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4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4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4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4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4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6">
        <v>1</v>
      </c>
      <c r="L23" s="429" t="s">
        <v>54</v>
      </c>
      <c r="M23" s="430"/>
      <c r="N23" s="430"/>
      <c r="O23" s="431"/>
      <c r="P23" s="144">
        <v>2</v>
      </c>
      <c r="Q23" s="429" t="s">
        <v>55</v>
      </c>
      <c r="R23" s="430"/>
      <c r="S23" s="430"/>
      <c r="T23" s="431"/>
      <c r="U23" s="144">
        <v>3</v>
      </c>
      <c r="V23" s="429" t="s">
        <v>56</v>
      </c>
      <c r="W23" s="430"/>
      <c r="X23" s="430"/>
      <c r="Y23" s="431"/>
      <c r="Z23" s="144">
        <v>4</v>
      </c>
      <c r="AA23" s="429" t="s">
        <v>57</v>
      </c>
      <c r="AB23" s="430"/>
      <c r="AC23" s="430"/>
      <c r="AD23" s="431"/>
      <c r="AE23" s="144">
        <v>5</v>
      </c>
      <c r="AF23" s="429" t="s">
        <v>58</v>
      </c>
      <c r="AG23" s="430"/>
      <c r="AH23" s="430"/>
      <c r="AI23" s="431"/>
      <c r="AJ23" s="144">
        <v>6</v>
      </c>
      <c r="AK23" s="429" t="s">
        <v>134</v>
      </c>
      <c r="AL23" s="430"/>
      <c r="AM23" s="430"/>
      <c r="AN23" s="431"/>
      <c r="AO23" s="144">
        <v>7</v>
      </c>
      <c r="AP23" s="429" t="s">
        <v>135</v>
      </c>
      <c r="AQ23" s="430"/>
      <c r="AR23" s="430"/>
      <c r="AS23" s="431"/>
      <c r="AT23" s="144">
        <v>8</v>
      </c>
      <c r="AU23" s="429" t="s">
        <v>61</v>
      </c>
      <c r="AV23" s="430"/>
      <c r="AW23" s="430"/>
      <c r="AX23" s="431"/>
      <c r="AY23" s="144">
        <v>9</v>
      </c>
      <c r="AZ23" s="429" t="s">
        <v>62</v>
      </c>
      <c r="BA23" s="430"/>
      <c r="BB23" s="430"/>
      <c r="BC23" s="433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87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8"/>
      <c r="B25" s="395" t="s">
        <v>29</v>
      </c>
      <c r="C25" s="395"/>
      <c r="D25" s="395"/>
      <c r="E25" s="395"/>
      <c r="F25" s="395"/>
      <c r="G25" s="395"/>
      <c r="H25" s="395"/>
      <c r="I25" s="395"/>
      <c r="J25" s="39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8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8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8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8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8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9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6">
        <v>1</v>
      </c>
      <c r="L33" s="429" t="s">
        <v>54</v>
      </c>
      <c r="M33" s="430"/>
      <c r="N33" s="430"/>
      <c r="O33" s="431"/>
      <c r="P33" s="144">
        <v>2</v>
      </c>
      <c r="Q33" s="429" t="s">
        <v>55</v>
      </c>
      <c r="R33" s="430"/>
      <c r="S33" s="430"/>
      <c r="T33" s="431"/>
      <c r="U33" s="144">
        <v>3</v>
      </c>
      <c r="V33" s="429" t="s">
        <v>56</v>
      </c>
      <c r="W33" s="430"/>
      <c r="X33" s="430"/>
      <c r="Y33" s="431"/>
      <c r="Z33" s="144">
        <v>4</v>
      </c>
      <c r="AA33" s="429" t="s">
        <v>57</v>
      </c>
      <c r="AB33" s="430"/>
      <c r="AC33" s="430"/>
      <c r="AD33" s="431"/>
      <c r="AE33" s="144">
        <v>5</v>
      </c>
      <c r="AF33" s="429" t="s">
        <v>58</v>
      </c>
      <c r="AG33" s="430"/>
      <c r="AH33" s="430"/>
      <c r="AI33" s="431"/>
      <c r="AJ33" s="144">
        <v>6</v>
      </c>
      <c r="AK33" s="429" t="s">
        <v>134</v>
      </c>
      <c r="AL33" s="430"/>
      <c r="AM33" s="430"/>
      <c r="AN33" s="431"/>
      <c r="AO33" s="144">
        <v>7</v>
      </c>
      <c r="AP33" s="429" t="s">
        <v>135</v>
      </c>
      <c r="AQ33" s="430"/>
      <c r="AR33" s="430"/>
      <c r="AS33" s="431"/>
      <c r="AT33" s="144">
        <v>8</v>
      </c>
      <c r="AU33" s="429" t="s">
        <v>61</v>
      </c>
      <c r="AV33" s="430"/>
      <c r="AW33" s="430"/>
      <c r="AX33" s="431"/>
      <c r="AY33" s="144">
        <v>9</v>
      </c>
      <c r="AZ33" s="429" t="s">
        <v>62</v>
      </c>
      <c r="BA33" s="430"/>
      <c r="BB33" s="430"/>
      <c r="BC33" s="433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87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8"/>
      <c r="B35" s="395" t="s">
        <v>29</v>
      </c>
      <c r="C35" s="395"/>
      <c r="D35" s="395"/>
      <c r="E35" s="395"/>
      <c r="F35" s="395"/>
      <c r="G35" s="395"/>
      <c r="H35" s="395"/>
      <c r="I35" s="395"/>
      <c r="J35" s="39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8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8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8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8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8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9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6">
        <v>1</v>
      </c>
      <c r="L43" s="429" t="s">
        <v>54</v>
      </c>
      <c r="M43" s="430"/>
      <c r="N43" s="430"/>
      <c r="O43" s="431"/>
      <c r="P43" s="144">
        <v>2</v>
      </c>
      <c r="Q43" s="429" t="s">
        <v>55</v>
      </c>
      <c r="R43" s="430"/>
      <c r="S43" s="430"/>
      <c r="T43" s="431"/>
      <c r="U43" s="144">
        <v>3</v>
      </c>
      <c r="V43" s="429" t="s">
        <v>56</v>
      </c>
      <c r="W43" s="430"/>
      <c r="X43" s="430"/>
      <c r="Y43" s="431"/>
      <c r="Z43" s="144">
        <v>4</v>
      </c>
      <c r="AA43" s="429" t="s">
        <v>57</v>
      </c>
      <c r="AB43" s="430"/>
      <c r="AC43" s="430"/>
      <c r="AD43" s="431"/>
      <c r="AE43" s="144">
        <v>5</v>
      </c>
      <c r="AF43" s="429" t="s">
        <v>58</v>
      </c>
      <c r="AG43" s="430"/>
      <c r="AH43" s="430"/>
      <c r="AI43" s="431"/>
      <c r="AJ43" s="144">
        <v>6</v>
      </c>
      <c r="AK43" s="429" t="s">
        <v>134</v>
      </c>
      <c r="AL43" s="430"/>
      <c r="AM43" s="430"/>
      <c r="AN43" s="431"/>
      <c r="AO43" s="144">
        <v>7</v>
      </c>
      <c r="AP43" s="429" t="s">
        <v>135</v>
      </c>
      <c r="AQ43" s="430"/>
      <c r="AR43" s="430"/>
      <c r="AS43" s="431"/>
      <c r="AT43" s="144">
        <v>8</v>
      </c>
      <c r="AU43" s="429" t="s">
        <v>61</v>
      </c>
      <c r="AV43" s="430"/>
      <c r="AW43" s="430"/>
      <c r="AX43" s="431"/>
      <c r="AY43" s="144">
        <v>9</v>
      </c>
      <c r="AZ43" s="429" t="s">
        <v>62</v>
      </c>
      <c r="BA43" s="430"/>
      <c r="BB43" s="430"/>
      <c r="BC43" s="433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27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7"/>
      <c r="B45" s="395" t="s">
        <v>29</v>
      </c>
      <c r="C45" s="395"/>
      <c r="D45" s="395"/>
      <c r="E45" s="395"/>
      <c r="F45" s="395"/>
      <c r="G45" s="395"/>
      <c r="H45" s="395"/>
      <c r="I45" s="395"/>
      <c r="J45" s="39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7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7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7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7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7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7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6">
        <v>1</v>
      </c>
      <c r="L53" s="429" t="s">
        <v>54</v>
      </c>
      <c r="M53" s="430"/>
      <c r="N53" s="430"/>
      <c r="O53" s="431"/>
      <c r="P53" s="144">
        <v>2</v>
      </c>
      <c r="Q53" s="429" t="s">
        <v>55</v>
      </c>
      <c r="R53" s="430"/>
      <c r="S53" s="430"/>
      <c r="T53" s="431"/>
      <c r="U53" s="144">
        <v>3</v>
      </c>
      <c r="V53" s="429" t="s">
        <v>56</v>
      </c>
      <c r="W53" s="430"/>
      <c r="X53" s="430"/>
      <c r="Y53" s="431"/>
      <c r="Z53" s="144">
        <v>4</v>
      </c>
      <c r="AA53" s="429" t="s">
        <v>57</v>
      </c>
      <c r="AB53" s="430"/>
      <c r="AC53" s="430"/>
      <c r="AD53" s="431"/>
      <c r="AE53" s="144">
        <v>5</v>
      </c>
      <c r="AF53" s="429" t="s">
        <v>58</v>
      </c>
      <c r="AG53" s="430"/>
      <c r="AH53" s="430"/>
      <c r="AI53" s="431"/>
      <c r="AJ53" s="144">
        <v>6</v>
      </c>
      <c r="AK53" s="429" t="s">
        <v>134</v>
      </c>
      <c r="AL53" s="430"/>
      <c r="AM53" s="430"/>
      <c r="AN53" s="431"/>
      <c r="AO53" s="144">
        <v>7</v>
      </c>
      <c r="AP53" s="429" t="s">
        <v>135</v>
      </c>
      <c r="AQ53" s="430"/>
      <c r="AR53" s="430"/>
      <c r="AS53" s="431"/>
      <c r="AT53" s="144">
        <v>8</v>
      </c>
      <c r="AU53" s="429" t="s">
        <v>61</v>
      </c>
      <c r="AV53" s="430"/>
      <c r="AW53" s="430"/>
      <c r="AX53" s="431"/>
      <c r="AY53" s="144">
        <v>9</v>
      </c>
      <c r="AZ53" s="429" t="s">
        <v>62</v>
      </c>
      <c r="BA53" s="430"/>
      <c r="BB53" s="430"/>
      <c r="BC53" s="433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34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4"/>
      <c r="B55" s="395" t="s">
        <v>29</v>
      </c>
      <c r="C55" s="395"/>
      <c r="D55" s="395"/>
      <c r="E55" s="395"/>
      <c r="F55" s="395"/>
      <c r="G55" s="395"/>
      <c r="H55" s="395"/>
      <c r="I55" s="395"/>
      <c r="J55" s="39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4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4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4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4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4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4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6">
        <v>1</v>
      </c>
      <c r="L63" s="429" t="s">
        <v>54</v>
      </c>
      <c r="M63" s="430"/>
      <c r="N63" s="430"/>
      <c r="O63" s="431"/>
      <c r="P63" s="144">
        <v>2</v>
      </c>
      <c r="Q63" s="429" t="s">
        <v>55</v>
      </c>
      <c r="R63" s="430"/>
      <c r="S63" s="430"/>
      <c r="T63" s="431"/>
      <c r="U63" s="144">
        <v>3</v>
      </c>
      <c r="V63" s="429" t="s">
        <v>56</v>
      </c>
      <c r="W63" s="430"/>
      <c r="X63" s="430"/>
      <c r="Y63" s="431"/>
      <c r="Z63" s="144">
        <v>4</v>
      </c>
      <c r="AA63" s="429" t="s">
        <v>57</v>
      </c>
      <c r="AB63" s="430"/>
      <c r="AC63" s="430"/>
      <c r="AD63" s="431"/>
      <c r="AE63" s="144">
        <v>5</v>
      </c>
      <c r="AF63" s="429" t="s">
        <v>58</v>
      </c>
      <c r="AG63" s="430"/>
      <c r="AH63" s="430"/>
      <c r="AI63" s="431"/>
      <c r="AJ63" s="144">
        <v>6</v>
      </c>
      <c r="AK63" s="429" t="s">
        <v>134</v>
      </c>
      <c r="AL63" s="430"/>
      <c r="AM63" s="430"/>
      <c r="AN63" s="431"/>
      <c r="AO63" s="144">
        <v>7</v>
      </c>
      <c r="AP63" s="429" t="s">
        <v>135</v>
      </c>
      <c r="AQ63" s="430"/>
      <c r="AR63" s="430"/>
      <c r="AS63" s="431"/>
      <c r="AT63" s="144">
        <v>8</v>
      </c>
      <c r="AU63" s="429" t="s">
        <v>61</v>
      </c>
      <c r="AV63" s="430"/>
      <c r="AW63" s="430"/>
      <c r="AX63" s="431"/>
      <c r="AY63" s="144">
        <v>9</v>
      </c>
      <c r="AZ63" s="429" t="s">
        <v>62</v>
      </c>
      <c r="BA63" s="430"/>
      <c r="BB63" s="430"/>
      <c r="BC63" s="433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87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8"/>
      <c r="B65" s="395" t="s">
        <v>29</v>
      </c>
      <c r="C65" s="395"/>
      <c r="D65" s="395"/>
      <c r="E65" s="395"/>
      <c r="F65" s="395"/>
      <c r="G65" s="395"/>
      <c r="H65" s="395"/>
      <c r="I65" s="395"/>
      <c r="J65" s="39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8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8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8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8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8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9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6">
        <v>1</v>
      </c>
      <c r="L73" s="429" t="s">
        <v>54</v>
      </c>
      <c r="M73" s="430"/>
      <c r="N73" s="430"/>
      <c r="O73" s="431"/>
      <c r="P73" s="144">
        <v>2</v>
      </c>
      <c r="Q73" s="429" t="s">
        <v>55</v>
      </c>
      <c r="R73" s="430"/>
      <c r="S73" s="430"/>
      <c r="T73" s="431"/>
      <c r="U73" s="144">
        <v>3</v>
      </c>
      <c r="V73" s="429" t="s">
        <v>56</v>
      </c>
      <c r="W73" s="430"/>
      <c r="X73" s="430"/>
      <c r="Y73" s="431"/>
      <c r="Z73" s="144">
        <v>4</v>
      </c>
      <c r="AA73" s="429" t="s">
        <v>57</v>
      </c>
      <c r="AB73" s="430"/>
      <c r="AC73" s="430"/>
      <c r="AD73" s="431"/>
      <c r="AE73" s="144">
        <v>5</v>
      </c>
      <c r="AF73" s="429" t="s">
        <v>58</v>
      </c>
      <c r="AG73" s="430"/>
      <c r="AH73" s="430"/>
      <c r="AI73" s="431"/>
      <c r="AJ73" s="144">
        <v>6</v>
      </c>
      <c r="AK73" s="429" t="s">
        <v>134</v>
      </c>
      <c r="AL73" s="430"/>
      <c r="AM73" s="430"/>
      <c r="AN73" s="431"/>
      <c r="AO73" s="144">
        <v>7</v>
      </c>
      <c r="AP73" s="429" t="s">
        <v>135</v>
      </c>
      <c r="AQ73" s="430"/>
      <c r="AR73" s="430"/>
      <c r="AS73" s="431"/>
      <c r="AT73" s="144">
        <v>8</v>
      </c>
      <c r="AU73" s="429" t="s">
        <v>61</v>
      </c>
      <c r="AV73" s="430"/>
      <c r="AW73" s="430"/>
      <c r="AX73" s="431"/>
      <c r="AY73" s="144">
        <v>9</v>
      </c>
      <c r="AZ73" s="429" t="s">
        <v>62</v>
      </c>
      <c r="BA73" s="430"/>
      <c r="BB73" s="430"/>
      <c r="BC73" s="433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87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8"/>
      <c r="B75" s="395" t="s">
        <v>29</v>
      </c>
      <c r="C75" s="395"/>
      <c r="D75" s="395"/>
      <c r="E75" s="395"/>
      <c r="F75" s="395"/>
      <c r="G75" s="395"/>
      <c r="H75" s="395"/>
      <c r="I75" s="395"/>
      <c r="J75" s="39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8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8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8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8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8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9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6">
        <v>1</v>
      </c>
      <c r="L84" s="429" t="s">
        <v>54</v>
      </c>
      <c r="M84" s="430"/>
      <c r="N84" s="430"/>
      <c r="O84" s="431"/>
      <c r="P84" s="144">
        <v>2</v>
      </c>
      <c r="Q84" s="429" t="s">
        <v>55</v>
      </c>
      <c r="R84" s="430"/>
      <c r="S84" s="430"/>
      <c r="T84" s="431"/>
      <c r="U84" s="144">
        <v>3</v>
      </c>
      <c r="V84" s="429" t="s">
        <v>56</v>
      </c>
      <c r="W84" s="430"/>
      <c r="X84" s="430"/>
      <c r="Y84" s="431"/>
      <c r="Z84" s="144">
        <v>4</v>
      </c>
      <c r="AA84" s="429" t="s">
        <v>57</v>
      </c>
      <c r="AB84" s="430"/>
      <c r="AC84" s="430"/>
      <c r="AD84" s="431"/>
      <c r="AE84" s="144">
        <v>5</v>
      </c>
      <c r="AF84" s="429" t="s">
        <v>58</v>
      </c>
      <c r="AG84" s="430"/>
      <c r="AH84" s="430"/>
      <c r="AI84" s="431"/>
      <c r="AJ84" s="144">
        <v>6</v>
      </c>
      <c r="AK84" s="429" t="s">
        <v>134</v>
      </c>
      <c r="AL84" s="430"/>
      <c r="AM84" s="430"/>
      <c r="AN84" s="431"/>
      <c r="AO84" s="144">
        <v>7</v>
      </c>
      <c r="AP84" s="429" t="s">
        <v>135</v>
      </c>
      <c r="AQ84" s="430"/>
      <c r="AR84" s="430"/>
      <c r="AS84" s="431"/>
      <c r="AT84" s="144">
        <v>8</v>
      </c>
      <c r="AU84" s="429" t="s">
        <v>61</v>
      </c>
      <c r="AV84" s="430"/>
      <c r="AW84" s="430"/>
      <c r="AX84" s="431"/>
      <c r="AY84" s="144">
        <v>9</v>
      </c>
      <c r="AZ84" s="429" t="s">
        <v>62</v>
      </c>
      <c r="BA84" s="430"/>
      <c r="BB84" s="430"/>
      <c r="BC84" s="433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27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7"/>
      <c r="B86" s="395" t="s">
        <v>29</v>
      </c>
      <c r="C86" s="395"/>
      <c r="D86" s="395"/>
      <c r="E86" s="395"/>
      <c r="F86" s="395"/>
      <c r="G86" s="395"/>
      <c r="H86" s="395"/>
      <c r="I86" s="395"/>
      <c r="J86" s="39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7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7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7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7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7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7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6">
        <v>1</v>
      </c>
      <c r="L94" s="429" t="s">
        <v>54</v>
      </c>
      <c r="M94" s="430"/>
      <c r="N94" s="430"/>
      <c r="O94" s="431"/>
      <c r="P94" s="144">
        <v>2</v>
      </c>
      <c r="Q94" s="429" t="s">
        <v>55</v>
      </c>
      <c r="R94" s="430"/>
      <c r="S94" s="430"/>
      <c r="T94" s="431"/>
      <c r="U94" s="144">
        <v>3</v>
      </c>
      <c r="V94" s="429" t="s">
        <v>56</v>
      </c>
      <c r="W94" s="430"/>
      <c r="X94" s="430"/>
      <c r="Y94" s="431"/>
      <c r="Z94" s="144">
        <v>4</v>
      </c>
      <c r="AA94" s="429" t="s">
        <v>57</v>
      </c>
      <c r="AB94" s="430"/>
      <c r="AC94" s="430"/>
      <c r="AD94" s="431"/>
      <c r="AE94" s="144">
        <v>5</v>
      </c>
      <c r="AF94" s="429" t="s">
        <v>58</v>
      </c>
      <c r="AG94" s="430"/>
      <c r="AH94" s="430"/>
      <c r="AI94" s="431"/>
      <c r="AJ94" s="144">
        <v>6</v>
      </c>
      <c r="AK94" s="429" t="s">
        <v>134</v>
      </c>
      <c r="AL94" s="430"/>
      <c r="AM94" s="430"/>
      <c r="AN94" s="431"/>
      <c r="AO94" s="144">
        <v>7</v>
      </c>
      <c r="AP94" s="429" t="s">
        <v>135</v>
      </c>
      <c r="AQ94" s="430"/>
      <c r="AR94" s="430"/>
      <c r="AS94" s="431"/>
      <c r="AT94" s="144">
        <v>8</v>
      </c>
      <c r="AU94" s="429" t="s">
        <v>61</v>
      </c>
      <c r="AV94" s="430"/>
      <c r="AW94" s="430"/>
      <c r="AX94" s="431"/>
      <c r="AY94" s="144">
        <v>9</v>
      </c>
      <c r="AZ94" s="429" t="s">
        <v>62</v>
      </c>
      <c r="BA94" s="430"/>
      <c r="BB94" s="430"/>
      <c r="BC94" s="433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34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4"/>
      <c r="B96" s="395" t="s">
        <v>29</v>
      </c>
      <c r="C96" s="395"/>
      <c r="D96" s="395"/>
      <c r="E96" s="395"/>
      <c r="F96" s="395"/>
      <c r="G96" s="395"/>
      <c r="H96" s="395"/>
      <c r="I96" s="395"/>
      <c r="J96" s="39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4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4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4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4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4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4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5" t="s">
        <v>108</v>
      </c>
      <c r="C104" s="435"/>
      <c r="D104" s="435"/>
      <c r="E104" s="435" t="s">
        <v>109</v>
      </c>
      <c r="F104" s="435"/>
      <c r="G104" s="435"/>
      <c r="H104" s="435" t="s">
        <v>93</v>
      </c>
      <c r="I104" s="435"/>
      <c r="J104" s="435"/>
      <c r="K104" s="36">
        <v>1</v>
      </c>
      <c r="L104" s="429" t="s">
        <v>54</v>
      </c>
      <c r="M104" s="430"/>
      <c r="N104" s="430"/>
      <c r="O104" s="431"/>
      <c r="P104" s="144">
        <v>2</v>
      </c>
      <c r="Q104" s="429" t="s">
        <v>55</v>
      </c>
      <c r="R104" s="430"/>
      <c r="S104" s="430"/>
      <c r="T104" s="431"/>
      <c r="U104" s="144">
        <v>3</v>
      </c>
      <c r="V104" s="429" t="s">
        <v>56</v>
      </c>
      <c r="W104" s="430"/>
      <c r="X104" s="430"/>
      <c r="Y104" s="431"/>
      <c r="Z104" s="144">
        <v>4</v>
      </c>
      <c r="AA104" s="429" t="s">
        <v>57</v>
      </c>
      <c r="AB104" s="430"/>
      <c r="AC104" s="430"/>
      <c r="AD104" s="431"/>
      <c r="AE104" s="144">
        <v>5</v>
      </c>
      <c r="AF104" s="429" t="s">
        <v>58</v>
      </c>
      <c r="AG104" s="430"/>
      <c r="AH104" s="430"/>
      <c r="AI104" s="431"/>
      <c r="AJ104" s="144">
        <v>6</v>
      </c>
      <c r="AK104" s="429" t="s">
        <v>134</v>
      </c>
      <c r="AL104" s="430"/>
      <c r="AM104" s="430"/>
      <c r="AN104" s="431"/>
      <c r="AO104" s="144">
        <v>7</v>
      </c>
      <c r="AP104" s="429" t="s">
        <v>135</v>
      </c>
      <c r="AQ104" s="430"/>
      <c r="AR104" s="430"/>
      <c r="AS104" s="431"/>
      <c r="AT104" s="144">
        <v>8</v>
      </c>
      <c r="AU104" s="429" t="s">
        <v>61</v>
      </c>
      <c r="AV104" s="430"/>
      <c r="AW104" s="430"/>
      <c r="AX104" s="431"/>
      <c r="AY104" s="144">
        <v>9</v>
      </c>
      <c r="AZ104" s="429" t="s">
        <v>62</v>
      </c>
      <c r="BA104" s="430"/>
      <c r="BB104" s="430"/>
      <c r="BC104" s="433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111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8"/>
      <c r="B106" s="440" t="s">
        <v>29</v>
      </c>
      <c r="C106" s="440"/>
      <c r="D106" s="440"/>
      <c r="E106" s="440"/>
      <c r="F106" s="440"/>
      <c r="G106" s="440"/>
      <c r="H106" s="440"/>
      <c r="I106" s="440"/>
      <c r="J106" s="44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29</v>
      </c>
      <c r="F107" s="435"/>
      <c r="G107" s="435"/>
      <c r="H107" s="435"/>
      <c r="I107" s="435"/>
      <c r="J107" s="435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29</v>
      </c>
      <c r="I108" s="435"/>
      <c r="J108" s="435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8"/>
      <c r="B109" s="435" t="s">
        <v>29</v>
      </c>
      <c r="C109" s="435"/>
      <c r="D109" s="435"/>
      <c r="E109" s="435" t="s">
        <v>29</v>
      </c>
      <c r="F109" s="435"/>
      <c r="G109" s="435"/>
      <c r="H109" s="435"/>
      <c r="I109" s="435"/>
      <c r="J109" s="435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8"/>
      <c r="B110" s="435" t="s">
        <v>29</v>
      </c>
      <c r="C110" s="435"/>
      <c r="D110" s="435"/>
      <c r="E110" s="435"/>
      <c r="F110" s="435"/>
      <c r="G110" s="435"/>
      <c r="H110" s="435" t="s">
        <v>29</v>
      </c>
      <c r="I110" s="435"/>
      <c r="J110" s="435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29</v>
      </c>
      <c r="F111" s="435"/>
      <c r="G111" s="435"/>
      <c r="H111" s="435" t="s">
        <v>29</v>
      </c>
      <c r="I111" s="435"/>
      <c r="J111" s="435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9"/>
      <c r="B112" s="435" t="s">
        <v>29</v>
      </c>
      <c r="C112" s="435"/>
      <c r="D112" s="435"/>
      <c r="E112" s="435" t="s">
        <v>29</v>
      </c>
      <c r="F112" s="435"/>
      <c r="G112" s="435"/>
      <c r="H112" s="435" t="s">
        <v>29</v>
      </c>
      <c r="I112" s="435"/>
      <c r="J112" s="435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5" t="s">
        <v>108</v>
      </c>
      <c r="C114" s="435"/>
      <c r="D114" s="435"/>
      <c r="E114" s="435" t="s">
        <v>109</v>
      </c>
      <c r="F114" s="435"/>
      <c r="G114" s="435"/>
      <c r="H114" s="435" t="s">
        <v>93</v>
      </c>
      <c r="I114" s="435"/>
      <c r="J114" s="435"/>
      <c r="K114" s="36">
        <v>1</v>
      </c>
      <c r="L114" s="429" t="s">
        <v>54</v>
      </c>
      <c r="M114" s="430"/>
      <c r="N114" s="430"/>
      <c r="O114" s="431"/>
      <c r="P114" s="144">
        <v>2</v>
      </c>
      <c r="Q114" s="429" t="s">
        <v>55</v>
      </c>
      <c r="R114" s="430"/>
      <c r="S114" s="430"/>
      <c r="T114" s="431"/>
      <c r="U114" s="144">
        <v>3</v>
      </c>
      <c r="V114" s="429" t="s">
        <v>56</v>
      </c>
      <c r="W114" s="430"/>
      <c r="X114" s="430"/>
      <c r="Y114" s="431"/>
      <c r="Z114" s="144">
        <v>4</v>
      </c>
      <c r="AA114" s="429" t="s">
        <v>57</v>
      </c>
      <c r="AB114" s="430"/>
      <c r="AC114" s="430"/>
      <c r="AD114" s="431"/>
      <c r="AE114" s="144">
        <v>5</v>
      </c>
      <c r="AF114" s="429" t="s">
        <v>58</v>
      </c>
      <c r="AG114" s="430"/>
      <c r="AH114" s="430"/>
      <c r="AI114" s="431"/>
      <c r="AJ114" s="144">
        <v>6</v>
      </c>
      <c r="AK114" s="429" t="s">
        <v>134</v>
      </c>
      <c r="AL114" s="430"/>
      <c r="AM114" s="430"/>
      <c r="AN114" s="431"/>
      <c r="AO114" s="144">
        <v>7</v>
      </c>
      <c r="AP114" s="429" t="s">
        <v>135</v>
      </c>
      <c r="AQ114" s="430"/>
      <c r="AR114" s="430"/>
      <c r="AS114" s="431"/>
      <c r="AT114" s="144">
        <v>8</v>
      </c>
      <c r="AU114" s="429" t="s">
        <v>61</v>
      </c>
      <c r="AV114" s="430"/>
      <c r="AW114" s="430"/>
      <c r="AX114" s="431"/>
      <c r="AY114" s="144">
        <v>9</v>
      </c>
      <c r="AZ114" s="429" t="s">
        <v>62</v>
      </c>
      <c r="BA114" s="430"/>
      <c r="BB114" s="430"/>
      <c r="BC114" s="433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68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8"/>
      <c r="B116" s="440" t="s">
        <v>29</v>
      </c>
      <c r="C116" s="440"/>
      <c r="D116" s="440"/>
      <c r="E116" s="440"/>
      <c r="F116" s="440"/>
      <c r="G116" s="440"/>
      <c r="H116" s="440"/>
      <c r="I116" s="440"/>
      <c r="J116" s="44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29</v>
      </c>
      <c r="F117" s="435"/>
      <c r="G117" s="435"/>
      <c r="H117" s="435"/>
      <c r="I117" s="435"/>
      <c r="J117" s="435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29</v>
      </c>
      <c r="I118" s="435"/>
      <c r="J118" s="435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8"/>
      <c r="B119" s="435" t="s">
        <v>29</v>
      </c>
      <c r="C119" s="435"/>
      <c r="D119" s="435"/>
      <c r="E119" s="435" t="s">
        <v>29</v>
      </c>
      <c r="F119" s="435"/>
      <c r="G119" s="435"/>
      <c r="H119" s="435"/>
      <c r="I119" s="435"/>
      <c r="J119" s="435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8"/>
      <c r="B120" s="435" t="s">
        <v>29</v>
      </c>
      <c r="C120" s="435"/>
      <c r="D120" s="435"/>
      <c r="E120" s="435"/>
      <c r="F120" s="435"/>
      <c r="G120" s="435"/>
      <c r="H120" s="435" t="s">
        <v>29</v>
      </c>
      <c r="I120" s="435"/>
      <c r="J120" s="435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29</v>
      </c>
      <c r="F121" s="435"/>
      <c r="G121" s="435"/>
      <c r="H121" s="435" t="s">
        <v>29</v>
      </c>
      <c r="I121" s="435"/>
      <c r="J121" s="435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9"/>
      <c r="B122" s="435" t="s">
        <v>29</v>
      </c>
      <c r="C122" s="435"/>
      <c r="D122" s="435"/>
      <c r="E122" s="435" t="s">
        <v>29</v>
      </c>
      <c r="F122" s="435"/>
      <c r="G122" s="435"/>
      <c r="H122" s="435" t="s">
        <v>29</v>
      </c>
      <c r="I122" s="435"/>
      <c r="J122" s="435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91" t="str">
        <f>ローデータ!B2</f>
        <v>北区</v>
      </c>
      <c r="C2" s="293"/>
      <c r="D2" s="293"/>
      <c r="E2" s="292"/>
      <c r="G2" s="347" t="s">
        <v>52</v>
      </c>
      <c r="H2" s="347"/>
      <c r="K2" s="417" t="s">
        <v>94</v>
      </c>
      <c r="L2" s="347"/>
    </row>
    <row r="3" spans="1:19" ht="14.1" customHeight="1" x14ac:dyDescent="0.15">
      <c r="A3" s="215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7"/>
      <c r="H3" s="347"/>
      <c r="K3" s="347"/>
      <c r="L3" s="347"/>
    </row>
    <row r="4" spans="1:19" ht="14.1" customHeight="1" x14ac:dyDescent="0.15">
      <c r="A4" s="217"/>
      <c r="B4" s="142" t="str">
        <f>ローデータ!B4</f>
        <v>令和2年</v>
      </c>
      <c r="C4" s="120">
        <f>ローデータ!C4</f>
        <v>1</v>
      </c>
      <c r="D4" s="120">
        <f>ローデータ!D4</f>
        <v>31</v>
      </c>
      <c r="E4" s="120" t="str">
        <f>ローデータ!E4</f>
        <v>金</v>
      </c>
      <c r="G4" s="138">
        <v>12</v>
      </c>
      <c r="H4" s="140" t="s">
        <v>53</v>
      </c>
      <c r="K4" s="418">
        <f>COUNTIFS(ローデータ!B12:B1011,1,ローデータ!G12:G1011,$G$4)</f>
        <v>23</v>
      </c>
      <c r="L4" s="4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3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5" t="s">
        <v>50</v>
      </c>
    </row>
    <row r="9" spans="1:19" ht="14.1" customHeight="1" x14ac:dyDescent="0.15">
      <c r="A9" s="23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23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34"/>
      <c r="B14" s="137">
        <v>1</v>
      </c>
      <c r="C14" s="137">
        <v>2</v>
      </c>
      <c r="D14" s="215" t="s">
        <v>50</v>
      </c>
      <c r="F14" s="23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54" t="s">
        <v>50</v>
      </c>
    </row>
    <row r="15" spans="1:19" ht="14.1" customHeight="1" x14ac:dyDescent="0.15">
      <c r="A15" s="236"/>
      <c r="B15" s="140" t="s">
        <v>63</v>
      </c>
      <c r="C15" s="140" t="s">
        <v>64</v>
      </c>
      <c r="D15" s="217"/>
      <c r="F15" s="235"/>
      <c r="G15" s="281" t="s">
        <v>95</v>
      </c>
      <c r="H15" s="252" t="s">
        <v>76</v>
      </c>
      <c r="I15" s="252" t="s">
        <v>77</v>
      </c>
      <c r="J15" s="281" t="s">
        <v>110</v>
      </c>
      <c r="K15" s="252" t="s">
        <v>78</v>
      </c>
      <c r="L15" s="252" t="s">
        <v>79</v>
      </c>
      <c r="M15" s="252" t="s">
        <v>80</v>
      </c>
      <c r="N15" s="252" t="s">
        <v>81</v>
      </c>
      <c r="O15" s="252" t="s">
        <v>82</v>
      </c>
      <c r="P15" s="275" t="s">
        <v>111</v>
      </c>
      <c r="Q15" s="252" t="s">
        <v>83</v>
      </c>
      <c r="R15" s="294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23</v>
      </c>
      <c r="D16" s="56">
        <f>SUM(B16:C16)</f>
        <v>23</v>
      </c>
      <c r="F16" s="235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4"/>
    </row>
    <row r="17" spans="1:19" ht="14.1" customHeight="1" x14ac:dyDescent="0.15">
      <c r="A17" s="145"/>
      <c r="B17" s="9"/>
      <c r="C17" s="9"/>
      <c r="D17" s="9"/>
      <c r="F17" s="236"/>
      <c r="G17" s="284"/>
      <c r="H17" s="253"/>
      <c r="I17" s="253"/>
      <c r="J17" s="284"/>
      <c r="K17" s="253"/>
      <c r="L17" s="253"/>
      <c r="M17" s="253"/>
      <c r="N17" s="253"/>
      <c r="O17" s="253"/>
      <c r="P17" s="308"/>
      <c r="Q17" s="253"/>
      <c r="R17" s="255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4"/>
      <c r="B21" s="295">
        <v>1</v>
      </c>
      <c r="C21" s="245"/>
      <c r="D21" s="295">
        <v>2</v>
      </c>
      <c r="E21" s="245"/>
      <c r="F21" s="295">
        <v>3</v>
      </c>
      <c r="G21" s="244"/>
      <c r="H21" s="245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6"/>
      <c r="B22" s="302" t="s">
        <v>72</v>
      </c>
      <c r="C22" s="303"/>
      <c r="D22" s="302" t="s">
        <v>74</v>
      </c>
      <c r="E22" s="303"/>
      <c r="F22" s="302" t="s">
        <v>84</v>
      </c>
      <c r="G22" s="304"/>
      <c r="H22" s="303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91">
        <f>COUNTIFS(ローデータ!$B$12:$B$1011,1,ローデータ!$G$12:$G$1011,$G$4,ローデータ!$K$12:$K$1011,B21)</f>
        <v>11</v>
      </c>
      <c r="C23" s="292"/>
      <c r="D23" s="291">
        <f>COUNTIFS(ローデータ!$B$12:$B$1011,1,ローデータ!$G$12:$G$1011,$G$4,ローデータ!$K$12:$K$1011,D21)</f>
        <v>8</v>
      </c>
      <c r="E23" s="292"/>
      <c r="F23" s="291">
        <f>COUNTIFS(ローデータ!$B$12:$B$1011,1,ローデータ!$G$12:$G$1011,$G$4,ローデータ!$K$12:$K$1011,F21)</f>
        <v>4</v>
      </c>
      <c r="G23" s="293"/>
      <c r="H23" s="292"/>
      <c r="I23" s="56">
        <f>SUM(B23:H23)</f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3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54" t="s">
        <v>50</v>
      </c>
      <c r="I27" s="271"/>
      <c r="J27" s="287" t="s">
        <v>96</v>
      </c>
      <c r="K27" s="289" t="s">
        <v>97</v>
      </c>
      <c r="L27" s="285" t="s">
        <v>98</v>
      </c>
      <c r="M27" s="289" t="s">
        <v>99</v>
      </c>
      <c r="N27" s="285" t="s">
        <v>100</v>
      </c>
      <c r="O27" s="309" t="s">
        <v>50</v>
      </c>
    </row>
    <row r="28" spans="1:19" ht="14.1" customHeight="1" x14ac:dyDescent="0.15">
      <c r="A28" s="235"/>
      <c r="B28" s="252" t="s">
        <v>65</v>
      </c>
      <c r="C28" s="252" t="s">
        <v>66</v>
      </c>
      <c r="D28" s="281" t="s">
        <v>101</v>
      </c>
      <c r="E28" s="246" t="s">
        <v>102</v>
      </c>
      <c r="F28" s="283" t="s">
        <v>103</v>
      </c>
      <c r="G28" s="294"/>
      <c r="H28" s="39"/>
      <c r="I28" s="272"/>
      <c r="J28" s="288"/>
      <c r="K28" s="290"/>
      <c r="L28" s="286"/>
      <c r="M28" s="290"/>
      <c r="N28" s="286"/>
      <c r="O28" s="309"/>
    </row>
    <row r="29" spans="1:19" ht="14.1" customHeight="1" x14ac:dyDescent="0.15">
      <c r="A29" s="236"/>
      <c r="B29" s="253"/>
      <c r="C29" s="253"/>
      <c r="D29" s="282"/>
      <c r="E29" s="247"/>
      <c r="F29" s="284"/>
      <c r="G29" s="255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8</v>
      </c>
      <c r="L29" s="85">
        <f>SUMIFS(ローデータ!O12:O1011,ローデータ!$B$12:$B$1011,1,ローデータ!$G$12:$G$1011,$G$4,ローデータ!$K$12:$K$1011,$B$21)</f>
        <v>2</v>
      </c>
      <c r="M29" s="85">
        <f>SUMIFS(ローデータ!P12:P1011,ローデータ!$B$12:$B$1011,1,ローデータ!$G$12:$G$1011,$G$4,ローデータ!$K$12:$K$1011,$B$21)</f>
        <v>1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9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34"/>
      <c r="B34" s="137">
        <v>1</v>
      </c>
      <c r="C34" s="137">
        <v>2</v>
      </c>
      <c r="D34" s="137">
        <v>3</v>
      </c>
      <c r="E34" s="215" t="s">
        <v>50</v>
      </c>
      <c r="F34" s="39"/>
      <c r="I34" s="271"/>
      <c r="J34" s="273" t="s">
        <v>104</v>
      </c>
      <c r="K34" s="232" t="s">
        <v>105</v>
      </c>
      <c r="L34" s="232" t="s">
        <v>98</v>
      </c>
      <c r="M34" s="232" t="s">
        <v>106</v>
      </c>
      <c r="N34" s="248" t="s">
        <v>107</v>
      </c>
      <c r="O34" s="232" t="s">
        <v>36</v>
      </c>
      <c r="P34" s="248" t="s">
        <v>30</v>
      </c>
      <c r="Q34" s="254" t="s">
        <v>50</v>
      </c>
    </row>
    <row r="35" spans="1:17" ht="14.1" customHeight="1" x14ac:dyDescent="0.15">
      <c r="A35" s="236"/>
      <c r="B35" s="140" t="s">
        <v>67</v>
      </c>
      <c r="C35" s="140" t="s">
        <v>66</v>
      </c>
      <c r="D35" s="140" t="s">
        <v>68</v>
      </c>
      <c r="E35" s="217"/>
      <c r="G35" s="39"/>
      <c r="I35" s="272"/>
      <c r="J35" s="274"/>
      <c r="K35" s="233"/>
      <c r="L35" s="233"/>
      <c r="M35" s="233"/>
      <c r="N35" s="249"/>
      <c r="O35" s="233"/>
      <c r="P35" s="249"/>
      <c r="Q35" s="255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6"/>
      <c r="B40" s="259" t="s">
        <v>16</v>
      </c>
      <c r="C40" s="260"/>
      <c r="D40" s="260"/>
      <c r="E40" s="260"/>
      <c r="F40" s="261"/>
      <c r="G40" s="310" t="s">
        <v>50</v>
      </c>
      <c r="H40" s="265" t="s">
        <v>13</v>
      </c>
      <c r="I40" s="266"/>
      <c r="J40" s="267"/>
      <c r="K40" s="313" t="s">
        <v>50</v>
      </c>
    </row>
    <row r="41" spans="1:17" ht="14.1" customHeight="1" x14ac:dyDescent="0.15">
      <c r="A41" s="257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11"/>
      <c r="H41" s="64">
        <v>1</v>
      </c>
      <c r="I41" s="63">
        <v>2</v>
      </c>
      <c r="J41" s="63">
        <v>3</v>
      </c>
      <c r="K41" s="314"/>
      <c r="M41" s="39"/>
      <c r="N41" s="39"/>
      <c r="O41" s="39"/>
      <c r="P41" s="39"/>
    </row>
    <row r="42" spans="1:17" ht="14.1" customHeight="1" x14ac:dyDescent="0.15">
      <c r="A42" s="257"/>
      <c r="B42" s="252" t="s">
        <v>65</v>
      </c>
      <c r="C42" s="252" t="s">
        <v>66</v>
      </c>
      <c r="D42" s="275" t="s">
        <v>101</v>
      </c>
      <c r="E42" s="277" t="s">
        <v>102</v>
      </c>
      <c r="F42" s="228" t="s">
        <v>103</v>
      </c>
      <c r="G42" s="311"/>
      <c r="H42" s="230" t="s">
        <v>67</v>
      </c>
      <c r="I42" s="250" t="s">
        <v>66</v>
      </c>
      <c r="J42" s="250" t="s">
        <v>68</v>
      </c>
      <c r="K42" s="314"/>
      <c r="M42" s="39"/>
      <c r="N42" s="39"/>
      <c r="O42" s="39"/>
      <c r="P42" s="39"/>
    </row>
    <row r="43" spans="1:17" ht="14.1" customHeight="1" x14ac:dyDescent="0.15">
      <c r="A43" s="258"/>
      <c r="B43" s="253"/>
      <c r="C43" s="253"/>
      <c r="D43" s="308"/>
      <c r="E43" s="321"/>
      <c r="F43" s="251"/>
      <c r="G43" s="312"/>
      <c r="H43" s="231"/>
      <c r="I43" s="251"/>
      <c r="J43" s="251"/>
      <c r="K43" s="315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4"/>
      <c r="B47" s="237" t="s">
        <v>165</v>
      </c>
      <c r="C47" s="238"/>
      <c r="D47" s="238"/>
      <c r="E47" s="238"/>
      <c r="F47" s="239"/>
      <c r="G47" s="316" t="s">
        <v>50</v>
      </c>
      <c r="H47" s="243" t="s">
        <v>71</v>
      </c>
      <c r="I47" s="244"/>
      <c r="J47" s="244"/>
      <c r="K47" s="244"/>
      <c r="L47" s="244"/>
      <c r="M47" s="244"/>
      <c r="N47" s="245"/>
      <c r="O47" s="322" t="s">
        <v>50</v>
      </c>
    </row>
    <row r="48" spans="1:17" ht="14.1" customHeight="1" x14ac:dyDescent="0.15">
      <c r="A48" s="235"/>
      <c r="B48" s="325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17"/>
      <c r="H48" s="328" t="s">
        <v>104</v>
      </c>
      <c r="I48" s="320" t="s">
        <v>105</v>
      </c>
      <c r="J48" s="320" t="s">
        <v>98</v>
      </c>
      <c r="K48" s="320" t="s">
        <v>106</v>
      </c>
      <c r="L48" s="319" t="s">
        <v>107</v>
      </c>
      <c r="M48" s="320" t="s">
        <v>36</v>
      </c>
      <c r="N48" s="319" t="s">
        <v>30</v>
      </c>
      <c r="O48" s="323"/>
    </row>
    <row r="49" spans="1:15" ht="14.1" customHeight="1" x14ac:dyDescent="0.15">
      <c r="A49" s="236"/>
      <c r="B49" s="219"/>
      <c r="C49" s="221"/>
      <c r="D49" s="223"/>
      <c r="E49" s="221"/>
      <c r="F49" s="223"/>
      <c r="G49" s="318"/>
      <c r="H49" s="329"/>
      <c r="I49" s="227"/>
      <c r="J49" s="227"/>
      <c r="K49" s="227"/>
      <c r="L49" s="247"/>
      <c r="M49" s="227"/>
      <c r="N49" s="247"/>
      <c r="O49" s="324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4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5"/>
      <c r="B54" s="336"/>
      <c r="C54" s="69" t="s">
        <v>85</v>
      </c>
      <c r="D54" s="341" t="s">
        <v>86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42"/>
      <c r="O54" s="313" t="s">
        <v>50</v>
      </c>
    </row>
    <row r="55" spans="1:15" ht="14.1" customHeight="1" x14ac:dyDescent="0.15">
      <c r="A55" s="337"/>
      <c r="B55" s="338"/>
      <c r="C55" s="215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14"/>
    </row>
    <row r="56" spans="1:15" ht="14.1" customHeight="1" x14ac:dyDescent="0.15">
      <c r="A56" s="337"/>
      <c r="B56" s="338"/>
      <c r="C56" s="216"/>
      <c r="D56" s="281" t="s">
        <v>95</v>
      </c>
      <c r="E56" s="252" t="s">
        <v>76</v>
      </c>
      <c r="F56" s="252" t="s">
        <v>77</v>
      </c>
      <c r="G56" s="281" t="s">
        <v>110</v>
      </c>
      <c r="H56" s="252" t="s">
        <v>78</v>
      </c>
      <c r="I56" s="252" t="s">
        <v>79</v>
      </c>
      <c r="J56" s="252" t="s">
        <v>80</v>
      </c>
      <c r="K56" s="252" t="s">
        <v>81</v>
      </c>
      <c r="L56" s="252" t="s">
        <v>82</v>
      </c>
      <c r="M56" s="275" t="s">
        <v>111</v>
      </c>
      <c r="N56" s="330" t="s">
        <v>83</v>
      </c>
      <c r="O56" s="314"/>
    </row>
    <row r="57" spans="1:15" ht="14.1" customHeight="1" x14ac:dyDescent="0.15">
      <c r="A57" s="337"/>
      <c r="B57" s="338"/>
      <c r="C57" s="216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31"/>
      <c r="O57" s="314"/>
    </row>
    <row r="58" spans="1:15" ht="14.1" customHeight="1" x14ac:dyDescent="0.15">
      <c r="A58" s="339"/>
      <c r="B58" s="340"/>
      <c r="C58" s="217"/>
      <c r="D58" s="284"/>
      <c r="E58" s="253"/>
      <c r="F58" s="253"/>
      <c r="G58" s="284"/>
      <c r="H58" s="253"/>
      <c r="I58" s="253"/>
      <c r="J58" s="253"/>
      <c r="K58" s="253"/>
      <c r="L58" s="253"/>
      <c r="M58" s="308"/>
      <c r="N58" s="332"/>
      <c r="O58" s="315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4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7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33" t="s">
        <v>50</v>
      </c>
      <c r="B68" s="334"/>
      <c r="C68" s="99">
        <f>SUM(C59:C67)</f>
        <v>23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5"/>
      <c r="B72" s="336"/>
      <c r="C72" s="343" t="s">
        <v>25</v>
      </c>
      <c r="D72" s="343"/>
      <c r="E72" s="343"/>
      <c r="F72" s="343"/>
      <c r="G72" s="343"/>
      <c r="H72" s="343"/>
      <c r="I72" s="341"/>
      <c r="J72" s="344" t="s">
        <v>50</v>
      </c>
    </row>
    <row r="73" spans="1:15" ht="14.1" customHeight="1" x14ac:dyDescent="0.15">
      <c r="A73" s="337"/>
      <c r="B73" s="338"/>
      <c r="C73" s="347">
        <v>1</v>
      </c>
      <c r="D73" s="347"/>
      <c r="E73" s="347">
        <v>2</v>
      </c>
      <c r="F73" s="347"/>
      <c r="G73" s="347">
        <v>3</v>
      </c>
      <c r="H73" s="347"/>
      <c r="I73" s="295"/>
      <c r="J73" s="345"/>
    </row>
    <row r="74" spans="1:15" ht="14.1" customHeight="1" x14ac:dyDescent="0.15">
      <c r="A74" s="339"/>
      <c r="B74" s="340"/>
      <c r="C74" s="348" t="s">
        <v>72</v>
      </c>
      <c r="D74" s="349"/>
      <c r="E74" s="348" t="s">
        <v>74</v>
      </c>
      <c r="F74" s="349"/>
      <c r="G74" s="348" t="s">
        <v>84</v>
      </c>
      <c r="H74" s="350"/>
      <c r="I74" s="350"/>
      <c r="J74" s="346"/>
    </row>
    <row r="75" spans="1:15" ht="14.1" customHeight="1" x14ac:dyDescent="0.15">
      <c r="A75" s="141">
        <v>1</v>
      </c>
      <c r="B75" s="50" t="s">
        <v>54</v>
      </c>
      <c r="C75" s="291">
        <f>COUNTIFS(ローデータ!$B$12:$B$1011,1,ローデータ!$G$12:$G$1011,$G$4,ローデータ!$H$12:$H$1011,$A$75,ローデータ!$K$12:$K$1011,C73)</f>
        <v>0</v>
      </c>
      <c r="D75" s="292"/>
      <c r="E75" s="291">
        <f>COUNTIFS(ローデータ!$B$12:$B$1011,1,ローデータ!$G$12:$G$1011,$G$4,ローデータ!$H$12:$H$1011,$A$75,ローデータ!$K$12:$K$1011,E73)</f>
        <v>0</v>
      </c>
      <c r="F75" s="292"/>
      <c r="G75" s="291">
        <f>COUNTIFS(ローデータ!$B$12:$B$1011,1,ローデータ!$G$12:$G$1011,$G$4,ローデータ!$H$12:$H$1011,$A$75,ローデータ!$K$12:$K$1011,G73)</f>
        <v>0</v>
      </c>
      <c r="H75" s="293"/>
      <c r="I75" s="293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91">
        <f>COUNTIFS(ローデータ!$B$12:$B$1011,1,ローデータ!$G$12:$G$1011,$G$4,ローデータ!$H$12:$H$1011,$A$76,ローデータ!$K$12:$K$1011,C73)</f>
        <v>1</v>
      </c>
      <c r="D76" s="292"/>
      <c r="E76" s="291">
        <f>COUNTIFS(ローデータ!$B$12:$B$1011,1,ローデータ!$G$12:$G$1011,$G$4,ローデータ!$H$12:$H$1011,$A$76,ローデータ!$K$12:$K$1011,E73)</f>
        <v>1</v>
      </c>
      <c r="F76" s="292"/>
      <c r="G76" s="291">
        <f>COUNTIFS(ローデータ!$B$12:$B$1011,1,ローデータ!$G$12:$G$1011,$G$4,ローデータ!$H$12:$H$1011,$A$76,ローデータ!$K$12:$K$1011,G73)</f>
        <v>2</v>
      </c>
      <c r="H76" s="293"/>
      <c r="I76" s="293"/>
      <c r="J76" s="103">
        <f t="shared" si="2"/>
        <v>4</v>
      </c>
    </row>
    <row r="77" spans="1:15" ht="14.1" customHeight="1" x14ac:dyDescent="0.15">
      <c r="A77" s="141">
        <v>3</v>
      </c>
      <c r="B77" s="50" t="s">
        <v>56</v>
      </c>
      <c r="C77" s="291">
        <f>COUNTIFS(ローデータ!$B$12:$B$1011,1,ローデータ!$G$12:$G$1011,$G$4,ローデータ!$H$12:$H$1011,$A$77,ローデータ!$K$12:$K$1011,C73)</f>
        <v>5</v>
      </c>
      <c r="D77" s="292"/>
      <c r="E77" s="291">
        <f>COUNTIFS(ローデータ!$B$12:$B$1011,1,ローデータ!$G$12:$G$1011,$G$4,ローデータ!$H$12:$H$1011,$A$77,ローデータ!$K$12:$K$1011,E73)</f>
        <v>1</v>
      </c>
      <c r="F77" s="292"/>
      <c r="G77" s="291">
        <f>COUNTIFS(ローデータ!$B$12:$B$1011,1,ローデータ!$G$12:$G$1011,$G$4,ローデータ!$H$12:$H$1011,$A$77,ローデータ!$K$12:$K$1011,G73)</f>
        <v>1</v>
      </c>
      <c r="H77" s="293"/>
      <c r="I77" s="293"/>
      <c r="J77" s="103">
        <f t="shared" si="2"/>
        <v>7</v>
      </c>
    </row>
    <row r="78" spans="1:15" ht="14.1" customHeight="1" x14ac:dyDescent="0.15">
      <c r="A78" s="141">
        <v>4</v>
      </c>
      <c r="B78" s="50" t="s">
        <v>57</v>
      </c>
      <c r="C78" s="291">
        <f>COUNTIFS(ローデータ!$B$12:$B$1011,1,ローデータ!$G$12:$G$1011,$G$4,ローデータ!$H$12:$H$1011,$A$78,ローデータ!$K$12:$K$1011,C73)</f>
        <v>1</v>
      </c>
      <c r="D78" s="292"/>
      <c r="E78" s="291">
        <f>COUNTIFS(ローデータ!$B$12:$B$1011,1,ローデータ!$G$12:$G$1011,$G$4,ローデータ!$H$12:$H$1011,$A$78,ローデータ!$K$12:$K$1011,E73)</f>
        <v>3</v>
      </c>
      <c r="F78" s="292"/>
      <c r="G78" s="291">
        <f>COUNTIFS(ローデータ!$B$12:$B$1011,1,ローデータ!$G$12:$G$1011,$G$4,ローデータ!$H$12:$H$1011,$A$78,ローデータ!$K$12:$K$1011,G73)</f>
        <v>0</v>
      </c>
      <c r="H78" s="293"/>
      <c r="I78" s="293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91">
        <f>COUNTIFS(ローデータ!$B$12:$B$1011,1,ローデータ!$G$12:$G$1011,$G$4,ローデータ!$H$12:$H$1011,$A$79,ローデータ!$K$12:$K$1011,C73)</f>
        <v>1</v>
      </c>
      <c r="D79" s="292"/>
      <c r="E79" s="291">
        <f>COUNTIFS(ローデータ!$B$12:$B$1011,1,ローデータ!$G$12:$G$1011,$G$4,ローデータ!$H$12:$H$1011,$A$79,ローデータ!$K$12:$K$1011,E73)</f>
        <v>1</v>
      </c>
      <c r="F79" s="292"/>
      <c r="G79" s="291">
        <f>COUNTIFS(ローデータ!$B$12:$B$1011,1,ローデータ!$G$12:$G$1011,$G$4,ローデータ!$H$12:$H$1011,$A$79,ローデータ!$K$12:$K$1011,G73)</f>
        <v>1</v>
      </c>
      <c r="H79" s="293"/>
      <c r="I79" s="293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91">
        <f>COUNTIFS(ローデータ!$B$12:$B$1011,1,ローデータ!$G$12:$G$1011,$G$4,ローデータ!$H$12:$H$1011,$A$80,ローデータ!$K$12:$K$1011,C73)</f>
        <v>1</v>
      </c>
      <c r="D80" s="292"/>
      <c r="E80" s="291">
        <f>COUNTIFS(ローデータ!$B$12:$B$1011,1,ローデータ!$G$12:$G$1011,$G$4,ローデータ!$H$12:$H$1011,$A$80,ローデータ!$K$12:$K$1011,E73)</f>
        <v>2</v>
      </c>
      <c r="F80" s="292"/>
      <c r="G80" s="291">
        <f>COUNTIFS(ローデータ!$B$12:$B$1011,1,ローデータ!$G$12:$G$1011,$G$4,ローデータ!$H$12:$H$1011,$A$80,ローデータ!$K$12:$K$1011,G73)</f>
        <v>0</v>
      </c>
      <c r="H80" s="293"/>
      <c r="I80" s="293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91">
        <f>COUNTIFS(ローデータ!$B$12:$B$1011,1,ローデータ!$G$12:$G$1011,$G$4,ローデータ!$H$12:$H$1011,$A$81,ローデータ!$K$12:$K$1011,C73)</f>
        <v>0</v>
      </c>
      <c r="D81" s="292"/>
      <c r="E81" s="291">
        <f>COUNTIFS(ローデータ!$B$12:$B$1011,1,ローデータ!$G$12:$G$1011,$G$4,ローデータ!$H$12:$H$1011,$A$81,ローデータ!$K$12:$K$1011,E73)</f>
        <v>0</v>
      </c>
      <c r="F81" s="292"/>
      <c r="G81" s="291">
        <f>COUNTIFS(ローデータ!$B$12:$B$1011,1,ローデータ!$G$12:$G$1011,$G$4,ローデータ!$H$12:$H$1011,$A$81,ローデータ!$K$12:$K$1011,G73)</f>
        <v>0</v>
      </c>
      <c r="H81" s="293"/>
      <c r="I81" s="293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91">
        <f>COUNTIFS(ローデータ!$B$12:$B$1011,1,ローデータ!$G$12:$G$1011,$G$4,ローデータ!$H$12:$H$1011,$A$82,ローデータ!$K$12:$K$1011,C73)</f>
        <v>2</v>
      </c>
      <c r="D82" s="292"/>
      <c r="E82" s="291">
        <f>COUNTIFS(ローデータ!$B$12:$B$1011,1,ローデータ!$G$12:$G$1011,$G$4,ローデータ!$H$12:$H$1011,$A$82,ローデータ!$K$12:$K$1011,E73)</f>
        <v>0</v>
      </c>
      <c r="F82" s="292"/>
      <c r="G82" s="291">
        <f>COUNTIFS(ローデータ!$B$12:$B$1011,1,ローデータ!$G$12:$G$1011,$G$4,ローデータ!$H$12:$H$1011,$A$82,ローデータ!$K$12:$K$1011,G73)</f>
        <v>0</v>
      </c>
      <c r="H82" s="293"/>
      <c r="I82" s="293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51">
        <f>COUNTIFS(ローデータ!$B$12:$B$1011,1,ローデータ!$G$12:$G$1011,$G$4,ローデータ!$H$12:$H$1011,$A$83,ローデータ!$K$12:$K$1011,C73)</f>
        <v>0</v>
      </c>
      <c r="D83" s="352"/>
      <c r="E83" s="351">
        <f>COUNTIFS(ローデータ!$B$12:$B$1011,1,ローデータ!$G$12:$G$1011,$G$4,ローデータ!$H$12:$H$1011,$A$83,ローデータ!$K$12:$K$1011,E73)</f>
        <v>0</v>
      </c>
      <c r="F83" s="352"/>
      <c r="G83" s="353">
        <f>COUNTIFS(ローデータ!$B$12:$B$1011,1,ローデータ!$G$12:$G$1011,$G$4,ローデータ!$H$12:$H$1011,$A$83,ローデータ!$K$12:$K$1011,G73)</f>
        <v>0</v>
      </c>
      <c r="H83" s="353"/>
      <c r="I83" s="351"/>
      <c r="J83" s="104">
        <f t="shared" si="2"/>
        <v>0</v>
      </c>
    </row>
    <row r="84" spans="1:17" ht="14.1" customHeight="1" thickTop="1" x14ac:dyDescent="0.15">
      <c r="A84" s="333" t="s">
        <v>50</v>
      </c>
      <c r="B84" s="334"/>
      <c r="C84" s="354">
        <f>SUM(C75:D83)</f>
        <v>11</v>
      </c>
      <c r="D84" s="355"/>
      <c r="E84" s="354">
        <f>SUM(E75:F83)</f>
        <v>8</v>
      </c>
      <c r="F84" s="355"/>
      <c r="G84" s="356">
        <f>SUM(G75:I83)</f>
        <v>4</v>
      </c>
      <c r="H84" s="356"/>
      <c r="I84" s="354"/>
      <c r="J84" s="105">
        <f t="shared" si="2"/>
        <v>23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5"/>
      <c r="B89" s="336"/>
      <c r="C89" s="341" t="s">
        <v>166</v>
      </c>
      <c r="D89" s="266"/>
      <c r="E89" s="266"/>
      <c r="F89" s="266"/>
      <c r="G89" s="267"/>
      <c r="H89" s="313" t="s">
        <v>50</v>
      </c>
      <c r="J89" s="357"/>
      <c r="K89" s="358"/>
      <c r="L89" s="295" t="s">
        <v>113</v>
      </c>
      <c r="M89" s="244"/>
      <c r="N89" s="244"/>
      <c r="O89" s="244"/>
      <c r="P89" s="245"/>
      <c r="Q89" s="215" t="s">
        <v>50</v>
      </c>
    </row>
    <row r="90" spans="1:17" ht="14.1" customHeight="1" x14ac:dyDescent="0.15">
      <c r="A90" s="337"/>
      <c r="B90" s="33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14"/>
      <c r="J90" s="359"/>
      <c r="K90" s="360"/>
      <c r="L90" s="218" t="s">
        <v>96</v>
      </c>
      <c r="M90" s="220" t="s">
        <v>97</v>
      </c>
      <c r="N90" s="222" t="s">
        <v>98</v>
      </c>
      <c r="O90" s="220" t="s">
        <v>99</v>
      </c>
      <c r="P90" s="222" t="s">
        <v>100</v>
      </c>
      <c r="Q90" s="216"/>
    </row>
    <row r="91" spans="1:17" ht="14.1" customHeight="1" x14ac:dyDescent="0.15">
      <c r="A91" s="337"/>
      <c r="B91" s="338"/>
      <c r="C91" s="252" t="s">
        <v>65</v>
      </c>
      <c r="D91" s="252" t="s">
        <v>66</v>
      </c>
      <c r="E91" s="281" t="s">
        <v>101</v>
      </c>
      <c r="F91" s="246" t="s">
        <v>102</v>
      </c>
      <c r="G91" s="367" t="s">
        <v>103</v>
      </c>
      <c r="H91" s="314"/>
      <c r="J91" s="361"/>
      <c r="K91" s="362"/>
      <c r="L91" s="219"/>
      <c r="M91" s="221"/>
      <c r="N91" s="223"/>
      <c r="O91" s="221"/>
      <c r="P91" s="223"/>
      <c r="Q91" s="217"/>
    </row>
    <row r="92" spans="1:17" ht="14.1" customHeight="1" x14ac:dyDescent="0.15">
      <c r="A92" s="339"/>
      <c r="B92" s="340"/>
      <c r="C92" s="253"/>
      <c r="D92" s="253"/>
      <c r="E92" s="365"/>
      <c r="F92" s="366"/>
      <c r="G92" s="253"/>
      <c r="H92" s="315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5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7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5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8</v>
      </c>
      <c r="N101" s="102">
        <f>SUM(N92:N100)</f>
        <v>2</v>
      </c>
      <c r="O101" s="102">
        <f>SUM(O92:O100)</f>
        <v>1</v>
      </c>
      <c r="P101" s="102">
        <f>SUM(P92:P100)</f>
        <v>0</v>
      </c>
      <c r="Q101" s="102">
        <f t="shared" si="3"/>
        <v>17</v>
      </c>
    </row>
    <row r="102" spans="1:17" ht="14.1" customHeight="1" x14ac:dyDescent="0.15">
      <c r="A102" s="133" t="s">
        <v>50</v>
      </c>
      <c r="B102" s="134"/>
      <c r="C102" s="56">
        <f>SUM(C93:C101)</f>
        <v>9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5"/>
      <c r="B106" s="336"/>
      <c r="C106" s="374" t="s">
        <v>114</v>
      </c>
      <c r="D106" s="375"/>
      <c r="E106" s="376"/>
      <c r="F106" s="313" t="s">
        <v>50</v>
      </c>
      <c r="G106" s="80"/>
      <c r="H106" s="357"/>
      <c r="I106" s="358"/>
      <c r="J106" s="295" t="s">
        <v>88</v>
      </c>
      <c r="K106" s="244"/>
      <c r="L106" s="244"/>
      <c r="M106" s="244"/>
      <c r="N106" s="244"/>
      <c r="O106" s="244"/>
      <c r="P106" s="245"/>
      <c r="Q106" s="298" t="s">
        <v>50</v>
      </c>
    </row>
    <row r="107" spans="1:17" ht="14.1" customHeight="1" x14ac:dyDescent="0.15">
      <c r="A107" s="337"/>
      <c r="B107" s="338"/>
      <c r="C107" s="137">
        <v>1</v>
      </c>
      <c r="D107" s="137">
        <v>2</v>
      </c>
      <c r="E107" s="137">
        <v>3</v>
      </c>
      <c r="F107" s="314"/>
      <c r="G107" s="77"/>
      <c r="H107" s="359"/>
      <c r="I107" s="360"/>
      <c r="J107" s="364" t="s">
        <v>104</v>
      </c>
      <c r="K107" s="320" t="s">
        <v>105</v>
      </c>
      <c r="L107" s="320" t="s">
        <v>98</v>
      </c>
      <c r="M107" s="320" t="s">
        <v>106</v>
      </c>
      <c r="N107" s="319" t="s">
        <v>107</v>
      </c>
      <c r="O107" s="320" t="s">
        <v>36</v>
      </c>
      <c r="P107" s="319" t="s">
        <v>30</v>
      </c>
      <c r="Q107" s="363"/>
    </row>
    <row r="108" spans="1:17" ht="14.1" customHeight="1" x14ac:dyDescent="0.15">
      <c r="A108" s="339"/>
      <c r="B108" s="340"/>
      <c r="C108" s="140" t="s">
        <v>67</v>
      </c>
      <c r="D108" s="140" t="s">
        <v>66</v>
      </c>
      <c r="E108" s="140" t="s">
        <v>68</v>
      </c>
      <c r="F108" s="315"/>
      <c r="G108" s="77"/>
      <c r="H108" s="361"/>
      <c r="I108" s="362"/>
      <c r="J108" s="227"/>
      <c r="K108" s="227"/>
      <c r="L108" s="227"/>
      <c r="M108" s="227"/>
      <c r="N108" s="247"/>
      <c r="O108" s="227"/>
      <c r="P108" s="247"/>
      <c r="Q108" s="301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2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2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2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2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1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1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8" t="s">
        <v>50</v>
      </c>
      <c r="B118" s="369"/>
      <c r="C118" s="108">
        <f>SUM(C109:C117)</f>
        <v>8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8</v>
      </c>
      <c r="G118" s="77"/>
      <c r="H118" s="368" t="s">
        <v>50</v>
      </c>
      <c r="I118" s="369"/>
      <c r="J118" s="108">
        <f t="shared" ref="J118:P118" si="8">SUM(J109:J117)</f>
        <v>0</v>
      </c>
      <c r="K118" s="108">
        <f t="shared" si="8"/>
        <v>6</v>
      </c>
      <c r="L118" s="108">
        <f t="shared" si="8"/>
        <v>0</v>
      </c>
      <c r="M118" s="108">
        <f t="shared" si="8"/>
        <v>0</v>
      </c>
      <c r="N118" s="108">
        <f t="shared" si="8"/>
        <v>5</v>
      </c>
      <c r="O118" s="108">
        <f t="shared" si="8"/>
        <v>1</v>
      </c>
      <c r="P118" s="108">
        <f t="shared" si="8"/>
        <v>0</v>
      </c>
      <c r="Q118" s="108">
        <f t="shared" si="5"/>
        <v>12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70"/>
      <c r="B123" s="370"/>
      <c r="C123" s="259" t="s">
        <v>16</v>
      </c>
      <c r="D123" s="260"/>
      <c r="E123" s="260"/>
      <c r="F123" s="260"/>
      <c r="G123" s="261"/>
      <c r="H123" s="371" t="s">
        <v>50</v>
      </c>
      <c r="I123" s="265" t="s">
        <v>13</v>
      </c>
      <c r="J123" s="266"/>
      <c r="K123" s="267"/>
      <c r="L123" s="313" t="s">
        <v>50</v>
      </c>
    </row>
    <row r="124" spans="1:17" ht="14.1" customHeight="1" x14ac:dyDescent="0.15">
      <c r="A124" s="370"/>
      <c r="B124" s="37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72"/>
      <c r="I124" s="52">
        <v>1</v>
      </c>
      <c r="J124" s="44">
        <v>2</v>
      </c>
      <c r="K124" s="44">
        <v>3</v>
      </c>
      <c r="L124" s="314"/>
    </row>
    <row r="125" spans="1:17" ht="14.1" customHeight="1" x14ac:dyDescent="0.15">
      <c r="A125" s="370"/>
      <c r="B125" s="370"/>
      <c r="C125" s="252" t="s">
        <v>65</v>
      </c>
      <c r="D125" s="252" t="s">
        <v>66</v>
      </c>
      <c r="E125" s="281" t="s">
        <v>101</v>
      </c>
      <c r="F125" s="246" t="s">
        <v>102</v>
      </c>
      <c r="G125" s="367" t="s">
        <v>103</v>
      </c>
      <c r="H125" s="372"/>
      <c r="I125" s="379" t="s">
        <v>67</v>
      </c>
      <c r="J125" s="377" t="s">
        <v>66</v>
      </c>
      <c r="K125" s="377" t="s">
        <v>68</v>
      </c>
      <c r="L125" s="314"/>
    </row>
    <row r="126" spans="1:17" ht="14.1" customHeight="1" x14ac:dyDescent="0.15">
      <c r="A126" s="370"/>
      <c r="B126" s="370"/>
      <c r="C126" s="253"/>
      <c r="D126" s="253"/>
      <c r="E126" s="365"/>
      <c r="F126" s="366"/>
      <c r="G126" s="253"/>
      <c r="H126" s="373"/>
      <c r="I126" s="379"/>
      <c r="J126" s="377"/>
      <c r="K126" s="377"/>
      <c r="L126" s="315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1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1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8" t="s">
        <v>50</v>
      </c>
      <c r="B136" s="369"/>
      <c r="C136" s="108">
        <f>SUM(C127:C135)</f>
        <v>3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3</v>
      </c>
      <c r="J136" s="108">
        <f>SUM(J127:J135)</f>
        <v>1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8"/>
      <c r="B140" s="378"/>
      <c r="C140" s="237" t="s">
        <v>70</v>
      </c>
      <c r="D140" s="238"/>
      <c r="E140" s="238"/>
      <c r="F140" s="238"/>
      <c r="G140" s="239"/>
      <c r="H140" s="240" t="s">
        <v>50</v>
      </c>
      <c r="I140" s="243" t="s">
        <v>71</v>
      </c>
      <c r="J140" s="244"/>
      <c r="K140" s="244"/>
      <c r="L140" s="244"/>
      <c r="M140" s="244"/>
      <c r="N140" s="244"/>
      <c r="O140" s="245"/>
      <c r="P140" s="322" t="s">
        <v>50</v>
      </c>
    </row>
    <row r="141" spans="1:16" ht="14.1" customHeight="1" x14ac:dyDescent="0.15">
      <c r="A141" s="378"/>
      <c r="B141" s="378"/>
      <c r="C141" s="218" t="s">
        <v>96</v>
      </c>
      <c r="D141" s="220" t="s">
        <v>97</v>
      </c>
      <c r="E141" s="222" t="s">
        <v>98</v>
      </c>
      <c r="F141" s="220" t="s">
        <v>99</v>
      </c>
      <c r="G141" s="222" t="s">
        <v>100</v>
      </c>
      <c r="H141" s="241"/>
      <c r="I141" s="380" t="s">
        <v>104</v>
      </c>
      <c r="J141" s="226" t="s">
        <v>105</v>
      </c>
      <c r="K141" s="226" t="s">
        <v>98</v>
      </c>
      <c r="L141" s="226" t="s">
        <v>106</v>
      </c>
      <c r="M141" s="246" t="s">
        <v>107</v>
      </c>
      <c r="N141" s="226" t="s">
        <v>36</v>
      </c>
      <c r="O141" s="246" t="s">
        <v>30</v>
      </c>
      <c r="P141" s="323"/>
    </row>
    <row r="142" spans="1:16" ht="14.1" customHeight="1" x14ac:dyDescent="0.15">
      <c r="A142" s="378"/>
      <c r="B142" s="378"/>
      <c r="C142" s="219"/>
      <c r="D142" s="221"/>
      <c r="E142" s="223"/>
      <c r="F142" s="221"/>
      <c r="G142" s="223"/>
      <c r="H142" s="242"/>
      <c r="I142" s="329"/>
      <c r="J142" s="227"/>
      <c r="K142" s="227"/>
      <c r="L142" s="227"/>
      <c r="M142" s="247"/>
      <c r="N142" s="227"/>
      <c r="O142" s="247"/>
      <c r="P142" s="324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1" t="s">
        <v>50</v>
      </c>
      <c r="B152" s="381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4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5"/>
      <c r="B156" s="382"/>
      <c r="C156" s="382"/>
      <c r="D156" s="382"/>
      <c r="E156" s="336"/>
      <c r="F156" s="343" t="s">
        <v>25</v>
      </c>
      <c r="G156" s="343"/>
      <c r="H156" s="343"/>
      <c r="I156" s="343"/>
      <c r="J156" s="343"/>
      <c r="K156" s="343"/>
      <c r="L156" s="343"/>
      <c r="M156" s="268" t="s">
        <v>50</v>
      </c>
    </row>
    <row r="157" spans="1:16" ht="14.1" customHeight="1" x14ac:dyDescent="0.15">
      <c r="A157" s="337"/>
      <c r="B157" s="383"/>
      <c r="C157" s="383"/>
      <c r="D157" s="383"/>
      <c r="E157" s="338"/>
      <c r="F157" s="295">
        <v>1</v>
      </c>
      <c r="G157" s="245"/>
      <c r="H157" s="295">
        <v>2</v>
      </c>
      <c r="I157" s="245"/>
      <c r="J157" s="295">
        <v>3</v>
      </c>
      <c r="K157" s="244"/>
      <c r="L157" s="245"/>
      <c r="M157" s="269"/>
    </row>
    <row r="158" spans="1:16" ht="14.1" customHeight="1" x14ac:dyDescent="0.15">
      <c r="A158" s="339"/>
      <c r="B158" s="384"/>
      <c r="C158" s="384"/>
      <c r="D158" s="384"/>
      <c r="E158" s="340"/>
      <c r="F158" s="348" t="s">
        <v>72</v>
      </c>
      <c r="G158" s="349"/>
      <c r="H158" s="348" t="s">
        <v>74</v>
      </c>
      <c r="I158" s="349"/>
      <c r="J158" s="348" t="s">
        <v>84</v>
      </c>
      <c r="K158" s="350"/>
      <c r="L158" s="350"/>
      <c r="M158" s="270"/>
    </row>
    <row r="159" spans="1:16" ht="14.1" customHeight="1" x14ac:dyDescent="0.15">
      <c r="A159" s="387" t="s">
        <v>73</v>
      </c>
      <c r="B159" s="143" t="s">
        <v>85</v>
      </c>
      <c r="C159" s="390" t="s">
        <v>87</v>
      </c>
      <c r="D159" s="391"/>
      <c r="E159" s="392"/>
      <c r="F159" s="291">
        <f>COUNTIFS(ローデータ!$B$12:$B$1011,1,ローデータ!$G$12:$G$1011,$G$4,ローデータ!$I$12:$I$1011,$C$14,ローデータ!$K$12:$K$1011,F157)</f>
        <v>11</v>
      </c>
      <c r="G159" s="292"/>
      <c r="H159" s="291">
        <f>COUNTIFS(ローデータ!$B$12:$B$1011,1,ローデータ!$G$12:$G$1011,$G$4,ローデータ!$I$12:$I$1011,$C$14,ローデータ!$K$12:$K$1011,H157)</f>
        <v>8</v>
      </c>
      <c r="I159" s="292"/>
      <c r="J159" s="291">
        <f>COUNTIFS(ローデータ!$B$12:$B$1011,1,ローデータ!$G$12:$G$1011,$G$4,ローデータ!$I$12:$I$1011,$C$14,ローデータ!$K$12:$K$1011,J157)</f>
        <v>4</v>
      </c>
      <c r="K159" s="293"/>
      <c r="L159" s="292"/>
      <c r="M159" s="56">
        <f t="shared" ref="M159:M171" si="16">SUM(F159:L159)</f>
        <v>23</v>
      </c>
    </row>
    <row r="160" spans="1:16" ht="14.1" customHeight="1" x14ac:dyDescent="0.15">
      <c r="A160" s="388"/>
      <c r="B160" s="393" t="s">
        <v>86</v>
      </c>
      <c r="C160" s="139">
        <v>1</v>
      </c>
      <c r="D160" s="385" t="s">
        <v>75</v>
      </c>
      <c r="E160" s="386"/>
      <c r="F160" s="291">
        <f>COUNTIFS(ローデータ!$B$12:$B$1011,1,ローデータ!$G$12:$G$1011,$G$4,ローデータ!$I$12:$I$1011,$B$14,ローデータ!$J$12:$J$1011,C160,ローデータ!$K$12:$K$1011,$F$157)</f>
        <v>0</v>
      </c>
      <c r="G160" s="292"/>
      <c r="H160" s="291">
        <f>COUNTIFS(ローデータ!$B$12:$B$1011,1,ローデータ!$G$12:$G$1011,$G$4,ローデータ!$I$12:$I$1011,$B$14,ローデータ!$J$12:$J$1011,C160,ローデータ!$K$12:$K$1011,$H$157)</f>
        <v>0</v>
      </c>
      <c r="I160" s="292"/>
      <c r="J160" s="291">
        <f>COUNTIFS(ローデータ!$B$12:$B$1011,1,ローデータ!$G$12:$G$1011,$G$4,ローデータ!$I$12:$I$1011,$B$14,ローデータ!$J$12:$J$1011,C160,ローデータ!$K$12:$K$1011,$J$157)</f>
        <v>0</v>
      </c>
      <c r="K160" s="293"/>
      <c r="L160" s="292"/>
      <c r="M160" s="56">
        <f t="shared" si="16"/>
        <v>0</v>
      </c>
      <c r="N160" s="9"/>
    </row>
    <row r="161" spans="1:19" ht="14.1" customHeight="1" x14ac:dyDescent="0.15">
      <c r="A161" s="388"/>
      <c r="B161" s="394"/>
      <c r="C161" s="139">
        <v>2</v>
      </c>
      <c r="D161" s="385" t="s">
        <v>76</v>
      </c>
      <c r="E161" s="386"/>
      <c r="F161" s="291">
        <f>COUNTIFS(ローデータ!$B$12:$B$1011,1,ローデータ!$G$12:$G$1011,$G$4,ローデータ!$I$12:$I$1011,$B$14,ローデータ!$J$12:$J$1011,C161,ローデータ!$K$12:$K$1011,$F$157)</f>
        <v>0</v>
      </c>
      <c r="G161" s="292"/>
      <c r="H161" s="291">
        <f>COUNTIFS(ローデータ!$B$12:$B$1011,1,ローデータ!$G$12:$G$1011,$G$4,ローデータ!$I$12:$I$1011,$B$14,ローデータ!$J$12:$J$1011,C161,ローデータ!$K$12:$K$1011,$H$157)</f>
        <v>0</v>
      </c>
      <c r="I161" s="292"/>
      <c r="J161" s="291">
        <f>COUNTIFS(ローデータ!$B$12:$B$1011,1,ローデータ!$G$12:$G$1011,$G$4,ローデータ!$I$12:$I$1011,$B$14,ローデータ!$J$12:$J$1011,C161,ローデータ!$K$12:$K$1011,$J$157)</f>
        <v>0</v>
      </c>
      <c r="K161" s="293"/>
      <c r="L161" s="292"/>
      <c r="M161" s="56">
        <f t="shared" si="16"/>
        <v>0</v>
      </c>
    </row>
    <row r="162" spans="1:19" ht="14.1" customHeight="1" x14ac:dyDescent="0.15">
      <c r="A162" s="388"/>
      <c r="B162" s="394"/>
      <c r="C162" s="139">
        <v>3</v>
      </c>
      <c r="D162" s="385" t="s">
        <v>77</v>
      </c>
      <c r="E162" s="386"/>
      <c r="F162" s="291">
        <f>COUNTIFS(ローデータ!$B$12:$B$1011,1,ローデータ!$G$12:$G$1011,$G$4,ローデータ!$I$12:$I$1011,$B$14,ローデータ!$J$12:$J$1011,C162,ローデータ!$K$12:$K$1011,$F$157)</f>
        <v>0</v>
      </c>
      <c r="G162" s="292"/>
      <c r="H162" s="291">
        <f>COUNTIFS(ローデータ!$B$12:$B$1011,1,ローデータ!$G$12:$G$1011,$G$4,ローデータ!$I$12:$I$1011,$B$14,ローデータ!$J$12:$J$1011,C162,ローデータ!$K$12:$K$1011,$H$157)</f>
        <v>0</v>
      </c>
      <c r="I162" s="292"/>
      <c r="J162" s="291">
        <f>COUNTIFS(ローデータ!$B$12:$B$1011,1,ローデータ!$G$12:$G$1011,$G$4,ローデータ!$I$12:$I$1011,$B$14,ローデータ!$J$12:$J$1011,C162,ローデータ!$K$12:$K$1011,$J$157)</f>
        <v>0</v>
      </c>
      <c r="K162" s="293"/>
      <c r="L162" s="292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8"/>
      <c r="B163" s="394"/>
      <c r="C163" s="139">
        <v>4</v>
      </c>
      <c r="D163" s="385" t="s">
        <v>110</v>
      </c>
      <c r="E163" s="386"/>
      <c r="F163" s="291">
        <f>COUNTIFS(ローデータ!$B$12:$B$1011,1,ローデータ!$G$12:$G$1011,$G$4,ローデータ!$I$12:$I$1011,$B$14,ローデータ!$J$12:$J$1011,C163,ローデータ!$K$12:$K$1011,$F$157)</f>
        <v>0</v>
      </c>
      <c r="G163" s="292"/>
      <c r="H163" s="291">
        <f>COUNTIFS(ローデータ!$B$12:$B$1011,1,ローデータ!$G$12:$G$1011,$G$4,ローデータ!$I$12:$I$1011,$B$14,ローデータ!$J$12:$J$1011,C163,ローデータ!$K$12:$K$1011,$H$157)</f>
        <v>0</v>
      </c>
      <c r="I163" s="292"/>
      <c r="J163" s="291">
        <f>COUNTIFS(ローデータ!$B$12:$B$1011,1,ローデータ!$G$12:$G$1011,$G$4,ローデータ!$I$12:$I$1011,$B$14,ローデータ!$J$12:$J$1011,C163,ローデータ!$K$12:$K$1011,$J$157)</f>
        <v>0</v>
      </c>
      <c r="K163" s="293"/>
      <c r="L163" s="292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8"/>
      <c r="B164" s="394"/>
      <c r="C164" s="139">
        <v>5</v>
      </c>
      <c r="D164" s="385" t="s">
        <v>78</v>
      </c>
      <c r="E164" s="386"/>
      <c r="F164" s="291">
        <f>COUNTIFS(ローデータ!$B$12:$B$1011,1,ローデータ!$G$12:$G$1011,$G$4,ローデータ!$I$12:$I$1011,$B$14,ローデータ!$J$12:$J$1011,C164,ローデータ!$K$12:$K$1011,$F$157)</f>
        <v>0</v>
      </c>
      <c r="G164" s="292"/>
      <c r="H164" s="291">
        <f>COUNTIFS(ローデータ!$B$12:$B$1011,1,ローデータ!$G$12:$G$1011,$G$4,ローデータ!$I$12:$I$1011,$B$14,ローデータ!$J$12:$J$1011,C164,ローデータ!$K$12:$K$1011,$H$157)</f>
        <v>0</v>
      </c>
      <c r="I164" s="292"/>
      <c r="J164" s="291">
        <f>COUNTIFS(ローデータ!$B$12:$B$1011,1,ローデータ!$G$12:$G$1011,$G$4,ローデータ!$I$12:$I$1011,$B$14,ローデータ!$J$12:$J$1011,C164,ローデータ!$K$12:$K$1011,$J$157)</f>
        <v>0</v>
      </c>
      <c r="K164" s="293"/>
      <c r="L164" s="292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8"/>
      <c r="B165" s="394"/>
      <c r="C165" s="139">
        <v>6</v>
      </c>
      <c r="D165" s="385" t="s">
        <v>79</v>
      </c>
      <c r="E165" s="386"/>
      <c r="F165" s="291">
        <f>COUNTIFS(ローデータ!$B$12:$B$1011,1,ローデータ!$G$12:$G$1011,$G$4,ローデータ!$I$12:$I$1011,$B$14,ローデータ!$J$12:$J$1011,C165,ローデータ!$K$12:$K$1011,$F$157)</f>
        <v>0</v>
      </c>
      <c r="G165" s="292"/>
      <c r="H165" s="291">
        <f>COUNTIFS(ローデータ!$B$12:$B$1011,1,ローデータ!$G$12:$G$1011,$G$4,ローデータ!$I$12:$I$1011,$B$14,ローデータ!$J$12:$J$1011,C165,ローデータ!$K$12:$K$1011,$H$157)</f>
        <v>0</v>
      </c>
      <c r="I165" s="292"/>
      <c r="J165" s="291">
        <f>COUNTIFS(ローデータ!$B$12:$B$1011,1,ローデータ!$G$12:$G$1011,$G$4,ローデータ!$I$12:$I$1011,$B$14,ローデータ!$J$12:$J$1011,C165,ローデータ!$K$12:$K$1011,$J$157)</f>
        <v>0</v>
      </c>
      <c r="K165" s="293"/>
      <c r="L165" s="292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8"/>
      <c r="B166" s="394"/>
      <c r="C166" s="139">
        <v>7</v>
      </c>
      <c r="D166" s="385" t="s">
        <v>80</v>
      </c>
      <c r="E166" s="386"/>
      <c r="F166" s="291">
        <f>COUNTIFS(ローデータ!$B$12:$B$1011,1,ローデータ!$G$12:$G$1011,$G$4,ローデータ!$I$12:$I$1011,$B$14,ローデータ!$J$12:$J$1011,C166,ローデータ!$K$12:$K$1011,$F$157)</f>
        <v>0</v>
      </c>
      <c r="G166" s="292"/>
      <c r="H166" s="291">
        <f>COUNTIFS(ローデータ!$B$12:$B$1011,1,ローデータ!$G$12:$G$1011,$G$4,ローデータ!$I$12:$I$1011,$B$14,ローデータ!$J$12:$J$1011,C166,ローデータ!$K$12:$K$1011,$H$157)</f>
        <v>0</v>
      </c>
      <c r="I166" s="292"/>
      <c r="J166" s="291">
        <f>COUNTIFS(ローデータ!$B$12:$B$1011,1,ローデータ!$G$12:$G$1011,$G$4,ローデータ!$I$12:$I$1011,$B$14,ローデータ!$J$12:$J$1011,C166,ローデータ!$K$12:$K$1011,$J$157)</f>
        <v>0</v>
      </c>
      <c r="K166" s="293"/>
      <c r="L166" s="292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8"/>
      <c r="B167" s="394"/>
      <c r="C167" s="139">
        <v>8</v>
      </c>
      <c r="D167" s="385" t="s">
        <v>81</v>
      </c>
      <c r="E167" s="386"/>
      <c r="F167" s="291">
        <f>COUNTIFS(ローデータ!$B$12:$B$1011,1,ローデータ!$G$12:$G$1011,$G$4,ローデータ!$I$12:$I$1011,$B$14,ローデータ!$J$12:$J$1011,C167,ローデータ!$K$12:$K$1011,$F$157)</f>
        <v>0</v>
      </c>
      <c r="G167" s="292"/>
      <c r="H167" s="291">
        <f>COUNTIFS(ローデータ!$B$12:$B$1011,1,ローデータ!$G$12:$G$1011,$G$4,ローデータ!$I$12:$I$1011,$B$14,ローデータ!$J$12:$J$1011,C167,ローデータ!$K$12:$K$1011,$H$157)</f>
        <v>0</v>
      </c>
      <c r="I167" s="292"/>
      <c r="J167" s="291">
        <f>COUNTIFS(ローデータ!$B$12:$B$1011,1,ローデータ!$G$12:$G$1011,$G$4,ローデータ!$I$12:$I$1011,$B$14,ローデータ!$J$12:$J$1011,C167,ローデータ!$K$12:$K$1011,$J$157)</f>
        <v>0</v>
      </c>
      <c r="K167" s="293"/>
      <c r="L167" s="292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8"/>
      <c r="B168" s="394"/>
      <c r="C168" s="139">
        <v>9</v>
      </c>
      <c r="D168" s="385" t="s">
        <v>82</v>
      </c>
      <c r="E168" s="386"/>
      <c r="F168" s="291">
        <f>COUNTIFS(ローデータ!$B$12:$B$1011,1,ローデータ!$G$12:$G$1011,$G$4,ローデータ!$I$12:$I$1011,$B$14,ローデータ!$J$12:$J$1011,C168,ローデータ!$K$12:$K$1011,$F$157)</f>
        <v>0</v>
      </c>
      <c r="G168" s="292"/>
      <c r="H168" s="291">
        <f>COUNTIFS(ローデータ!$B$12:$B$1011,1,ローデータ!$G$12:$G$1011,$G$4,ローデータ!$I$12:$I$1011,$B$14,ローデータ!$J$12:$J$1011,C168,ローデータ!$K$12:$K$1011,$H$157)</f>
        <v>0</v>
      </c>
      <c r="I168" s="292"/>
      <c r="J168" s="291">
        <f>COUNTIFS(ローデータ!$B$12:$B$1011,1,ローデータ!$G$12:$G$1011,$G$4,ローデータ!$I$12:$I$1011,$B$14,ローデータ!$J$12:$J$1011,C168,ローデータ!$K$12:$K$1011,$J$157)</f>
        <v>0</v>
      </c>
      <c r="K168" s="293"/>
      <c r="L168" s="292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8"/>
      <c r="B169" s="394"/>
      <c r="C169" s="139">
        <v>10</v>
      </c>
      <c r="D169" s="385" t="s">
        <v>111</v>
      </c>
      <c r="E169" s="386"/>
      <c r="F169" s="291">
        <f>COUNTIFS(ローデータ!$B$12:$B$1011,1,ローデータ!$G$12:$G$1011,$G$4,ローデータ!$I$12:$I$1011,$B$14,ローデータ!$J$12:$J$1011,C169,ローデータ!$K$12:$K$1011,$F$157)</f>
        <v>0</v>
      </c>
      <c r="G169" s="292"/>
      <c r="H169" s="291">
        <f>COUNTIFS(ローデータ!$B$12:$B$1011,1,ローデータ!$G$12:$G$1011,$G$4,ローデータ!$I$12:$I$1011,$B$14,ローデータ!$J$12:$J$1011,C169,ローデータ!$K$12:$K$1011,$H$157)</f>
        <v>0</v>
      </c>
      <c r="I169" s="292"/>
      <c r="J169" s="291">
        <f>COUNTIFS(ローデータ!$B$12:$B$1011,1,ローデータ!$G$12:$G$1011,$G$4,ローデータ!$I$12:$I$1011,$B$14,ローデータ!$J$12:$J$1011,C169,ローデータ!$K$12:$K$1011,$J$157)</f>
        <v>0</v>
      </c>
      <c r="K169" s="293"/>
      <c r="L169" s="292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9"/>
      <c r="B170" s="395"/>
      <c r="C170" s="139">
        <v>11</v>
      </c>
      <c r="D170" s="385" t="s">
        <v>83</v>
      </c>
      <c r="E170" s="386"/>
      <c r="F170" s="291">
        <f>COUNTIFS(ローデータ!$B$12:$B$1011,1,ローデータ!$G$12:$G$1011,$G$4,ローデータ!$I$12:$I$1011,$B$14,ローデータ!$J$12:$J$1011,C170,ローデータ!$K$12:$K$1011,$F$157)</f>
        <v>0</v>
      </c>
      <c r="G170" s="292"/>
      <c r="H170" s="291">
        <f>COUNTIFS(ローデータ!$B$12:$B$1011,1,ローデータ!$G$12:$G$1011,$G$4,ローデータ!$I$12:$I$1011,$B$14,ローデータ!$J$12:$J$1011,C170,ローデータ!$K$12:$K$1011,$H$157)</f>
        <v>0</v>
      </c>
      <c r="I170" s="292"/>
      <c r="J170" s="291">
        <f>COUNTIFS(ローデータ!$B$12:$B$1011,1,ローデータ!$G$12:$G$1011,$G$4,ローデータ!$I$12:$I$1011,$B$14,ローデータ!$J$12:$J$1011,C170,ローデータ!$K$12:$K$1011,$J$157)</f>
        <v>0</v>
      </c>
      <c r="K170" s="293"/>
      <c r="L170" s="292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90" t="s">
        <v>50</v>
      </c>
      <c r="B171" s="391"/>
      <c r="C171" s="391"/>
      <c r="D171" s="391"/>
      <c r="E171" s="392"/>
      <c r="F171" s="291">
        <f>SUM(F159:G170)</f>
        <v>11</v>
      </c>
      <c r="G171" s="292"/>
      <c r="H171" s="291">
        <f>SUM(H159:I170)</f>
        <v>8</v>
      </c>
      <c r="I171" s="292"/>
      <c r="J171" s="291">
        <f>SUM(J159:L170)</f>
        <v>4</v>
      </c>
      <c r="K171" s="293"/>
      <c r="L171" s="292"/>
      <c r="M171" s="56">
        <f t="shared" si="16"/>
        <v>23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5"/>
      <c r="B175" s="382"/>
      <c r="C175" s="382"/>
      <c r="D175" s="382"/>
      <c r="E175" s="336"/>
      <c r="F175" s="343" t="s">
        <v>112</v>
      </c>
      <c r="G175" s="343"/>
      <c r="H175" s="343"/>
      <c r="I175" s="343"/>
      <c r="J175" s="343"/>
      <c r="K175" s="268" t="s">
        <v>50</v>
      </c>
      <c r="L175" s="9"/>
      <c r="M175" s="9"/>
    </row>
    <row r="176" spans="1:19" ht="14.1" customHeight="1" x14ac:dyDescent="0.15">
      <c r="A176" s="337"/>
      <c r="B176" s="383"/>
      <c r="C176" s="383"/>
      <c r="D176" s="383"/>
      <c r="E176" s="33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9"/>
      <c r="L176" s="9"/>
      <c r="M176" s="9"/>
    </row>
    <row r="177" spans="1:13" ht="14.1" customHeight="1" x14ac:dyDescent="0.15">
      <c r="A177" s="337"/>
      <c r="B177" s="383"/>
      <c r="C177" s="383"/>
      <c r="D177" s="383"/>
      <c r="E177" s="338"/>
      <c r="F177" s="252" t="s">
        <v>65</v>
      </c>
      <c r="G177" s="252" t="s">
        <v>66</v>
      </c>
      <c r="H177" s="281" t="s">
        <v>101</v>
      </c>
      <c r="I177" s="246" t="s">
        <v>102</v>
      </c>
      <c r="J177" s="367" t="s">
        <v>103</v>
      </c>
      <c r="K177" s="269"/>
      <c r="L177" s="9"/>
      <c r="M177" s="9"/>
    </row>
    <row r="178" spans="1:13" ht="14.1" customHeight="1" x14ac:dyDescent="0.15">
      <c r="A178" s="339"/>
      <c r="B178" s="384"/>
      <c r="C178" s="384"/>
      <c r="D178" s="384"/>
      <c r="E178" s="340"/>
      <c r="F178" s="253"/>
      <c r="G178" s="253"/>
      <c r="H178" s="365"/>
      <c r="I178" s="366"/>
      <c r="J178" s="253"/>
      <c r="K178" s="270"/>
      <c r="L178" s="9"/>
      <c r="M178" s="9"/>
    </row>
    <row r="179" spans="1:13" ht="14.1" customHeight="1" x14ac:dyDescent="0.15">
      <c r="A179" s="387" t="s">
        <v>73</v>
      </c>
      <c r="B179" s="117" t="s">
        <v>85</v>
      </c>
      <c r="C179" s="368" t="s">
        <v>87</v>
      </c>
      <c r="D179" s="396"/>
      <c r="E179" s="369"/>
      <c r="F179" s="56">
        <f>COUNTIFS(ローデータ!$B$12:$B$1011,1,ローデータ!$G$12:$G$1011,$G$4,ローデータ!$I$12:$I$1011,$C$14,ローデータ!$K$12:$K$1011,$B$21,ローデータ!$L$12:$L$1011,F176)</f>
        <v>9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11</v>
      </c>
      <c r="L179" s="9"/>
    </row>
    <row r="180" spans="1:13" ht="14.1" customHeight="1" x14ac:dyDescent="0.15">
      <c r="A180" s="388"/>
      <c r="B180" s="393" t="s">
        <v>86</v>
      </c>
      <c r="C180" s="139">
        <v>1</v>
      </c>
      <c r="D180" s="385" t="s">
        <v>75</v>
      </c>
      <c r="E180" s="38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8"/>
      <c r="B181" s="394"/>
      <c r="C181" s="139">
        <v>2</v>
      </c>
      <c r="D181" s="385" t="s">
        <v>76</v>
      </c>
      <c r="E181" s="38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8"/>
      <c r="B182" s="394"/>
      <c r="C182" s="139">
        <v>3</v>
      </c>
      <c r="D182" s="385" t="s">
        <v>77</v>
      </c>
      <c r="E182" s="38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8"/>
      <c r="B183" s="394"/>
      <c r="C183" s="139">
        <v>4</v>
      </c>
      <c r="D183" s="385" t="s">
        <v>110</v>
      </c>
      <c r="E183" s="38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8"/>
      <c r="B184" s="394"/>
      <c r="C184" s="139">
        <v>5</v>
      </c>
      <c r="D184" s="385" t="s">
        <v>78</v>
      </c>
      <c r="E184" s="38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8"/>
      <c r="B185" s="394"/>
      <c r="C185" s="139">
        <v>6</v>
      </c>
      <c r="D185" s="385" t="s">
        <v>79</v>
      </c>
      <c r="E185" s="38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8"/>
      <c r="B186" s="394"/>
      <c r="C186" s="139">
        <v>7</v>
      </c>
      <c r="D186" s="385" t="s">
        <v>80</v>
      </c>
      <c r="E186" s="38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8"/>
      <c r="B187" s="394"/>
      <c r="C187" s="139">
        <v>8</v>
      </c>
      <c r="D187" s="385" t="s">
        <v>81</v>
      </c>
      <c r="E187" s="38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8"/>
      <c r="B188" s="394"/>
      <c r="C188" s="139">
        <v>9</v>
      </c>
      <c r="D188" s="385" t="s">
        <v>82</v>
      </c>
      <c r="E188" s="38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8"/>
      <c r="B189" s="394"/>
      <c r="C189" s="139">
        <v>10</v>
      </c>
      <c r="D189" s="385" t="s">
        <v>111</v>
      </c>
      <c r="E189" s="38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9"/>
      <c r="B190" s="395"/>
      <c r="C190" s="139">
        <v>11</v>
      </c>
      <c r="D190" s="385" t="s">
        <v>83</v>
      </c>
      <c r="E190" s="38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90" t="s">
        <v>50</v>
      </c>
      <c r="B191" s="391"/>
      <c r="C191" s="391"/>
      <c r="D191" s="391"/>
      <c r="E191" s="392"/>
      <c r="F191" s="56">
        <f>SUM(F179:F190)</f>
        <v>9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7"/>
      <c r="B194" s="397"/>
      <c r="C194" s="397"/>
      <c r="D194" s="397"/>
      <c r="E194" s="358"/>
      <c r="F194" s="244" t="s">
        <v>113</v>
      </c>
      <c r="G194" s="244"/>
      <c r="H194" s="244"/>
      <c r="I194" s="244"/>
      <c r="J194" s="245"/>
      <c r="K194" s="279" t="s">
        <v>50</v>
      </c>
      <c r="L194" s="9"/>
      <c r="M194" s="9"/>
    </row>
    <row r="195" spans="1:18" ht="14.1" customHeight="1" x14ac:dyDescent="0.15">
      <c r="A195" s="359"/>
      <c r="B195" s="398"/>
      <c r="C195" s="398"/>
      <c r="D195" s="398"/>
      <c r="E195" s="360"/>
      <c r="F195" s="401" t="s">
        <v>96</v>
      </c>
      <c r="G195" s="220" t="s">
        <v>97</v>
      </c>
      <c r="H195" s="222" t="s">
        <v>98</v>
      </c>
      <c r="I195" s="220" t="s">
        <v>99</v>
      </c>
      <c r="J195" s="222" t="s">
        <v>100</v>
      </c>
      <c r="K195" s="400"/>
      <c r="L195" s="9"/>
      <c r="M195" s="9"/>
    </row>
    <row r="196" spans="1:18" ht="14.1" customHeight="1" x14ac:dyDescent="0.15">
      <c r="A196" s="359"/>
      <c r="B196" s="398"/>
      <c r="C196" s="398"/>
      <c r="D196" s="398"/>
      <c r="E196" s="360"/>
      <c r="F196" s="402"/>
      <c r="G196" s="326"/>
      <c r="H196" s="327"/>
      <c r="I196" s="326"/>
      <c r="J196" s="327"/>
      <c r="K196" s="400"/>
      <c r="L196" s="9"/>
      <c r="M196" s="9"/>
    </row>
    <row r="197" spans="1:18" ht="14.1" customHeight="1" x14ac:dyDescent="0.15">
      <c r="A197" s="361"/>
      <c r="B197" s="399"/>
      <c r="C197" s="399"/>
      <c r="D197" s="399"/>
      <c r="E197" s="362"/>
      <c r="F197" s="403"/>
      <c r="G197" s="221"/>
      <c r="H197" s="223"/>
      <c r="I197" s="221"/>
      <c r="J197" s="223"/>
      <c r="K197" s="280"/>
      <c r="L197" s="9"/>
      <c r="M197" s="9"/>
    </row>
    <row r="198" spans="1:18" ht="14.1" customHeight="1" x14ac:dyDescent="0.15">
      <c r="A198" s="387" t="s">
        <v>73</v>
      </c>
      <c r="B198" s="117" t="s">
        <v>85</v>
      </c>
      <c r="C198" s="368" t="s">
        <v>87</v>
      </c>
      <c r="D198" s="396"/>
      <c r="E198" s="369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8</v>
      </c>
      <c r="H198" s="89">
        <f>SUMIFS(ローデータ!O12:O1011,ローデータ!$B$12:$B$1011,1,ローデータ!$G$12:$G$1011,$G$4,ローデータ!$I$12:$I$1011,$C$14,ローデータ!$K$12:$K$1011,$B$21)</f>
        <v>2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17</v>
      </c>
      <c r="L198" s="9"/>
    </row>
    <row r="199" spans="1:18" ht="14.1" customHeight="1" x14ac:dyDescent="0.15">
      <c r="A199" s="388"/>
      <c r="B199" s="393" t="s">
        <v>86</v>
      </c>
      <c r="C199" s="139">
        <v>1</v>
      </c>
      <c r="D199" s="385" t="s">
        <v>75</v>
      </c>
      <c r="E199" s="386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8"/>
      <c r="B200" s="394"/>
      <c r="C200" s="139">
        <v>2</v>
      </c>
      <c r="D200" s="385" t="s">
        <v>76</v>
      </c>
      <c r="E200" s="386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8"/>
      <c r="B201" s="394"/>
      <c r="C201" s="139">
        <v>3</v>
      </c>
      <c r="D201" s="385" t="s">
        <v>77</v>
      </c>
      <c r="E201" s="386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8"/>
      <c r="B202" s="394"/>
      <c r="C202" s="139">
        <v>4</v>
      </c>
      <c r="D202" s="385" t="s">
        <v>110</v>
      </c>
      <c r="E202" s="386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8"/>
      <c r="B203" s="394"/>
      <c r="C203" s="139">
        <v>5</v>
      </c>
      <c r="D203" s="385" t="s">
        <v>78</v>
      </c>
      <c r="E203" s="386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8"/>
      <c r="B204" s="394"/>
      <c r="C204" s="139">
        <v>6</v>
      </c>
      <c r="D204" s="385" t="s">
        <v>79</v>
      </c>
      <c r="E204" s="386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8"/>
      <c r="B205" s="394"/>
      <c r="C205" s="139">
        <v>7</v>
      </c>
      <c r="D205" s="385" t="s">
        <v>80</v>
      </c>
      <c r="E205" s="386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8"/>
      <c r="B206" s="394"/>
      <c r="C206" s="139">
        <v>8</v>
      </c>
      <c r="D206" s="385" t="s">
        <v>81</v>
      </c>
      <c r="E206" s="386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8"/>
      <c r="B207" s="394"/>
      <c r="C207" s="139">
        <v>9</v>
      </c>
      <c r="D207" s="385" t="s">
        <v>82</v>
      </c>
      <c r="E207" s="386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8"/>
      <c r="B208" s="394"/>
      <c r="C208" s="139">
        <v>10</v>
      </c>
      <c r="D208" s="385" t="s">
        <v>111</v>
      </c>
      <c r="E208" s="386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9"/>
      <c r="B209" s="395"/>
      <c r="C209" s="139">
        <v>11</v>
      </c>
      <c r="D209" s="385" t="s">
        <v>83</v>
      </c>
      <c r="E209" s="386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90" t="s">
        <v>50</v>
      </c>
      <c r="B210" s="391"/>
      <c r="C210" s="391"/>
      <c r="D210" s="391"/>
      <c r="E210" s="392"/>
      <c r="F210" s="94">
        <f>SUM(F198:F209)</f>
        <v>6</v>
      </c>
      <c r="G210" s="94">
        <f t="shared" ref="G210:I210" si="19">SUM(G198:G209)</f>
        <v>8</v>
      </c>
      <c r="H210" s="94">
        <f>SUM(H198:H209)</f>
        <v>2</v>
      </c>
      <c r="I210" s="94">
        <f t="shared" si="19"/>
        <v>1</v>
      </c>
      <c r="J210" s="94">
        <f>SUM(J198:J209)</f>
        <v>0</v>
      </c>
      <c r="K210" s="118">
        <f t="shared" si="18"/>
        <v>17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5"/>
      <c r="B213" s="382"/>
      <c r="C213" s="382"/>
      <c r="D213" s="382"/>
      <c r="E213" s="336"/>
      <c r="F213" s="374" t="s">
        <v>114</v>
      </c>
      <c r="G213" s="375"/>
      <c r="H213" s="376"/>
      <c r="I213" s="268" t="s">
        <v>50</v>
      </c>
    </row>
    <row r="214" spans="1:18" ht="14.1" customHeight="1" x14ac:dyDescent="0.15">
      <c r="A214" s="337"/>
      <c r="B214" s="383"/>
      <c r="C214" s="383"/>
      <c r="D214" s="383"/>
      <c r="E214" s="338"/>
      <c r="F214" s="137">
        <v>1</v>
      </c>
      <c r="G214" s="137">
        <v>2</v>
      </c>
      <c r="H214" s="137">
        <v>3</v>
      </c>
      <c r="I214" s="269"/>
    </row>
    <row r="215" spans="1:18" ht="14.1" customHeight="1" x14ac:dyDescent="0.15">
      <c r="A215" s="339"/>
      <c r="B215" s="384"/>
      <c r="C215" s="384"/>
      <c r="D215" s="384"/>
      <c r="E215" s="340"/>
      <c r="F215" s="140" t="s">
        <v>67</v>
      </c>
      <c r="G215" s="140" t="s">
        <v>66</v>
      </c>
      <c r="H215" s="140" t="s">
        <v>68</v>
      </c>
      <c r="I215" s="270"/>
    </row>
    <row r="216" spans="1:18" ht="14.1" customHeight="1" x14ac:dyDescent="0.15">
      <c r="A216" s="387" t="s">
        <v>73</v>
      </c>
      <c r="B216" s="117" t="s">
        <v>85</v>
      </c>
      <c r="C216" s="368" t="s">
        <v>87</v>
      </c>
      <c r="D216" s="396"/>
      <c r="E216" s="369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88"/>
      <c r="B217" s="393" t="s">
        <v>86</v>
      </c>
      <c r="C217" s="139">
        <v>1</v>
      </c>
      <c r="D217" s="385" t="s">
        <v>75</v>
      </c>
      <c r="E217" s="38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8"/>
      <c r="B218" s="394"/>
      <c r="C218" s="139">
        <v>2</v>
      </c>
      <c r="D218" s="385" t="s">
        <v>76</v>
      </c>
      <c r="E218" s="38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8"/>
      <c r="B219" s="394"/>
      <c r="C219" s="139">
        <v>3</v>
      </c>
      <c r="D219" s="385" t="s">
        <v>77</v>
      </c>
      <c r="E219" s="38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8"/>
      <c r="B220" s="394"/>
      <c r="C220" s="139">
        <v>4</v>
      </c>
      <c r="D220" s="385" t="s">
        <v>110</v>
      </c>
      <c r="E220" s="38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8"/>
      <c r="B221" s="394"/>
      <c r="C221" s="139">
        <v>5</v>
      </c>
      <c r="D221" s="385" t="s">
        <v>78</v>
      </c>
      <c r="E221" s="38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8"/>
      <c r="B222" s="394"/>
      <c r="C222" s="139">
        <v>6</v>
      </c>
      <c r="D222" s="385" t="s">
        <v>79</v>
      </c>
      <c r="E222" s="38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8"/>
      <c r="B223" s="394"/>
      <c r="C223" s="139">
        <v>7</v>
      </c>
      <c r="D223" s="385" t="s">
        <v>80</v>
      </c>
      <c r="E223" s="38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8"/>
      <c r="B224" s="394"/>
      <c r="C224" s="139">
        <v>8</v>
      </c>
      <c r="D224" s="385" t="s">
        <v>81</v>
      </c>
      <c r="E224" s="38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8"/>
      <c r="B225" s="394"/>
      <c r="C225" s="139">
        <v>9</v>
      </c>
      <c r="D225" s="385" t="s">
        <v>82</v>
      </c>
      <c r="E225" s="38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8"/>
      <c r="B226" s="394"/>
      <c r="C226" s="139">
        <v>10</v>
      </c>
      <c r="D226" s="385" t="s">
        <v>111</v>
      </c>
      <c r="E226" s="38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9"/>
      <c r="B227" s="395"/>
      <c r="C227" s="139">
        <v>11</v>
      </c>
      <c r="D227" s="385" t="s">
        <v>83</v>
      </c>
      <c r="E227" s="38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90" t="s">
        <v>50</v>
      </c>
      <c r="B228" s="391"/>
      <c r="C228" s="391"/>
      <c r="D228" s="391"/>
      <c r="E228" s="392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7"/>
      <c r="B231" s="397"/>
      <c r="C231" s="397"/>
      <c r="D231" s="397"/>
      <c r="E231" s="358"/>
      <c r="F231" s="244" t="s">
        <v>88</v>
      </c>
      <c r="G231" s="244"/>
      <c r="H231" s="244"/>
      <c r="I231" s="244"/>
      <c r="J231" s="244"/>
      <c r="K231" s="244"/>
      <c r="L231" s="245"/>
      <c r="M231" s="254" t="s">
        <v>50</v>
      </c>
    </row>
    <row r="232" spans="1:14" ht="14.1" customHeight="1" x14ac:dyDescent="0.15">
      <c r="A232" s="359"/>
      <c r="B232" s="398"/>
      <c r="C232" s="398"/>
      <c r="D232" s="398"/>
      <c r="E232" s="360"/>
      <c r="F232" s="380" t="s">
        <v>104</v>
      </c>
      <c r="G232" s="226" t="s">
        <v>105</v>
      </c>
      <c r="H232" s="226" t="s">
        <v>98</v>
      </c>
      <c r="I232" s="226" t="s">
        <v>106</v>
      </c>
      <c r="J232" s="246" t="s">
        <v>107</v>
      </c>
      <c r="K232" s="226" t="s">
        <v>36</v>
      </c>
      <c r="L232" s="246" t="s">
        <v>30</v>
      </c>
      <c r="M232" s="294"/>
    </row>
    <row r="233" spans="1:14" ht="14.1" customHeight="1" x14ac:dyDescent="0.15">
      <c r="A233" s="361"/>
      <c r="B233" s="399"/>
      <c r="C233" s="399"/>
      <c r="D233" s="399"/>
      <c r="E233" s="362"/>
      <c r="F233" s="404"/>
      <c r="G233" s="227"/>
      <c r="H233" s="227"/>
      <c r="I233" s="227"/>
      <c r="J233" s="247"/>
      <c r="K233" s="227"/>
      <c r="L233" s="247"/>
      <c r="M233" s="255"/>
    </row>
    <row r="234" spans="1:14" ht="14.1" customHeight="1" x14ac:dyDescent="0.15">
      <c r="A234" s="387" t="s">
        <v>73</v>
      </c>
      <c r="B234" s="117" t="s">
        <v>85</v>
      </c>
      <c r="C234" s="368" t="s">
        <v>87</v>
      </c>
      <c r="D234" s="396"/>
      <c r="E234" s="369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88"/>
      <c r="B235" s="393" t="s">
        <v>86</v>
      </c>
      <c r="C235" s="139">
        <v>1</v>
      </c>
      <c r="D235" s="385" t="s">
        <v>75</v>
      </c>
      <c r="E235" s="386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8"/>
      <c r="B236" s="394"/>
      <c r="C236" s="139">
        <v>2</v>
      </c>
      <c r="D236" s="385" t="s">
        <v>76</v>
      </c>
      <c r="E236" s="386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8"/>
      <c r="B237" s="394"/>
      <c r="C237" s="139">
        <v>3</v>
      </c>
      <c r="D237" s="385" t="s">
        <v>77</v>
      </c>
      <c r="E237" s="386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8"/>
      <c r="B238" s="394"/>
      <c r="C238" s="139">
        <v>4</v>
      </c>
      <c r="D238" s="385" t="s">
        <v>110</v>
      </c>
      <c r="E238" s="386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8"/>
      <c r="B239" s="394"/>
      <c r="C239" s="139">
        <v>5</v>
      </c>
      <c r="D239" s="385" t="s">
        <v>78</v>
      </c>
      <c r="E239" s="386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8"/>
      <c r="B240" s="394"/>
      <c r="C240" s="139">
        <v>6</v>
      </c>
      <c r="D240" s="385" t="s">
        <v>79</v>
      </c>
      <c r="E240" s="386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8"/>
      <c r="B241" s="394"/>
      <c r="C241" s="139">
        <v>7</v>
      </c>
      <c r="D241" s="385" t="s">
        <v>80</v>
      </c>
      <c r="E241" s="386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8"/>
      <c r="B242" s="394"/>
      <c r="C242" s="139">
        <v>8</v>
      </c>
      <c r="D242" s="385" t="s">
        <v>81</v>
      </c>
      <c r="E242" s="386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8"/>
      <c r="B243" s="394"/>
      <c r="C243" s="139">
        <v>9</v>
      </c>
      <c r="D243" s="385" t="s">
        <v>82</v>
      </c>
      <c r="E243" s="386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8"/>
      <c r="B244" s="394"/>
      <c r="C244" s="139">
        <v>10</v>
      </c>
      <c r="D244" s="385" t="s">
        <v>111</v>
      </c>
      <c r="E244" s="386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9"/>
      <c r="B245" s="395"/>
      <c r="C245" s="139">
        <v>11</v>
      </c>
      <c r="D245" s="385" t="s">
        <v>83</v>
      </c>
      <c r="E245" s="386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90" t="s">
        <v>50</v>
      </c>
      <c r="B246" s="391"/>
      <c r="C246" s="391"/>
      <c r="D246" s="391"/>
      <c r="E246" s="392"/>
      <c r="F246" s="94">
        <f>SUM(F234:F245)</f>
        <v>0</v>
      </c>
      <c r="G246" s="94">
        <f t="shared" ref="G246:L246" si="22">SUM(G234:G245)</f>
        <v>6</v>
      </c>
      <c r="H246" s="94">
        <f t="shared" si="22"/>
        <v>0</v>
      </c>
      <c r="I246" s="94">
        <f>SUM(I234:I245)</f>
        <v>0</v>
      </c>
      <c r="J246" s="94">
        <f t="shared" si="22"/>
        <v>5</v>
      </c>
      <c r="K246" s="94">
        <f>SUM(K234:K245)</f>
        <v>1</v>
      </c>
      <c r="L246" s="94">
        <f t="shared" si="22"/>
        <v>0</v>
      </c>
      <c r="M246" s="56">
        <f t="shared" si="21"/>
        <v>12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5"/>
      <c r="B250" s="382"/>
      <c r="C250" s="382"/>
      <c r="D250" s="382"/>
      <c r="E250" s="336"/>
      <c r="F250" s="259" t="s">
        <v>16</v>
      </c>
      <c r="G250" s="260"/>
      <c r="H250" s="260"/>
      <c r="I250" s="260"/>
      <c r="J250" s="261"/>
      <c r="K250" s="310" t="s">
        <v>50</v>
      </c>
      <c r="L250" s="265" t="s">
        <v>13</v>
      </c>
      <c r="M250" s="266"/>
      <c r="N250" s="267"/>
      <c r="O250" s="268" t="s">
        <v>50</v>
      </c>
    </row>
    <row r="251" spans="1:17" ht="14.1" customHeight="1" x14ac:dyDescent="0.15">
      <c r="A251" s="337"/>
      <c r="B251" s="383"/>
      <c r="C251" s="383"/>
      <c r="D251" s="383"/>
      <c r="E251" s="33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11"/>
      <c r="L251" s="52">
        <v>1</v>
      </c>
      <c r="M251" s="44">
        <v>2</v>
      </c>
      <c r="N251" s="61">
        <v>3</v>
      </c>
      <c r="O251" s="269"/>
    </row>
    <row r="252" spans="1:17" ht="14.1" customHeight="1" x14ac:dyDescent="0.15">
      <c r="A252" s="337"/>
      <c r="B252" s="383"/>
      <c r="C252" s="383"/>
      <c r="D252" s="383"/>
      <c r="E252" s="338"/>
      <c r="F252" s="252" t="s">
        <v>65</v>
      </c>
      <c r="G252" s="252" t="s">
        <v>66</v>
      </c>
      <c r="H252" s="281" t="s">
        <v>101</v>
      </c>
      <c r="I252" s="246" t="s">
        <v>102</v>
      </c>
      <c r="J252" s="367" t="s">
        <v>103</v>
      </c>
      <c r="K252" s="311"/>
      <c r="L252" s="405" t="s">
        <v>67</v>
      </c>
      <c r="M252" s="250" t="s">
        <v>66</v>
      </c>
      <c r="N252" s="407" t="s">
        <v>68</v>
      </c>
      <c r="O252" s="269"/>
    </row>
    <row r="253" spans="1:17" ht="14.1" customHeight="1" x14ac:dyDescent="0.15">
      <c r="A253" s="339"/>
      <c r="B253" s="384"/>
      <c r="C253" s="384"/>
      <c r="D253" s="384"/>
      <c r="E253" s="340"/>
      <c r="F253" s="253"/>
      <c r="G253" s="253"/>
      <c r="H253" s="365"/>
      <c r="I253" s="366"/>
      <c r="J253" s="253"/>
      <c r="K253" s="312"/>
      <c r="L253" s="406"/>
      <c r="M253" s="251"/>
      <c r="N253" s="408"/>
      <c r="O253" s="270"/>
    </row>
    <row r="254" spans="1:17" ht="14.1" customHeight="1" x14ac:dyDescent="0.15">
      <c r="A254" s="409" t="s">
        <v>73</v>
      </c>
      <c r="B254" s="117" t="s">
        <v>85</v>
      </c>
      <c r="C254" s="368" t="s">
        <v>87</v>
      </c>
      <c r="D254" s="396"/>
      <c r="E254" s="36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410"/>
      <c r="B255" s="412" t="s">
        <v>86</v>
      </c>
      <c r="C255" s="139">
        <v>1</v>
      </c>
      <c r="D255" s="385" t="s">
        <v>75</v>
      </c>
      <c r="E255" s="39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10"/>
      <c r="B256" s="394"/>
      <c r="C256" s="139">
        <v>2</v>
      </c>
      <c r="D256" s="385" t="s">
        <v>76</v>
      </c>
      <c r="E256" s="39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10"/>
      <c r="B257" s="394"/>
      <c r="C257" s="139">
        <v>3</v>
      </c>
      <c r="D257" s="385" t="s">
        <v>77</v>
      </c>
      <c r="E257" s="39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10"/>
      <c r="B258" s="394"/>
      <c r="C258" s="139">
        <v>4</v>
      </c>
      <c r="D258" s="385" t="s">
        <v>110</v>
      </c>
      <c r="E258" s="38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10"/>
      <c r="B259" s="394"/>
      <c r="C259" s="139">
        <v>5</v>
      </c>
      <c r="D259" s="385" t="s">
        <v>78</v>
      </c>
      <c r="E259" s="39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10"/>
      <c r="B260" s="394"/>
      <c r="C260" s="139">
        <v>6</v>
      </c>
      <c r="D260" s="385" t="s">
        <v>79</v>
      </c>
      <c r="E260" s="39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10"/>
      <c r="B261" s="394"/>
      <c r="C261" s="139">
        <v>7</v>
      </c>
      <c r="D261" s="385" t="s">
        <v>80</v>
      </c>
      <c r="E261" s="39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10"/>
      <c r="B262" s="394"/>
      <c r="C262" s="139">
        <v>8</v>
      </c>
      <c r="D262" s="385" t="s">
        <v>81</v>
      </c>
      <c r="E262" s="39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10"/>
      <c r="B263" s="394"/>
      <c r="C263" s="139">
        <v>9</v>
      </c>
      <c r="D263" s="385" t="s">
        <v>82</v>
      </c>
      <c r="E263" s="39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10"/>
      <c r="B264" s="394"/>
      <c r="C264" s="139">
        <v>10</v>
      </c>
      <c r="D264" s="385" t="s">
        <v>111</v>
      </c>
      <c r="E264" s="38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11"/>
      <c r="B265" s="395"/>
      <c r="C265" s="139">
        <v>11</v>
      </c>
      <c r="D265" s="385" t="s">
        <v>83</v>
      </c>
      <c r="E265" s="39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90" t="s">
        <v>50</v>
      </c>
      <c r="B266" s="391"/>
      <c r="C266" s="391"/>
      <c r="D266" s="391"/>
      <c r="E266" s="392"/>
      <c r="F266" s="56">
        <f>SUM(F254:F265)</f>
        <v>3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3</v>
      </c>
      <c r="M266" s="94">
        <f>SUM(M254:M265)</f>
        <v>1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21"/>
      <c r="B269" s="422"/>
      <c r="C269" s="422"/>
      <c r="D269" s="422"/>
      <c r="E269" s="322"/>
      <c r="F269" s="237" t="s">
        <v>70</v>
      </c>
      <c r="G269" s="238"/>
      <c r="H269" s="238"/>
      <c r="I269" s="238"/>
      <c r="J269" s="239"/>
      <c r="K269" s="316" t="s">
        <v>50</v>
      </c>
      <c r="L269" s="243" t="s">
        <v>71</v>
      </c>
      <c r="M269" s="244"/>
      <c r="N269" s="244"/>
      <c r="O269" s="244"/>
      <c r="P269" s="244"/>
      <c r="Q269" s="244"/>
      <c r="R269" s="245"/>
      <c r="S269" s="215" t="s">
        <v>50</v>
      </c>
    </row>
    <row r="270" spans="1:19" ht="14.1" customHeight="1" x14ac:dyDescent="0.15">
      <c r="A270" s="423"/>
      <c r="B270" s="424"/>
      <c r="C270" s="424"/>
      <c r="D270" s="424"/>
      <c r="E270" s="323"/>
      <c r="F270" s="401" t="s">
        <v>96</v>
      </c>
      <c r="G270" s="220" t="s">
        <v>97</v>
      </c>
      <c r="H270" s="222" t="s">
        <v>98</v>
      </c>
      <c r="I270" s="220" t="s">
        <v>99</v>
      </c>
      <c r="J270" s="222" t="s">
        <v>100</v>
      </c>
      <c r="K270" s="317"/>
      <c r="L270" s="413" t="s">
        <v>104</v>
      </c>
      <c r="M270" s="415" t="s">
        <v>105</v>
      </c>
      <c r="N270" s="415" t="s">
        <v>98</v>
      </c>
      <c r="O270" s="415" t="s">
        <v>106</v>
      </c>
      <c r="P270" s="416" t="s">
        <v>107</v>
      </c>
      <c r="Q270" s="415" t="s">
        <v>36</v>
      </c>
      <c r="R270" s="416" t="s">
        <v>30</v>
      </c>
      <c r="S270" s="216"/>
    </row>
    <row r="271" spans="1:19" ht="14.1" customHeight="1" x14ac:dyDescent="0.15">
      <c r="A271" s="425"/>
      <c r="B271" s="426"/>
      <c r="C271" s="426"/>
      <c r="D271" s="426"/>
      <c r="E271" s="324"/>
      <c r="F271" s="403"/>
      <c r="G271" s="221"/>
      <c r="H271" s="223"/>
      <c r="I271" s="221"/>
      <c r="J271" s="223"/>
      <c r="K271" s="318"/>
      <c r="L271" s="414"/>
      <c r="M271" s="415"/>
      <c r="N271" s="415"/>
      <c r="O271" s="415"/>
      <c r="P271" s="416"/>
      <c r="Q271" s="415"/>
      <c r="R271" s="416"/>
      <c r="S271" s="217"/>
    </row>
    <row r="272" spans="1:19" ht="14.1" customHeight="1" x14ac:dyDescent="0.15">
      <c r="A272" s="387" t="s">
        <v>73</v>
      </c>
      <c r="B272" s="117" t="s">
        <v>85</v>
      </c>
      <c r="C272" s="368" t="s">
        <v>87</v>
      </c>
      <c r="D272" s="396"/>
      <c r="E272" s="369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4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88"/>
      <c r="B273" s="393" t="s">
        <v>86</v>
      </c>
      <c r="C273" s="139">
        <v>1</v>
      </c>
      <c r="D273" s="385" t="s">
        <v>75</v>
      </c>
      <c r="E273" s="386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8"/>
      <c r="B274" s="394"/>
      <c r="C274" s="139">
        <v>2</v>
      </c>
      <c r="D274" s="385" t="s">
        <v>76</v>
      </c>
      <c r="E274" s="386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8"/>
      <c r="B275" s="394"/>
      <c r="C275" s="139">
        <v>3</v>
      </c>
      <c r="D275" s="385" t="s">
        <v>77</v>
      </c>
      <c r="E275" s="386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8"/>
      <c r="B276" s="394"/>
      <c r="C276" s="139">
        <v>4</v>
      </c>
      <c r="D276" s="419" t="s">
        <v>110</v>
      </c>
      <c r="E276" s="420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8"/>
      <c r="B277" s="394"/>
      <c r="C277" s="139">
        <v>5</v>
      </c>
      <c r="D277" s="385" t="s">
        <v>78</v>
      </c>
      <c r="E277" s="386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8"/>
      <c r="B278" s="394"/>
      <c r="C278" s="139">
        <v>6</v>
      </c>
      <c r="D278" s="385" t="s">
        <v>79</v>
      </c>
      <c r="E278" s="386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8"/>
      <c r="B279" s="394"/>
      <c r="C279" s="139">
        <v>7</v>
      </c>
      <c r="D279" s="385" t="s">
        <v>80</v>
      </c>
      <c r="E279" s="386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8"/>
      <c r="B280" s="394"/>
      <c r="C280" s="139">
        <v>8</v>
      </c>
      <c r="D280" s="385" t="s">
        <v>81</v>
      </c>
      <c r="E280" s="386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8"/>
      <c r="B281" s="394"/>
      <c r="C281" s="139">
        <v>9</v>
      </c>
      <c r="D281" s="385" t="s">
        <v>82</v>
      </c>
      <c r="E281" s="386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8"/>
      <c r="B282" s="394"/>
      <c r="C282" s="139">
        <v>10</v>
      </c>
      <c r="D282" s="385" t="s">
        <v>111</v>
      </c>
      <c r="E282" s="386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9"/>
      <c r="B283" s="395"/>
      <c r="C283" s="139">
        <v>11</v>
      </c>
      <c r="D283" s="385" t="s">
        <v>83</v>
      </c>
      <c r="E283" s="386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90" t="s">
        <v>50</v>
      </c>
      <c r="B284" s="391"/>
      <c r="C284" s="391"/>
      <c r="D284" s="391"/>
      <c r="E284" s="392"/>
      <c r="F284" s="56">
        <f>SUM(F272:F283)</f>
        <v>2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4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7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6">
        <v>1</v>
      </c>
      <c r="L3" s="429" t="s">
        <v>54</v>
      </c>
      <c r="M3" s="430"/>
      <c r="N3" s="430"/>
      <c r="O3" s="431"/>
      <c r="P3" s="144">
        <v>2</v>
      </c>
      <c r="Q3" s="429" t="s">
        <v>55</v>
      </c>
      <c r="R3" s="430"/>
      <c r="S3" s="430"/>
      <c r="T3" s="431"/>
      <c r="U3" s="144">
        <v>3</v>
      </c>
      <c r="V3" s="429" t="s">
        <v>56</v>
      </c>
      <c r="W3" s="430"/>
      <c r="X3" s="430"/>
      <c r="Y3" s="431"/>
      <c r="Z3" s="144">
        <v>4</v>
      </c>
      <c r="AA3" s="429" t="s">
        <v>57</v>
      </c>
      <c r="AB3" s="430"/>
      <c r="AC3" s="430"/>
      <c r="AD3" s="431"/>
      <c r="AE3" s="144">
        <v>5</v>
      </c>
      <c r="AF3" s="429" t="s">
        <v>58</v>
      </c>
      <c r="AG3" s="430"/>
      <c r="AH3" s="430"/>
      <c r="AI3" s="431"/>
      <c r="AJ3" s="144">
        <v>6</v>
      </c>
      <c r="AK3" s="429" t="s">
        <v>134</v>
      </c>
      <c r="AL3" s="430"/>
      <c r="AM3" s="430"/>
      <c r="AN3" s="431"/>
      <c r="AO3" s="144">
        <v>7</v>
      </c>
      <c r="AP3" s="429" t="s">
        <v>135</v>
      </c>
      <c r="AQ3" s="430"/>
      <c r="AR3" s="430"/>
      <c r="AS3" s="431"/>
      <c r="AT3" s="144">
        <v>8</v>
      </c>
      <c r="AU3" s="429" t="s">
        <v>61</v>
      </c>
      <c r="AV3" s="430"/>
      <c r="AW3" s="430"/>
      <c r="AX3" s="431"/>
      <c r="AY3" s="144">
        <v>9</v>
      </c>
      <c r="AZ3" s="429" t="s">
        <v>62</v>
      </c>
      <c r="BA3" s="430"/>
      <c r="BB3" s="430"/>
      <c r="BC3" s="433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7"/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7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7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7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7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7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7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6">
        <v>1</v>
      </c>
      <c r="L13" s="429" t="s">
        <v>54</v>
      </c>
      <c r="M13" s="430"/>
      <c r="N13" s="430"/>
      <c r="O13" s="431"/>
      <c r="P13" s="144">
        <v>2</v>
      </c>
      <c r="Q13" s="429" t="s">
        <v>55</v>
      </c>
      <c r="R13" s="430"/>
      <c r="S13" s="430"/>
      <c r="T13" s="431"/>
      <c r="U13" s="144">
        <v>3</v>
      </c>
      <c r="V13" s="429" t="s">
        <v>56</v>
      </c>
      <c r="W13" s="430"/>
      <c r="X13" s="430"/>
      <c r="Y13" s="431"/>
      <c r="Z13" s="144">
        <v>4</v>
      </c>
      <c r="AA13" s="429" t="s">
        <v>57</v>
      </c>
      <c r="AB13" s="430"/>
      <c r="AC13" s="430"/>
      <c r="AD13" s="431"/>
      <c r="AE13" s="144">
        <v>5</v>
      </c>
      <c r="AF13" s="429" t="s">
        <v>58</v>
      </c>
      <c r="AG13" s="430"/>
      <c r="AH13" s="430"/>
      <c r="AI13" s="431"/>
      <c r="AJ13" s="144">
        <v>6</v>
      </c>
      <c r="AK13" s="429" t="s">
        <v>134</v>
      </c>
      <c r="AL13" s="430"/>
      <c r="AM13" s="430"/>
      <c r="AN13" s="431"/>
      <c r="AO13" s="144">
        <v>7</v>
      </c>
      <c r="AP13" s="429" t="s">
        <v>135</v>
      </c>
      <c r="AQ13" s="430"/>
      <c r="AR13" s="430"/>
      <c r="AS13" s="431"/>
      <c r="AT13" s="144">
        <v>8</v>
      </c>
      <c r="AU13" s="429" t="s">
        <v>61</v>
      </c>
      <c r="AV13" s="430"/>
      <c r="AW13" s="430"/>
      <c r="AX13" s="431"/>
      <c r="AY13" s="144">
        <v>9</v>
      </c>
      <c r="AZ13" s="429" t="s">
        <v>62</v>
      </c>
      <c r="BA13" s="430"/>
      <c r="BB13" s="430"/>
      <c r="BC13" s="433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34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4"/>
      <c r="B15" s="395" t="s">
        <v>29</v>
      </c>
      <c r="C15" s="395"/>
      <c r="D15" s="395"/>
      <c r="E15" s="395"/>
      <c r="F15" s="395"/>
      <c r="G15" s="395"/>
      <c r="H15" s="395"/>
      <c r="I15" s="395"/>
      <c r="J15" s="39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4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4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4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4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4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4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6">
        <v>1</v>
      </c>
      <c r="L23" s="429" t="s">
        <v>54</v>
      </c>
      <c r="M23" s="430"/>
      <c r="N23" s="430"/>
      <c r="O23" s="431"/>
      <c r="P23" s="144">
        <v>2</v>
      </c>
      <c r="Q23" s="429" t="s">
        <v>55</v>
      </c>
      <c r="R23" s="430"/>
      <c r="S23" s="430"/>
      <c r="T23" s="431"/>
      <c r="U23" s="144">
        <v>3</v>
      </c>
      <c r="V23" s="429" t="s">
        <v>56</v>
      </c>
      <c r="W23" s="430"/>
      <c r="X23" s="430"/>
      <c r="Y23" s="431"/>
      <c r="Z23" s="144">
        <v>4</v>
      </c>
      <c r="AA23" s="429" t="s">
        <v>57</v>
      </c>
      <c r="AB23" s="430"/>
      <c r="AC23" s="430"/>
      <c r="AD23" s="431"/>
      <c r="AE23" s="144">
        <v>5</v>
      </c>
      <c r="AF23" s="429" t="s">
        <v>58</v>
      </c>
      <c r="AG23" s="430"/>
      <c r="AH23" s="430"/>
      <c r="AI23" s="431"/>
      <c r="AJ23" s="144">
        <v>6</v>
      </c>
      <c r="AK23" s="429" t="s">
        <v>134</v>
      </c>
      <c r="AL23" s="430"/>
      <c r="AM23" s="430"/>
      <c r="AN23" s="431"/>
      <c r="AO23" s="144">
        <v>7</v>
      </c>
      <c r="AP23" s="429" t="s">
        <v>135</v>
      </c>
      <c r="AQ23" s="430"/>
      <c r="AR23" s="430"/>
      <c r="AS23" s="431"/>
      <c r="AT23" s="144">
        <v>8</v>
      </c>
      <c r="AU23" s="429" t="s">
        <v>61</v>
      </c>
      <c r="AV23" s="430"/>
      <c r="AW23" s="430"/>
      <c r="AX23" s="431"/>
      <c r="AY23" s="144">
        <v>9</v>
      </c>
      <c r="AZ23" s="429" t="s">
        <v>62</v>
      </c>
      <c r="BA23" s="430"/>
      <c r="BB23" s="430"/>
      <c r="BC23" s="433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87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8"/>
      <c r="B25" s="395" t="s">
        <v>29</v>
      </c>
      <c r="C25" s="395"/>
      <c r="D25" s="395"/>
      <c r="E25" s="395"/>
      <c r="F25" s="395"/>
      <c r="G25" s="395"/>
      <c r="H25" s="395"/>
      <c r="I25" s="395"/>
      <c r="J25" s="39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8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8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8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8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8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9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6">
        <v>1</v>
      </c>
      <c r="L33" s="429" t="s">
        <v>54</v>
      </c>
      <c r="M33" s="430"/>
      <c r="N33" s="430"/>
      <c r="O33" s="431"/>
      <c r="P33" s="144">
        <v>2</v>
      </c>
      <c r="Q33" s="429" t="s">
        <v>55</v>
      </c>
      <c r="R33" s="430"/>
      <c r="S33" s="430"/>
      <c r="T33" s="431"/>
      <c r="U33" s="144">
        <v>3</v>
      </c>
      <c r="V33" s="429" t="s">
        <v>56</v>
      </c>
      <c r="W33" s="430"/>
      <c r="X33" s="430"/>
      <c r="Y33" s="431"/>
      <c r="Z33" s="144">
        <v>4</v>
      </c>
      <c r="AA33" s="429" t="s">
        <v>57</v>
      </c>
      <c r="AB33" s="430"/>
      <c r="AC33" s="430"/>
      <c r="AD33" s="431"/>
      <c r="AE33" s="144">
        <v>5</v>
      </c>
      <c r="AF33" s="429" t="s">
        <v>58</v>
      </c>
      <c r="AG33" s="430"/>
      <c r="AH33" s="430"/>
      <c r="AI33" s="431"/>
      <c r="AJ33" s="144">
        <v>6</v>
      </c>
      <c r="AK33" s="429" t="s">
        <v>134</v>
      </c>
      <c r="AL33" s="430"/>
      <c r="AM33" s="430"/>
      <c r="AN33" s="431"/>
      <c r="AO33" s="144">
        <v>7</v>
      </c>
      <c r="AP33" s="429" t="s">
        <v>135</v>
      </c>
      <c r="AQ33" s="430"/>
      <c r="AR33" s="430"/>
      <c r="AS33" s="431"/>
      <c r="AT33" s="144">
        <v>8</v>
      </c>
      <c r="AU33" s="429" t="s">
        <v>61</v>
      </c>
      <c r="AV33" s="430"/>
      <c r="AW33" s="430"/>
      <c r="AX33" s="431"/>
      <c r="AY33" s="144">
        <v>9</v>
      </c>
      <c r="AZ33" s="429" t="s">
        <v>62</v>
      </c>
      <c r="BA33" s="430"/>
      <c r="BB33" s="430"/>
      <c r="BC33" s="433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87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8"/>
      <c r="B35" s="395" t="s">
        <v>29</v>
      </c>
      <c r="C35" s="395"/>
      <c r="D35" s="395"/>
      <c r="E35" s="395"/>
      <c r="F35" s="395"/>
      <c r="G35" s="395"/>
      <c r="H35" s="395"/>
      <c r="I35" s="395"/>
      <c r="J35" s="39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8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8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8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8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8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9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6">
        <v>1</v>
      </c>
      <c r="L43" s="429" t="s">
        <v>54</v>
      </c>
      <c r="M43" s="430"/>
      <c r="N43" s="430"/>
      <c r="O43" s="431"/>
      <c r="P43" s="144">
        <v>2</v>
      </c>
      <c r="Q43" s="429" t="s">
        <v>55</v>
      </c>
      <c r="R43" s="430"/>
      <c r="S43" s="430"/>
      <c r="T43" s="431"/>
      <c r="U43" s="144">
        <v>3</v>
      </c>
      <c r="V43" s="429" t="s">
        <v>56</v>
      </c>
      <c r="W43" s="430"/>
      <c r="X43" s="430"/>
      <c r="Y43" s="431"/>
      <c r="Z43" s="144">
        <v>4</v>
      </c>
      <c r="AA43" s="429" t="s">
        <v>57</v>
      </c>
      <c r="AB43" s="430"/>
      <c r="AC43" s="430"/>
      <c r="AD43" s="431"/>
      <c r="AE43" s="144">
        <v>5</v>
      </c>
      <c r="AF43" s="429" t="s">
        <v>58</v>
      </c>
      <c r="AG43" s="430"/>
      <c r="AH43" s="430"/>
      <c r="AI43" s="431"/>
      <c r="AJ43" s="144">
        <v>6</v>
      </c>
      <c r="AK43" s="429" t="s">
        <v>134</v>
      </c>
      <c r="AL43" s="430"/>
      <c r="AM43" s="430"/>
      <c r="AN43" s="431"/>
      <c r="AO43" s="144">
        <v>7</v>
      </c>
      <c r="AP43" s="429" t="s">
        <v>135</v>
      </c>
      <c r="AQ43" s="430"/>
      <c r="AR43" s="430"/>
      <c r="AS43" s="431"/>
      <c r="AT43" s="144">
        <v>8</v>
      </c>
      <c r="AU43" s="429" t="s">
        <v>61</v>
      </c>
      <c r="AV43" s="430"/>
      <c r="AW43" s="430"/>
      <c r="AX43" s="431"/>
      <c r="AY43" s="144">
        <v>9</v>
      </c>
      <c r="AZ43" s="429" t="s">
        <v>62</v>
      </c>
      <c r="BA43" s="430"/>
      <c r="BB43" s="430"/>
      <c r="BC43" s="433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27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7"/>
      <c r="B45" s="395" t="s">
        <v>29</v>
      </c>
      <c r="C45" s="395"/>
      <c r="D45" s="395"/>
      <c r="E45" s="395"/>
      <c r="F45" s="395"/>
      <c r="G45" s="395"/>
      <c r="H45" s="395"/>
      <c r="I45" s="395"/>
      <c r="J45" s="39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7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7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7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7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7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7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6">
        <v>1</v>
      </c>
      <c r="L53" s="429" t="s">
        <v>54</v>
      </c>
      <c r="M53" s="430"/>
      <c r="N53" s="430"/>
      <c r="O53" s="431"/>
      <c r="P53" s="144">
        <v>2</v>
      </c>
      <c r="Q53" s="429" t="s">
        <v>55</v>
      </c>
      <c r="R53" s="430"/>
      <c r="S53" s="430"/>
      <c r="T53" s="431"/>
      <c r="U53" s="144">
        <v>3</v>
      </c>
      <c r="V53" s="429" t="s">
        <v>56</v>
      </c>
      <c r="W53" s="430"/>
      <c r="X53" s="430"/>
      <c r="Y53" s="431"/>
      <c r="Z53" s="144">
        <v>4</v>
      </c>
      <c r="AA53" s="429" t="s">
        <v>57</v>
      </c>
      <c r="AB53" s="430"/>
      <c r="AC53" s="430"/>
      <c r="AD53" s="431"/>
      <c r="AE53" s="144">
        <v>5</v>
      </c>
      <c r="AF53" s="429" t="s">
        <v>58</v>
      </c>
      <c r="AG53" s="430"/>
      <c r="AH53" s="430"/>
      <c r="AI53" s="431"/>
      <c r="AJ53" s="144">
        <v>6</v>
      </c>
      <c r="AK53" s="429" t="s">
        <v>134</v>
      </c>
      <c r="AL53" s="430"/>
      <c r="AM53" s="430"/>
      <c r="AN53" s="431"/>
      <c r="AO53" s="144">
        <v>7</v>
      </c>
      <c r="AP53" s="429" t="s">
        <v>135</v>
      </c>
      <c r="AQ53" s="430"/>
      <c r="AR53" s="430"/>
      <c r="AS53" s="431"/>
      <c r="AT53" s="144">
        <v>8</v>
      </c>
      <c r="AU53" s="429" t="s">
        <v>61</v>
      </c>
      <c r="AV53" s="430"/>
      <c r="AW53" s="430"/>
      <c r="AX53" s="431"/>
      <c r="AY53" s="144">
        <v>9</v>
      </c>
      <c r="AZ53" s="429" t="s">
        <v>62</v>
      </c>
      <c r="BA53" s="430"/>
      <c r="BB53" s="430"/>
      <c r="BC53" s="433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34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4"/>
      <c r="B55" s="395" t="s">
        <v>29</v>
      </c>
      <c r="C55" s="395"/>
      <c r="D55" s="395"/>
      <c r="E55" s="395"/>
      <c r="F55" s="395"/>
      <c r="G55" s="395"/>
      <c r="H55" s="395"/>
      <c r="I55" s="395"/>
      <c r="J55" s="39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4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4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4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4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4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4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6">
        <v>1</v>
      </c>
      <c r="L63" s="429" t="s">
        <v>54</v>
      </c>
      <c r="M63" s="430"/>
      <c r="N63" s="430"/>
      <c r="O63" s="431"/>
      <c r="P63" s="144">
        <v>2</v>
      </c>
      <c r="Q63" s="429" t="s">
        <v>55</v>
      </c>
      <c r="R63" s="430"/>
      <c r="S63" s="430"/>
      <c r="T63" s="431"/>
      <c r="U63" s="144">
        <v>3</v>
      </c>
      <c r="V63" s="429" t="s">
        <v>56</v>
      </c>
      <c r="W63" s="430"/>
      <c r="X63" s="430"/>
      <c r="Y63" s="431"/>
      <c r="Z63" s="144">
        <v>4</v>
      </c>
      <c r="AA63" s="429" t="s">
        <v>57</v>
      </c>
      <c r="AB63" s="430"/>
      <c r="AC63" s="430"/>
      <c r="AD63" s="431"/>
      <c r="AE63" s="144">
        <v>5</v>
      </c>
      <c r="AF63" s="429" t="s">
        <v>58</v>
      </c>
      <c r="AG63" s="430"/>
      <c r="AH63" s="430"/>
      <c r="AI63" s="431"/>
      <c r="AJ63" s="144">
        <v>6</v>
      </c>
      <c r="AK63" s="429" t="s">
        <v>134</v>
      </c>
      <c r="AL63" s="430"/>
      <c r="AM63" s="430"/>
      <c r="AN63" s="431"/>
      <c r="AO63" s="144">
        <v>7</v>
      </c>
      <c r="AP63" s="429" t="s">
        <v>135</v>
      </c>
      <c r="AQ63" s="430"/>
      <c r="AR63" s="430"/>
      <c r="AS63" s="431"/>
      <c r="AT63" s="144">
        <v>8</v>
      </c>
      <c r="AU63" s="429" t="s">
        <v>61</v>
      </c>
      <c r="AV63" s="430"/>
      <c r="AW63" s="430"/>
      <c r="AX63" s="431"/>
      <c r="AY63" s="144">
        <v>9</v>
      </c>
      <c r="AZ63" s="429" t="s">
        <v>62</v>
      </c>
      <c r="BA63" s="430"/>
      <c r="BB63" s="430"/>
      <c r="BC63" s="433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87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8"/>
      <c r="B65" s="395" t="s">
        <v>29</v>
      </c>
      <c r="C65" s="395"/>
      <c r="D65" s="395"/>
      <c r="E65" s="395"/>
      <c r="F65" s="395"/>
      <c r="G65" s="395"/>
      <c r="H65" s="395"/>
      <c r="I65" s="395"/>
      <c r="J65" s="39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8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8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8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8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8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9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6">
        <v>1</v>
      </c>
      <c r="L73" s="429" t="s">
        <v>54</v>
      </c>
      <c r="M73" s="430"/>
      <c r="N73" s="430"/>
      <c r="O73" s="431"/>
      <c r="P73" s="144">
        <v>2</v>
      </c>
      <c r="Q73" s="429" t="s">
        <v>55</v>
      </c>
      <c r="R73" s="430"/>
      <c r="S73" s="430"/>
      <c r="T73" s="431"/>
      <c r="U73" s="144">
        <v>3</v>
      </c>
      <c r="V73" s="429" t="s">
        <v>56</v>
      </c>
      <c r="W73" s="430"/>
      <c r="X73" s="430"/>
      <c r="Y73" s="431"/>
      <c r="Z73" s="144">
        <v>4</v>
      </c>
      <c r="AA73" s="429" t="s">
        <v>57</v>
      </c>
      <c r="AB73" s="430"/>
      <c r="AC73" s="430"/>
      <c r="AD73" s="431"/>
      <c r="AE73" s="144">
        <v>5</v>
      </c>
      <c r="AF73" s="429" t="s">
        <v>58</v>
      </c>
      <c r="AG73" s="430"/>
      <c r="AH73" s="430"/>
      <c r="AI73" s="431"/>
      <c r="AJ73" s="144">
        <v>6</v>
      </c>
      <c r="AK73" s="429" t="s">
        <v>134</v>
      </c>
      <c r="AL73" s="430"/>
      <c r="AM73" s="430"/>
      <c r="AN73" s="431"/>
      <c r="AO73" s="144">
        <v>7</v>
      </c>
      <c r="AP73" s="429" t="s">
        <v>135</v>
      </c>
      <c r="AQ73" s="430"/>
      <c r="AR73" s="430"/>
      <c r="AS73" s="431"/>
      <c r="AT73" s="144">
        <v>8</v>
      </c>
      <c r="AU73" s="429" t="s">
        <v>61</v>
      </c>
      <c r="AV73" s="430"/>
      <c r="AW73" s="430"/>
      <c r="AX73" s="431"/>
      <c r="AY73" s="144">
        <v>9</v>
      </c>
      <c r="AZ73" s="429" t="s">
        <v>62</v>
      </c>
      <c r="BA73" s="430"/>
      <c r="BB73" s="430"/>
      <c r="BC73" s="433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87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8"/>
      <c r="B75" s="395" t="s">
        <v>29</v>
      </c>
      <c r="C75" s="395"/>
      <c r="D75" s="395"/>
      <c r="E75" s="395"/>
      <c r="F75" s="395"/>
      <c r="G75" s="395"/>
      <c r="H75" s="395"/>
      <c r="I75" s="395"/>
      <c r="J75" s="39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8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8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8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8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8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9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6">
        <v>1</v>
      </c>
      <c r="L84" s="429" t="s">
        <v>54</v>
      </c>
      <c r="M84" s="430"/>
      <c r="N84" s="430"/>
      <c r="O84" s="431"/>
      <c r="P84" s="144">
        <v>2</v>
      </c>
      <c r="Q84" s="429" t="s">
        <v>55</v>
      </c>
      <c r="R84" s="430"/>
      <c r="S84" s="430"/>
      <c r="T84" s="431"/>
      <c r="U84" s="144">
        <v>3</v>
      </c>
      <c r="V84" s="429" t="s">
        <v>56</v>
      </c>
      <c r="W84" s="430"/>
      <c r="X84" s="430"/>
      <c r="Y84" s="431"/>
      <c r="Z84" s="144">
        <v>4</v>
      </c>
      <c r="AA84" s="429" t="s">
        <v>57</v>
      </c>
      <c r="AB84" s="430"/>
      <c r="AC84" s="430"/>
      <c r="AD84" s="431"/>
      <c r="AE84" s="144">
        <v>5</v>
      </c>
      <c r="AF84" s="429" t="s">
        <v>58</v>
      </c>
      <c r="AG84" s="430"/>
      <c r="AH84" s="430"/>
      <c r="AI84" s="431"/>
      <c r="AJ84" s="144">
        <v>6</v>
      </c>
      <c r="AK84" s="429" t="s">
        <v>134</v>
      </c>
      <c r="AL84" s="430"/>
      <c r="AM84" s="430"/>
      <c r="AN84" s="431"/>
      <c r="AO84" s="144">
        <v>7</v>
      </c>
      <c r="AP84" s="429" t="s">
        <v>135</v>
      </c>
      <c r="AQ84" s="430"/>
      <c r="AR84" s="430"/>
      <c r="AS84" s="431"/>
      <c r="AT84" s="144">
        <v>8</v>
      </c>
      <c r="AU84" s="429" t="s">
        <v>61</v>
      </c>
      <c r="AV84" s="430"/>
      <c r="AW84" s="430"/>
      <c r="AX84" s="431"/>
      <c r="AY84" s="144">
        <v>9</v>
      </c>
      <c r="AZ84" s="429" t="s">
        <v>62</v>
      </c>
      <c r="BA84" s="430"/>
      <c r="BB84" s="430"/>
      <c r="BC84" s="433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27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7"/>
      <c r="B86" s="395" t="s">
        <v>29</v>
      </c>
      <c r="C86" s="395"/>
      <c r="D86" s="395"/>
      <c r="E86" s="395"/>
      <c r="F86" s="395"/>
      <c r="G86" s="395"/>
      <c r="H86" s="395"/>
      <c r="I86" s="395"/>
      <c r="J86" s="39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7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7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7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7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7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7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6">
        <v>1</v>
      </c>
      <c r="L94" s="429" t="s">
        <v>54</v>
      </c>
      <c r="M94" s="430"/>
      <c r="N94" s="430"/>
      <c r="O94" s="431"/>
      <c r="P94" s="144">
        <v>2</v>
      </c>
      <c r="Q94" s="429" t="s">
        <v>55</v>
      </c>
      <c r="R94" s="430"/>
      <c r="S94" s="430"/>
      <c r="T94" s="431"/>
      <c r="U94" s="144">
        <v>3</v>
      </c>
      <c r="V94" s="429" t="s">
        <v>56</v>
      </c>
      <c r="W94" s="430"/>
      <c r="X94" s="430"/>
      <c r="Y94" s="431"/>
      <c r="Z94" s="144">
        <v>4</v>
      </c>
      <c r="AA94" s="429" t="s">
        <v>57</v>
      </c>
      <c r="AB94" s="430"/>
      <c r="AC94" s="430"/>
      <c r="AD94" s="431"/>
      <c r="AE94" s="144">
        <v>5</v>
      </c>
      <c r="AF94" s="429" t="s">
        <v>58</v>
      </c>
      <c r="AG94" s="430"/>
      <c r="AH94" s="430"/>
      <c r="AI94" s="431"/>
      <c r="AJ94" s="144">
        <v>6</v>
      </c>
      <c r="AK94" s="429" t="s">
        <v>134</v>
      </c>
      <c r="AL94" s="430"/>
      <c r="AM94" s="430"/>
      <c r="AN94" s="431"/>
      <c r="AO94" s="144">
        <v>7</v>
      </c>
      <c r="AP94" s="429" t="s">
        <v>135</v>
      </c>
      <c r="AQ94" s="430"/>
      <c r="AR94" s="430"/>
      <c r="AS94" s="431"/>
      <c r="AT94" s="144">
        <v>8</v>
      </c>
      <c r="AU94" s="429" t="s">
        <v>61</v>
      </c>
      <c r="AV94" s="430"/>
      <c r="AW94" s="430"/>
      <c r="AX94" s="431"/>
      <c r="AY94" s="144">
        <v>9</v>
      </c>
      <c r="AZ94" s="429" t="s">
        <v>62</v>
      </c>
      <c r="BA94" s="430"/>
      <c r="BB94" s="430"/>
      <c r="BC94" s="433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34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4"/>
      <c r="B96" s="395" t="s">
        <v>29</v>
      </c>
      <c r="C96" s="395"/>
      <c r="D96" s="395"/>
      <c r="E96" s="395"/>
      <c r="F96" s="395"/>
      <c r="G96" s="395"/>
      <c r="H96" s="395"/>
      <c r="I96" s="395"/>
      <c r="J96" s="39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4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4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4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4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4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4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5" t="s">
        <v>108</v>
      </c>
      <c r="C104" s="435"/>
      <c r="D104" s="435"/>
      <c r="E104" s="435" t="s">
        <v>109</v>
      </c>
      <c r="F104" s="435"/>
      <c r="G104" s="435"/>
      <c r="H104" s="435" t="s">
        <v>93</v>
      </c>
      <c r="I104" s="435"/>
      <c r="J104" s="435"/>
      <c r="K104" s="36">
        <v>1</v>
      </c>
      <c r="L104" s="429" t="s">
        <v>54</v>
      </c>
      <c r="M104" s="430"/>
      <c r="N104" s="430"/>
      <c r="O104" s="431"/>
      <c r="P104" s="144">
        <v>2</v>
      </c>
      <c r="Q104" s="429" t="s">
        <v>55</v>
      </c>
      <c r="R104" s="430"/>
      <c r="S104" s="430"/>
      <c r="T104" s="431"/>
      <c r="U104" s="144">
        <v>3</v>
      </c>
      <c r="V104" s="429" t="s">
        <v>56</v>
      </c>
      <c r="W104" s="430"/>
      <c r="X104" s="430"/>
      <c r="Y104" s="431"/>
      <c r="Z104" s="144">
        <v>4</v>
      </c>
      <c r="AA104" s="429" t="s">
        <v>57</v>
      </c>
      <c r="AB104" s="430"/>
      <c r="AC104" s="430"/>
      <c r="AD104" s="431"/>
      <c r="AE104" s="144">
        <v>5</v>
      </c>
      <c r="AF104" s="429" t="s">
        <v>58</v>
      </c>
      <c r="AG104" s="430"/>
      <c r="AH104" s="430"/>
      <c r="AI104" s="431"/>
      <c r="AJ104" s="144">
        <v>6</v>
      </c>
      <c r="AK104" s="429" t="s">
        <v>134</v>
      </c>
      <c r="AL104" s="430"/>
      <c r="AM104" s="430"/>
      <c r="AN104" s="431"/>
      <c r="AO104" s="144">
        <v>7</v>
      </c>
      <c r="AP104" s="429" t="s">
        <v>135</v>
      </c>
      <c r="AQ104" s="430"/>
      <c r="AR104" s="430"/>
      <c r="AS104" s="431"/>
      <c r="AT104" s="144">
        <v>8</v>
      </c>
      <c r="AU104" s="429" t="s">
        <v>61</v>
      </c>
      <c r="AV104" s="430"/>
      <c r="AW104" s="430"/>
      <c r="AX104" s="431"/>
      <c r="AY104" s="144">
        <v>9</v>
      </c>
      <c r="AZ104" s="429" t="s">
        <v>62</v>
      </c>
      <c r="BA104" s="430"/>
      <c r="BB104" s="430"/>
      <c r="BC104" s="433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111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8"/>
      <c r="B106" s="440" t="s">
        <v>29</v>
      </c>
      <c r="C106" s="440"/>
      <c r="D106" s="440"/>
      <c r="E106" s="440"/>
      <c r="F106" s="440"/>
      <c r="G106" s="440"/>
      <c r="H106" s="440"/>
      <c r="I106" s="440"/>
      <c r="J106" s="44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29</v>
      </c>
      <c r="F107" s="435"/>
      <c r="G107" s="435"/>
      <c r="H107" s="435"/>
      <c r="I107" s="435"/>
      <c r="J107" s="435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29</v>
      </c>
      <c r="I108" s="435"/>
      <c r="J108" s="435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8"/>
      <c r="B109" s="435" t="s">
        <v>29</v>
      </c>
      <c r="C109" s="435"/>
      <c r="D109" s="435"/>
      <c r="E109" s="435" t="s">
        <v>29</v>
      </c>
      <c r="F109" s="435"/>
      <c r="G109" s="435"/>
      <c r="H109" s="435"/>
      <c r="I109" s="435"/>
      <c r="J109" s="435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8"/>
      <c r="B110" s="435" t="s">
        <v>29</v>
      </c>
      <c r="C110" s="435"/>
      <c r="D110" s="435"/>
      <c r="E110" s="435"/>
      <c r="F110" s="435"/>
      <c r="G110" s="435"/>
      <c r="H110" s="435" t="s">
        <v>29</v>
      </c>
      <c r="I110" s="435"/>
      <c r="J110" s="435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29</v>
      </c>
      <c r="F111" s="435"/>
      <c r="G111" s="435"/>
      <c r="H111" s="435" t="s">
        <v>29</v>
      </c>
      <c r="I111" s="435"/>
      <c r="J111" s="435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9"/>
      <c r="B112" s="435" t="s">
        <v>29</v>
      </c>
      <c r="C112" s="435"/>
      <c r="D112" s="435"/>
      <c r="E112" s="435" t="s">
        <v>29</v>
      </c>
      <c r="F112" s="435"/>
      <c r="G112" s="435"/>
      <c r="H112" s="435" t="s">
        <v>29</v>
      </c>
      <c r="I112" s="435"/>
      <c r="J112" s="435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5" t="s">
        <v>108</v>
      </c>
      <c r="C114" s="435"/>
      <c r="D114" s="435"/>
      <c r="E114" s="435" t="s">
        <v>109</v>
      </c>
      <c r="F114" s="435"/>
      <c r="G114" s="435"/>
      <c r="H114" s="435" t="s">
        <v>93</v>
      </c>
      <c r="I114" s="435"/>
      <c r="J114" s="435"/>
      <c r="K114" s="36">
        <v>1</v>
      </c>
      <c r="L114" s="429" t="s">
        <v>54</v>
      </c>
      <c r="M114" s="430"/>
      <c r="N114" s="430"/>
      <c r="O114" s="431"/>
      <c r="P114" s="144">
        <v>2</v>
      </c>
      <c r="Q114" s="429" t="s">
        <v>55</v>
      </c>
      <c r="R114" s="430"/>
      <c r="S114" s="430"/>
      <c r="T114" s="431"/>
      <c r="U114" s="144">
        <v>3</v>
      </c>
      <c r="V114" s="429" t="s">
        <v>56</v>
      </c>
      <c r="W114" s="430"/>
      <c r="X114" s="430"/>
      <c r="Y114" s="431"/>
      <c r="Z114" s="144">
        <v>4</v>
      </c>
      <c r="AA114" s="429" t="s">
        <v>57</v>
      </c>
      <c r="AB114" s="430"/>
      <c r="AC114" s="430"/>
      <c r="AD114" s="431"/>
      <c r="AE114" s="144">
        <v>5</v>
      </c>
      <c r="AF114" s="429" t="s">
        <v>58</v>
      </c>
      <c r="AG114" s="430"/>
      <c r="AH114" s="430"/>
      <c r="AI114" s="431"/>
      <c r="AJ114" s="144">
        <v>6</v>
      </c>
      <c r="AK114" s="429" t="s">
        <v>134</v>
      </c>
      <c r="AL114" s="430"/>
      <c r="AM114" s="430"/>
      <c r="AN114" s="431"/>
      <c r="AO114" s="144">
        <v>7</v>
      </c>
      <c r="AP114" s="429" t="s">
        <v>135</v>
      </c>
      <c r="AQ114" s="430"/>
      <c r="AR114" s="430"/>
      <c r="AS114" s="431"/>
      <c r="AT114" s="144">
        <v>8</v>
      </c>
      <c r="AU114" s="429" t="s">
        <v>61</v>
      </c>
      <c r="AV114" s="430"/>
      <c r="AW114" s="430"/>
      <c r="AX114" s="431"/>
      <c r="AY114" s="144">
        <v>9</v>
      </c>
      <c r="AZ114" s="429" t="s">
        <v>62</v>
      </c>
      <c r="BA114" s="430"/>
      <c r="BB114" s="430"/>
      <c r="BC114" s="433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68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8"/>
      <c r="B116" s="440" t="s">
        <v>29</v>
      </c>
      <c r="C116" s="440"/>
      <c r="D116" s="440"/>
      <c r="E116" s="440"/>
      <c r="F116" s="440"/>
      <c r="G116" s="440"/>
      <c r="H116" s="440"/>
      <c r="I116" s="440"/>
      <c r="J116" s="44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29</v>
      </c>
      <c r="F117" s="435"/>
      <c r="G117" s="435"/>
      <c r="H117" s="435"/>
      <c r="I117" s="435"/>
      <c r="J117" s="435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29</v>
      </c>
      <c r="I118" s="435"/>
      <c r="J118" s="435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8"/>
      <c r="B119" s="435" t="s">
        <v>29</v>
      </c>
      <c r="C119" s="435"/>
      <c r="D119" s="435"/>
      <c r="E119" s="435" t="s">
        <v>29</v>
      </c>
      <c r="F119" s="435"/>
      <c r="G119" s="435"/>
      <c r="H119" s="435"/>
      <c r="I119" s="435"/>
      <c r="J119" s="435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8"/>
      <c r="B120" s="435" t="s">
        <v>29</v>
      </c>
      <c r="C120" s="435"/>
      <c r="D120" s="435"/>
      <c r="E120" s="435"/>
      <c r="F120" s="435"/>
      <c r="G120" s="435"/>
      <c r="H120" s="435" t="s">
        <v>29</v>
      </c>
      <c r="I120" s="435"/>
      <c r="J120" s="435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29</v>
      </c>
      <c r="F121" s="435"/>
      <c r="G121" s="435"/>
      <c r="H121" s="435" t="s">
        <v>29</v>
      </c>
      <c r="I121" s="435"/>
      <c r="J121" s="435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9"/>
      <c r="B122" s="435" t="s">
        <v>29</v>
      </c>
      <c r="C122" s="435"/>
      <c r="D122" s="435"/>
      <c r="E122" s="435" t="s">
        <v>29</v>
      </c>
      <c r="F122" s="435"/>
      <c r="G122" s="435"/>
      <c r="H122" s="435" t="s">
        <v>29</v>
      </c>
      <c r="I122" s="435"/>
      <c r="J122" s="435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91" t="str">
        <f>ローデータ!B2</f>
        <v>北区</v>
      </c>
      <c r="C2" s="293"/>
      <c r="D2" s="293"/>
      <c r="E2" s="292"/>
      <c r="G2" s="347" t="s">
        <v>52</v>
      </c>
      <c r="H2" s="347"/>
      <c r="K2" s="417" t="s">
        <v>94</v>
      </c>
      <c r="L2" s="347"/>
    </row>
    <row r="3" spans="1:19" ht="14.1" customHeight="1" x14ac:dyDescent="0.15">
      <c r="A3" s="215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7"/>
      <c r="H3" s="347"/>
      <c r="K3" s="347"/>
      <c r="L3" s="347"/>
    </row>
    <row r="4" spans="1:19" ht="14.1" customHeight="1" x14ac:dyDescent="0.15">
      <c r="A4" s="217"/>
      <c r="B4" s="142" t="str">
        <f>ローデータ!B4</f>
        <v>令和2年</v>
      </c>
      <c r="C4" s="120">
        <f>ローデータ!C4</f>
        <v>1</v>
      </c>
      <c r="D4" s="120">
        <f>ローデータ!D4</f>
        <v>31</v>
      </c>
      <c r="E4" s="120" t="str">
        <f>ローデータ!E4</f>
        <v>金</v>
      </c>
      <c r="G4" s="138">
        <v>13</v>
      </c>
      <c r="H4" s="140" t="s">
        <v>53</v>
      </c>
      <c r="K4" s="418">
        <f>COUNTIFS(ローデータ!B12:B1011,1,ローデータ!G12:G1011,$G$4)</f>
        <v>31</v>
      </c>
      <c r="L4" s="4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3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5" t="s">
        <v>50</v>
      </c>
    </row>
    <row r="9" spans="1:19" ht="14.1" customHeight="1" x14ac:dyDescent="0.15">
      <c r="A9" s="23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0</v>
      </c>
      <c r="K10" s="56">
        <f>SUM(B10:J10)</f>
        <v>31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34"/>
      <c r="B14" s="137">
        <v>1</v>
      </c>
      <c r="C14" s="137">
        <v>2</v>
      </c>
      <c r="D14" s="215" t="s">
        <v>50</v>
      </c>
      <c r="F14" s="23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54" t="s">
        <v>50</v>
      </c>
    </row>
    <row r="15" spans="1:19" ht="14.1" customHeight="1" x14ac:dyDescent="0.15">
      <c r="A15" s="236"/>
      <c r="B15" s="140" t="s">
        <v>63</v>
      </c>
      <c r="C15" s="140" t="s">
        <v>64</v>
      </c>
      <c r="D15" s="217"/>
      <c r="F15" s="235"/>
      <c r="G15" s="281" t="s">
        <v>95</v>
      </c>
      <c r="H15" s="252" t="s">
        <v>76</v>
      </c>
      <c r="I15" s="252" t="s">
        <v>77</v>
      </c>
      <c r="J15" s="281" t="s">
        <v>110</v>
      </c>
      <c r="K15" s="252" t="s">
        <v>78</v>
      </c>
      <c r="L15" s="252" t="s">
        <v>79</v>
      </c>
      <c r="M15" s="252" t="s">
        <v>80</v>
      </c>
      <c r="N15" s="252" t="s">
        <v>81</v>
      </c>
      <c r="O15" s="252" t="s">
        <v>82</v>
      </c>
      <c r="P15" s="275" t="s">
        <v>111</v>
      </c>
      <c r="Q15" s="252" t="s">
        <v>83</v>
      </c>
      <c r="R15" s="294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31</v>
      </c>
      <c r="D16" s="56">
        <f>SUM(B16:C16)</f>
        <v>31</v>
      </c>
      <c r="F16" s="235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4"/>
    </row>
    <row r="17" spans="1:19" ht="14.1" customHeight="1" x14ac:dyDescent="0.15">
      <c r="A17" s="145"/>
      <c r="B17" s="9"/>
      <c r="C17" s="9"/>
      <c r="D17" s="9"/>
      <c r="F17" s="236"/>
      <c r="G17" s="284"/>
      <c r="H17" s="253"/>
      <c r="I17" s="253"/>
      <c r="J17" s="284"/>
      <c r="K17" s="253"/>
      <c r="L17" s="253"/>
      <c r="M17" s="253"/>
      <c r="N17" s="253"/>
      <c r="O17" s="253"/>
      <c r="P17" s="308"/>
      <c r="Q17" s="253"/>
      <c r="R17" s="255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4"/>
      <c r="B21" s="295">
        <v>1</v>
      </c>
      <c r="C21" s="245"/>
      <c r="D21" s="295">
        <v>2</v>
      </c>
      <c r="E21" s="245"/>
      <c r="F21" s="295">
        <v>3</v>
      </c>
      <c r="G21" s="244"/>
      <c r="H21" s="245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6"/>
      <c r="B22" s="302" t="s">
        <v>72</v>
      </c>
      <c r="C22" s="303"/>
      <c r="D22" s="302" t="s">
        <v>74</v>
      </c>
      <c r="E22" s="303"/>
      <c r="F22" s="302" t="s">
        <v>84</v>
      </c>
      <c r="G22" s="304"/>
      <c r="H22" s="303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91">
        <f>COUNTIFS(ローデータ!$B$12:$B$1011,1,ローデータ!$G$12:$G$1011,$G$4,ローデータ!$K$12:$K$1011,B21)</f>
        <v>20</v>
      </c>
      <c r="C23" s="292"/>
      <c r="D23" s="291">
        <f>COUNTIFS(ローデータ!$B$12:$B$1011,1,ローデータ!$G$12:$G$1011,$G$4,ローデータ!$K$12:$K$1011,D21)</f>
        <v>5</v>
      </c>
      <c r="E23" s="292"/>
      <c r="F23" s="291">
        <f>COUNTIFS(ローデータ!$B$12:$B$1011,1,ローデータ!$G$12:$G$1011,$G$4,ローデータ!$K$12:$K$1011,F21)</f>
        <v>6</v>
      </c>
      <c r="G23" s="293"/>
      <c r="H23" s="292"/>
      <c r="I23" s="56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3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54" t="s">
        <v>50</v>
      </c>
      <c r="I27" s="271"/>
      <c r="J27" s="287" t="s">
        <v>96</v>
      </c>
      <c r="K27" s="289" t="s">
        <v>97</v>
      </c>
      <c r="L27" s="285" t="s">
        <v>98</v>
      </c>
      <c r="M27" s="289" t="s">
        <v>99</v>
      </c>
      <c r="N27" s="285" t="s">
        <v>100</v>
      </c>
      <c r="O27" s="309" t="s">
        <v>50</v>
      </c>
    </row>
    <row r="28" spans="1:19" ht="14.1" customHeight="1" x14ac:dyDescent="0.15">
      <c r="A28" s="235"/>
      <c r="B28" s="252" t="s">
        <v>65</v>
      </c>
      <c r="C28" s="252" t="s">
        <v>66</v>
      </c>
      <c r="D28" s="281" t="s">
        <v>101</v>
      </c>
      <c r="E28" s="246" t="s">
        <v>102</v>
      </c>
      <c r="F28" s="283" t="s">
        <v>103</v>
      </c>
      <c r="G28" s="294"/>
      <c r="H28" s="39"/>
      <c r="I28" s="272"/>
      <c r="J28" s="288"/>
      <c r="K28" s="290"/>
      <c r="L28" s="286"/>
      <c r="M28" s="290"/>
      <c r="N28" s="286"/>
      <c r="O28" s="309"/>
    </row>
    <row r="29" spans="1:19" ht="14.1" customHeight="1" x14ac:dyDescent="0.15">
      <c r="A29" s="236"/>
      <c r="B29" s="253"/>
      <c r="C29" s="253"/>
      <c r="D29" s="282"/>
      <c r="E29" s="247"/>
      <c r="F29" s="284"/>
      <c r="G29" s="255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9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5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26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34"/>
      <c r="B34" s="137">
        <v>1</v>
      </c>
      <c r="C34" s="137">
        <v>2</v>
      </c>
      <c r="D34" s="137">
        <v>3</v>
      </c>
      <c r="E34" s="215" t="s">
        <v>50</v>
      </c>
      <c r="F34" s="39"/>
      <c r="I34" s="271"/>
      <c r="J34" s="273" t="s">
        <v>104</v>
      </c>
      <c r="K34" s="232" t="s">
        <v>105</v>
      </c>
      <c r="L34" s="232" t="s">
        <v>98</v>
      </c>
      <c r="M34" s="232" t="s">
        <v>106</v>
      </c>
      <c r="N34" s="248" t="s">
        <v>107</v>
      </c>
      <c r="O34" s="232" t="s">
        <v>36</v>
      </c>
      <c r="P34" s="248" t="s">
        <v>30</v>
      </c>
      <c r="Q34" s="254" t="s">
        <v>50</v>
      </c>
    </row>
    <row r="35" spans="1:17" ht="14.1" customHeight="1" x14ac:dyDescent="0.15">
      <c r="A35" s="236"/>
      <c r="B35" s="140" t="s">
        <v>67</v>
      </c>
      <c r="C35" s="140" t="s">
        <v>66</v>
      </c>
      <c r="D35" s="140" t="s">
        <v>68</v>
      </c>
      <c r="E35" s="217"/>
      <c r="G35" s="39"/>
      <c r="I35" s="272"/>
      <c r="J35" s="274"/>
      <c r="K35" s="233"/>
      <c r="L35" s="233"/>
      <c r="M35" s="233"/>
      <c r="N35" s="249"/>
      <c r="O35" s="233"/>
      <c r="P35" s="249"/>
      <c r="Q35" s="255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6"/>
      <c r="B40" s="259" t="s">
        <v>16</v>
      </c>
      <c r="C40" s="260"/>
      <c r="D40" s="260"/>
      <c r="E40" s="260"/>
      <c r="F40" s="261"/>
      <c r="G40" s="310" t="s">
        <v>50</v>
      </c>
      <c r="H40" s="265" t="s">
        <v>13</v>
      </c>
      <c r="I40" s="266"/>
      <c r="J40" s="267"/>
      <c r="K40" s="313" t="s">
        <v>50</v>
      </c>
    </row>
    <row r="41" spans="1:17" ht="14.1" customHeight="1" x14ac:dyDescent="0.15">
      <c r="A41" s="257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11"/>
      <c r="H41" s="64">
        <v>1</v>
      </c>
      <c r="I41" s="63">
        <v>2</v>
      </c>
      <c r="J41" s="63">
        <v>3</v>
      </c>
      <c r="K41" s="314"/>
      <c r="M41" s="39"/>
      <c r="N41" s="39"/>
      <c r="O41" s="39"/>
      <c r="P41" s="39"/>
    </row>
    <row r="42" spans="1:17" ht="14.1" customHeight="1" x14ac:dyDescent="0.15">
      <c r="A42" s="257"/>
      <c r="B42" s="252" t="s">
        <v>65</v>
      </c>
      <c r="C42" s="252" t="s">
        <v>66</v>
      </c>
      <c r="D42" s="275" t="s">
        <v>101</v>
      </c>
      <c r="E42" s="277" t="s">
        <v>102</v>
      </c>
      <c r="F42" s="228" t="s">
        <v>103</v>
      </c>
      <c r="G42" s="311"/>
      <c r="H42" s="230" t="s">
        <v>67</v>
      </c>
      <c r="I42" s="250" t="s">
        <v>66</v>
      </c>
      <c r="J42" s="250" t="s">
        <v>68</v>
      </c>
      <c r="K42" s="314"/>
      <c r="M42" s="39"/>
      <c r="N42" s="39"/>
      <c r="O42" s="39"/>
      <c r="P42" s="39"/>
    </row>
    <row r="43" spans="1:17" ht="14.1" customHeight="1" x14ac:dyDescent="0.15">
      <c r="A43" s="258"/>
      <c r="B43" s="253"/>
      <c r="C43" s="253"/>
      <c r="D43" s="308"/>
      <c r="E43" s="321"/>
      <c r="F43" s="251"/>
      <c r="G43" s="312"/>
      <c r="H43" s="231"/>
      <c r="I43" s="251"/>
      <c r="J43" s="251"/>
      <c r="K43" s="315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4"/>
      <c r="B47" s="237" t="s">
        <v>165</v>
      </c>
      <c r="C47" s="238"/>
      <c r="D47" s="238"/>
      <c r="E47" s="238"/>
      <c r="F47" s="239"/>
      <c r="G47" s="316" t="s">
        <v>50</v>
      </c>
      <c r="H47" s="243" t="s">
        <v>71</v>
      </c>
      <c r="I47" s="244"/>
      <c r="J47" s="244"/>
      <c r="K47" s="244"/>
      <c r="L47" s="244"/>
      <c r="M47" s="244"/>
      <c r="N47" s="245"/>
      <c r="O47" s="322" t="s">
        <v>50</v>
      </c>
    </row>
    <row r="48" spans="1:17" ht="14.1" customHeight="1" x14ac:dyDescent="0.15">
      <c r="A48" s="235"/>
      <c r="B48" s="325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17"/>
      <c r="H48" s="328" t="s">
        <v>104</v>
      </c>
      <c r="I48" s="320" t="s">
        <v>105</v>
      </c>
      <c r="J48" s="320" t="s">
        <v>98</v>
      </c>
      <c r="K48" s="320" t="s">
        <v>106</v>
      </c>
      <c r="L48" s="319" t="s">
        <v>107</v>
      </c>
      <c r="M48" s="320" t="s">
        <v>36</v>
      </c>
      <c r="N48" s="319" t="s">
        <v>30</v>
      </c>
      <c r="O48" s="323"/>
    </row>
    <row r="49" spans="1:15" ht="14.1" customHeight="1" x14ac:dyDescent="0.15">
      <c r="A49" s="236"/>
      <c r="B49" s="219"/>
      <c r="C49" s="221"/>
      <c r="D49" s="223"/>
      <c r="E49" s="221"/>
      <c r="F49" s="223"/>
      <c r="G49" s="318"/>
      <c r="H49" s="329"/>
      <c r="I49" s="227"/>
      <c r="J49" s="227"/>
      <c r="K49" s="227"/>
      <c r="L49" s="247"/>
      <c r="M49" s="227"/>
      <c r="N49" s="247"/>
      <c r="O49" s="324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6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4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5"/>
      <c r="B54" s="336"/>
      <c r="C54" s="69" t="s">
        <v>85</v>
      </c>
      <c r="D54" s="341" t="s">
        <v>86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42"/>
      <c r="O54" s="313" t="s">
        <v>50</v>
      </c>
    </row>
    <row r="55" spans="1:15" ht="14.1" customHeight="1" x14ac:dyDescent="0.15">
      <c r="A55" s="337"/>
      <c r="B55" s="338"/>
      <c r="C55" s="215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14"/>
    </row>
    <row r="56" spans="1:15" ht="14.1" customHeight="1" x14ac:dyDescent="0.15">
      <c r="A56" s="337"/>
      <c r="B56" s="338"/>
      <c r="C56" s="216"/>
      <c r="D56" s="281" t="s">
        <v>95</v>
      </c>
      <c r="E56" s="252" t="s">
        <v>76</v>
      </c>
      <c r="F56" s="252" t="s">
        <v>77</v>
      </c>
      <c r="G56" s="281" t="s">
        <v>110</v>
      </c>
      <c r="H56" s="252" t="s">
        <v>78</v>
      </c>
      <c r="I56" s="252" t="s">
        <v>79</v>
      </c>
      <c r="J56" s="252" t="s">
        <v>80</v>
      </c>
      <c r="K56" s="252" t="s">
        <v>81</v>
      </c>
      <c r="L56" s="252" t="s">
        <v>82</v>
      </c>
      <c r="M56" s="275" t="s">
        <v>111</v>
      </c>
      <c r="N56" s="330" t="s">
        <v>83</v>
      </c>
      <c r="O56" s="314"/>
    </row>
    <row r="57" spans="1:15" ht="14.1" customHeight="1" x14ac:dyDescent="0.15">
      <c r="A57" s="337"/>
      <c r="B57" s="338"/>
      <c r="C57" s="216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31"/>
      <c r="O57" s="314"/>
    </row>
    <row r="58" spans="1:15" ht="14.1" customHeight="1" x14ac:dyDescent="0.15">
      <c r="A58" s="339"/>
      <c r="B58" s="340"/>
      <c r="C58" s="217"/>
      <c r="D58" s="284"/>
      <c r="E58" s="253"/>
      <c r="F58" s="253"/>
      <c r="G58" s="284"/>
      <c r="H58" s="253"/>
      <c r="I58" s="253"/>
      <c r="J58" s="253"/>
      <c r="K58" s="253"/>
      <c r="L58" s="253"/>
      <c r="M58" s="308"/>
      <c r="N58" s="332"/>
      <c r="O58" s="315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5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33" t="s">
        <v>50</v>
      </c>
      <c r="B68" s="334"/>
      <c r="C68" s="99">
        <f>SUM(C59:C67)</f>
        <v>31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5"/>
      <c r="B72" s="336"/>
      <c r="C72" s="343" t="s">
        <v>25</v>
      </c>
      <c r="D72" s="343"/>
      <c r="E72" s="343"/>
      <c r="F72" s="343"/>
      <c r="G72" s="343"/>
      <c r="H72" s="343"/>
      <c r="I72" s="341"/>
      <c r="J72" s="344" t="s">
        <v>50</v>
      </c>
    </row>
    <row r="73" spans="1:15" ht="14.1" customHeight="1" x14ac:dyDescent="0.15">
      <c r="A73" s="337"/>
      <c r="B73" s="338"/>
      <c r="C73" s="347">
        <v>1</v>
      </c>
      <c r="D73" s="347"/>
      <c r="E73" s="347">
        <v>2</v>
      </c>
      <c r="F73" s="347"/>
      <c r="G73" s="347">
        <v>3</v>
      </c>
      <c r="H73" s="347"/>
      <c r="I73" s="295"/>
      <c r="J73" s="345"/>
    </row>
    <row r="74" spans="1:15" ht="14.1" customHeight="1" x14ac:dyDescent="0.15">
      <c r="A74" s="339"/>
      <c r="B74" s="340"/>
      <c r="C74" s="348" t="s">
        <v>72</v>
      </c>
      <c r="D74" s="349"/>
      <c r="E74" s="348" t="s">
        <v>74</v>
      </c>
      <c r="F74" s="349"/>
      <c r="G74" s="348" t="s">
        <v>84</v>
      </c>
      <c r="H74" s="350"/>
      <c r="I74" s="350"/>
      <c r="J74" s="346"/>
    </row>
    <row r="75" spans="1:15" ht="14.1" customHeight="1" x14ac:dyDescent="0.15">
      <c r="A75" s="141">
        <v>1</v>
      </c>
      <c r="B75" s="50" t="s">
        <v>54</v>
      </c>
      <c r="C75" s="291">
        <f>COUNTIFS(ローデータ!$B$12:$B$1011,1,ローデータ!$G$12:$G$1011,$G$4,ローデータ!$H$12:$H$1011,$A$75,ローデータ!$K$12:$K$1011,C73)</f>
        <v>0</v>
      </c>
      <c r="D75" s="292"/>
      <c r="E75" s="291">
        <f>COUNTIFS(ローデータ!$B$12:$B$1011,1,ローデータ!$G$12:$G$1011,$G$4,ローデータ!$H$12:$H$1011,$A$75,ローデータ!$K$12:$K$1011,E73)</f>
        <v>0</v>
      </c>
      <c r="F75" s="292"/>
      <c r="G75" s="291">
        <f>COUNTIFS(ローデータ!$B$12:$B$1011,1,ローデータ!$G$12:$G$1011,$G$4,ローデータ!$H$12:$H$1011,$A$75,ローデータ!$K$12:$K$1011,G73)</f>
        <v>0</v>
      </c>
      <c r="H75" s="293"/>
      <c r="I75" s="293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91">
        <f>COUNTIFS(ローデータ!$B$12:$B$1011,1,ローデータ!$G$12:$G$1011,$G$4,ローデータ!$H$12:$H$1011,$A$76,ローデータ!$K$12:$K$1011,C73)</f>
        <v>2</v>
      </c>
      <c r="D76" s="292"/>
      <c r="E76" s="291">
        <f>COUNTIFS(ローデータ!$B$12:$B$1011,1,ローデータ!$G$12:$G$1011,$G$4,ローデータ!$H$12:$H$1011,$A$76,ローデータ!$K$12:$K$1011,E73)</f>
        <v>2</v>
      </c>
      <c r="F76" s="292"/>
      <c r="G76" s="291">
        <f>COUNTIFS(ローデータ!$B$12:$B$1011,1,ローデータ!$G$12:$G$1011,$G$4,ローデータ!$H$12:$H$1011,$A$76,ローデータ!$K$12:$K$1011,G73)</f>
        <v>3</v>
      </c>
      <c r="H76" s="293"/>
      <c r="I76" s="293"/>
      <c r="J76" s="103">
        <f t="shared" si="2"/>
        <v>7</v>
      </c>
    </row>
    <row r="77" spans="1:15" ht="14.1" customHeight="1" x14ac:dyDescent="0.15">
      <c r="A77" s="141">
        <v>3</v>
      </c>
      <c r="B77" s="50" t="s">
        <v>56</v>
      </c>
      <c r="C77" s="291">
        <f>COUNTIFS(ローデータ!$B$12:$B$1011,1,ローデータ!$G$12:$G$1011,$G$4,ローデータ!$H$12:$H$1011,$A$77,ローデータ!$K$12:$K$1011,C73)</f>
        <v>5</v>
      </c>
      <c r="D77" s="292"/>
      <c r="E77" s="291">
        <f>COUNTIFS(ローデータ!$B$12:$B$1011,1,ローデータ!$G$12:$G$1011,$G$4,ローデータ!$H$12:$H$1011,$A$77,ローデータ!$K$12:$K$1011,E73)</f>
        <v>0</v>
      </c>
      <c r="F77" s="292"/>
      <c r="G77" s="291">
        <f>COUNTIFS(ローデータ!$B$12:$B$1011,1,ローデータ!$G$12:$G$1011,$G$4,ローデータ!$H$12:$H$1011,$A$77,ローデータ!$K$12:$K$1011,G73)</f>
        <v>1</v>
      </c>
      <c r="H77" s="293"/>
      <c r="I77" s="293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91">
        <f>COUNTIFS(ローデータ!$B$12:$B$1011,1,ローデータ!$G$12:$G$1011,$G$4,ローデータ!$H$12:$H$1011,$A$78,ローデータ!$K$12:$K$1011,C73)</f>
        <v>4</v>
      </c>
      <c r="D78" s="292"/>
      <c r="E78" s="291">
        <f>COUNTIFS(ローデータ!$B$12:$B$1011,1,ローデータ!$G$12:$G$1011,$G$4,ローデータ!$H$12:$H$1011,$A$78,ローデータ!$K$12:$K$1011,E73)</f>
        <v>2</v>
      </c>
      <c r="F78" s="292"/>
      <c r="G78" s="291">
        <f>COUNTIFS(ローデータ!$B$12:$B$1011,1,ローデータ!$G$12:$G$1011,$G$4,ローデータ!$H$12:$H$1011,$A$78,ローデータ!$K$12:$K$1011,G73)</f>
        <v>1</v>
      </c>
      <c r="H78" s="293"/>
      <c r="I78" s="293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91">
        <f>COUNTIFS(ローデータ!$B$12:$B$1011,1,ローデータ!$G$12:$G$1011,$G$4,ローデータ!$H$12:$H$1011,$A$79,ローデータ!$K$12:$K$1011,C73)</f>
        <v>2</v>
      </c>
      <c r="D79" s="292"/>
      <c r="E79" s="291">
        <f>COUNTIFS(ローデータ!$B$12:$B$1011,1,ローデータ!$G$12:$G$1011,$G$4,ローデータ!$H$12:$H$1011,$A$79,ローデータ!$K$12:$K$1011,E73)</f>
        <v>1</v>
      </c>
      <c r="F79" s="292"/>
      <c r="G79" s="291">
        <f>COUNTIFS(ローデータ!$B$12:$B$1011,1,ローデータ!$G$12:$G$1011,$G$4,ローデータ!$H$12:$H$1011,$A$79,ローデータ!$K$12:$K$1011,G73)</f>
        <v>1</v>
      </c>
      <c r="H79" s="293"/>
      <c r="I79" s="293"/>
      <c r="J79" s="103">
        <f t="shared" si="2"/>
        <v>4</v>
      </c>
    </row>
    <row r="80" spans="1:15" ht="14.1" customHeight="1" x14ac:dyDescent="0.15">
      <c r="A80" s="141">
        <v>6</v>
      </c>
      <c r="B80" s="50" t="s">
        <v>59</v>
      </c>
      <c r="C80" s="291">
        <f>COUNTIFS(ローデータ!$B$12:$B$1011,1,ローデータ!$G$12:$G$1011,$G$4,ローデータ!$H$12:$H$1011,$A$80,ローデータ!$K$12:$K$1011,C73)</f>
        <v>2</v>
      </c>
      <c r="D80" s="292"/>
      <c r="E80" s="291">
        <f>COUNTIFS(ローデータ!$B$12:$B$1011,1,ローデータ!$G$12:$G$1011,$G$4,ローデータ!$H$12:$H$1011,$A$80,ローデータ!$K$12:$K$1011,E73)</f>
        <v>0</v>
      </c>
      <c r="F80" s="292"/>
      <c r="G80" s="291">
        <f>COUNTIFS(ローデータ!$B$12:$B$1011,1,ローデータ!$G$12:$G$1011,$G$4,ローデータ!$H$12:$H$1011,$A$80,ローデータ!$K$12:$K$1011,G73)</f>
        <v>0</v>
      </c>
      <c r="H80" s="293"/>
      <c r="I80" s="293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91">
        <f>COUNTIFS(ローデータ!$B$12:$B$1011,1,ローデータ!$G$12:$G$1011,$G$4,ローデータ!$H$12:$H$1011,$A$81,ローデータ!$K$12:$K$1011,C73)</f>
        <v>0</v>
      </c>
      <c r="D81" s="292"/>
      <c r="E81" s="291">
        <f>COUNTIFS(ローデータ!$B$12:$B$1011,1,ローデータ!$G$12:$G$1011,$G$4,ローデータ!$H$12:$H$1011,$A$81,ローデータ!$K$12:$K$1011,E73)</f>
        <v>0</v>
      </c>
      <c r="F81" s="292"/>
      <c r="G81" s="291">
        <f>COUNTIFS(ローデータ!$B$12:$B$1011,1,ローデータ!$G$12:$G$1011,$G$4,ローデータ!$H$12:$H$1011,$A$81,ローデータ!$K$12:$K$1011,G73)</f>
        <v>0</v>
      </c>
      <c r="H81" s="293"/>
      <c r="I81" s="293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91">
        <f>COUNTIFS(ローデータ!$B$12:$B$1011,1,ローデータ!$G$12:$G$1011,$G$4,ローデータ!$H$12:$H$1011,$A$82,ローデータ!$K$12:$K$1011,C73)</f>
        <v>5</v>
      </c>
      <c r="D82" s="292"/>
      <c r="E82" s="291">
        <f>COUNTIFS(ローデータ!$B$12:$B$1011,1,ローデータ!$G$12:$G$1011,$G$4,ローデータ!$H$12:$H$1011,$A$82,ローデータ!$K$12:$K$1011,E73)</f>
        <v>0</v>
      </c>
      <c r="F82" s="292"/>
      <c r="G82" s="291">
        <f>COUNTIFS(ローデータ!$B$12:$B$1011,1,ローデータ!$G$12:$G$1011,$G$4,ローデータ!$H$12:$H$1011,$A$82,ローデータ!$K$12:$K$1011,G73)</f>
        <v>0</v>
      </c>
      <c r="H82" s="293"/>
      <c r="I82" s="293"/>
      <c r="J82" s="103">
        <f t="shared" si="2"/>
        <v>5</v>
      </c>
    </row>
    <row r="83" spans="1:17" ht="14.1" customHeight="1" thickBot="1" x14ac:dyDescent="0.2">
      <c r="A83" s="135">
        <v>9</v>
      </c>
      <c r="B83" s="68" t="s">
        <v>62</v>
      </c>
      <c r="C83" s="351">
        <f>COUNTIFS(ローデータ!$B$12:$B$1011,1,ローデータ!$G$12:$G$1011,$G$4,ローデータ!$H$12:$H$1011,$A$83,ローデータ!$K$12:$K$1011,C73)</f>
        <v>0</v>
      </c>
      <c r="D83" s="352"/>
      <c r="E83" s="351">
        <f>COUNTIFS(ローデータ!$B$12:$B$1011,1,ローデータ!$G$12:$G$1011,$G$4,ローデータ!$H$12:$H$1011,$A$83,ローデータ!$K$12:$K$1011,E73)</f>
        <v>0</v>
      </c>
      <c r="F83" s="352"/>
      <c r="G83" s="353">
        <f>COUNTIFS(ローデータ!$B$12:$B$1011,1,ローデータ!$G$12:$G$1011,$G$4,ローデータ!$H$12:$H$1011,$A$83,ローデータ!$K$12:$K$1011,G73)</f>
        <v>0</v>
      </c>
      <c r="H83" s="353"/>
      <c r="I83" s="351"/>
      <c r="J83" s="104">
        <f t="shared" si="2"/>
        <v>0</v>
      </c>
    </row>
    <row r="84" spans="1:17" ht="14.1" customHeight="1" thickTop="1" x14ac:dyDescent="0.15">
      <c r="A84" s="333" t="s">
        <v>50</v>
      </c>
      <c r="B84" s="334"/>
      <c r="C84" s="354">
        <f>SUM(C75:D83)</f>
        <v>20</v>
      </c>
      <c r="D84" s="355"/>
      <c r="E84" s="354">
        <f>SUM(E75:F83)</f>
        <v>5</v>
      </c>
      <c r="F84" s="355"/>
      <c r="G84" s="356">
        <f>SUM(G75:I83)</f>
        <v>6</v>
      </c>
      <c r="H84" s="356"/>
      <c r="I84" s="354"/>
      <c r="J84" s="105">
        <f t="shared" si="2"/>
        <v>31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5"/>
      <c r="B89" s="336"/>
      <c r="C89" s="341" t="s">
        <v>166</v>
      </c>
      <c r="D89" s="266"/>
      <c r="E89" s="266"/>
      <c r="F89" s="266"/>
      <c r="G89" s="267"/>
      <c r="H89" s="313" t="s">
        <v>50</v>
      </c>
      <c r="J89" s="357"/>
      <c r="K89" s="358"/>
      <c r="L89" s="295" t="s">
        <v>113</v>
      </c>
      <c r="M89" s="244"/>
      <c r="N89" s="244"/>
      <c r="O89" s="244"/>
      <c r="P89" s="245"/>
      <c r="Q89" s="215" t="s">
        <v>50</v>
      </c>
    </row>
    <row r="90" spans="1:17" ht="14.1" customHeight="1" x14ac:dyDescent="0.15">
      <c r="A90" s="337"/>
      <c r="B90" s="33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14"/>
      <c r="J90" s="359"/>
      <c r="K90" s="360"/>
      <c r="L90" s="218" t="s">
        <v>96</v>
      </c>
      <c r="M90" s="220" t="s">
        <v>97</v>
      </c>
      <c r="N90" s="222" t="s">
        <v>98</v>
      </c>
      <c r="O90" s="220" t="s">
        <v>99</v>
      </c>
      <c r="P90" s="222" t="s">
        <v>100</v>
      </c>
      <c r="Q90" s="216"/>
    </row>
    <row r="91" spans="1:17" ht="14.1" customHeight="1" x14ac:dyDescent="0.15">
      <c r="A91" s="337"/>
      <c r="B91" s="338"/>
      <c r="C91" s="252" t="s">
        <v>65</v>
      </c>
      <c r="D91" s="252" t="s">
        <v>66</v>
      </c>
      <c r="E91" s="281" t="s">
        <v>101</v>
      </c>
      <c r="F91" s="246" t="s">
        <v>102</v>
      </c>
      <c r="G91" s="367" t="s">
        <v>103</v>
      </c>
      <c r="H91" s="314"/>
      <c r="J91" s="361"/>
      <c r="K91" s="362"/>
      <c r="L91" s="219"/>
      <c r="M91" s="221"/>
      <c r="N91" s="223"/>
      <c r="O91" s="221"/>
      <c r="P91" s="223"/>
      <c r="Q91" s="217"/>
    </row>
    <row r="92" spans="1:17" ht="14.1" customHeight="1" x14ac:dyDescent="0.15">
      <c r="A92" s="339"/>
      <c r="B92" s="340"/>
      <c r="C92" s="253"/>
      <c r="D92" s="253"/>
      <c r="E92" s="365"/>
      <c r="F92" s="366"/>
      <c r="G92" s="253"/>
      <c r="H92" s="315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3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4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7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5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9</v>
      </c>
      <c r="N101" s="102">
        <f>SUM(N92:N100)</f>
        <v>6</v>
      </c>
      <c r="O101" s="102">
        <f>SUM(O92:O100)</f>
        <v>5</v>
      </c>
      <c r="P101" s="102">
        <f>SUM(P92:P100)</f>
        <v>0</v>
      </c>
      <c r="Q101" s="102">
        <f t="shared" si="3"/>
        <v>26</v>
      </c>
    </row>
    <row r="102" spans="1:17" ht="14.1" customHeight="1" x14ac:dyDescent="0.15">
      <c r="A102" s="133" t="s">
        <v>50</v>
      </c>
      <c r="B102" s="134"/>
      <c r="C102" s="56">
        <f>SUM(C93:C101)</f>
        <v>17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5"/>
      <c r="B106" s="336"/>
      <c r="C106" s="374" t="s">
        <v>114</v>
      </c>
      <c r="D106" s="375"/>
      <c r="E106" s="376"/>
      <c r="F106" s="313" t="s">
        <v>50</v>
      </c>
      <c r="G106" s="80"/>
      <c r="H106" s="357"/>
      <c r="I106" s="358"/>
      <c r="J106" s="295" t="s">
        <v>88</v>
      </c>
      <c r="K106" s="244"/>
      <c r="L106" s="244"/>
      <c r="M106" s="244"/>
      <c r="N106" s="244"/>
      <c r="O106" s="244"/>
      <c r="P106" s="245"/>
      <c r="Q106" s="298" t="s">
        <v>50</v>
      </c>
    </row>
    <row r="107" spans="1:17" ht="14.1" customHeight="1" x14ac:dyDescent="0.15">
      <c r="A107" s="337"/>
      <c r="B107" s="338"/>
      <c r="C107" s="137">
        <v>1</v>
      </c>
      <c r="D107" s="137">
        <v>2</v>
      </c>
      <c r="E107" s="137">
        <v>3</v>
      </c>
      <c r="F107" s="314"/>
      <c r="G107" s="77"/>
      <c r="H107" s="359"/>
      <c r="I107" s="360"/>
      <c r="J107" s="364" t="s">
        <v>104</v>
      </c>
      <c r="K107" s="320" t="s">
        <v>105</v>
      </c>
      <c r="L107" s="320" t="s">
        <v>98</v>
      </c>
      <c r="M107" s="320" t="s">
        <v>106</v>
      </c>
      <c r="N107" s="319" t="s">
        <v>107</v>
      </c>
      <c r="O107" s="320" t="s">
        <v>36</v>
      </c>
      <c r="P107" s="319" t="s">
        <v>30</v>
      </c>
      <c r="Q107" s="363"/>
    </row>
    <row r="108" spans="1:17" ht="14.1" customHeight="1" x14ac:dyDescent="0.15">
      <c r="A108" s="339"/>
      <c r="B108" s="340"/>
      <c r="C108" s="140" t="s">
        <v>67</v>
      </c>
      <c r="D108" s="140" t="s">
        <v>66</v>
      </c>
      <c r="E108" s="140" t="s">
        <v>68</v>
      </c>
      <c r="F108" s="315"/>
      <c r="G108" s="77"/>
      <c r="H108" s="361"/>
      <c r="I108" s="362"/>
      <c r="J108" s="227"/>
      <c r="K108" s="227"/>
      <c r="L108" s="227"/>
      <c r="M108" s="227"/>
      <c r="N108" s="247"/>
      <c r="O108" s="227"/>
      <c r="P108" s="247"/>
      <c r="Q108" s="301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8" t="s">
        <v>50</v>
      </c>
      <c r="B118" s="369"/>
      <c r="C118" s="108">
        <f>SUM(C109:C117)</f>
        <v>5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5</v>
      </c>
      <c r="G118" s="77"/>
      <c r="H118" s="368" t="s">
        <v>50</v>
      </c>
      <c r="I118" s="369"/>
      <c r="J118" s="108">
        <f t="shared" ref="J118:P118" si="8">SUM(J109:J117)</f>
        <v>1</v>
      </c>
      <c r="K118" s="108">
        <f t="shared" si="8"/>
        <v>2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2</v>
      </c>
      <c r="P118" s="108">
        <f t="shared" si="8"/>
        <v>0</v>
      </c>
      <c r="Q118" s="108">
        <f t="shared" si="5"/>
        <v>5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70"/>
      <c r="B123" s="370"/>
      <c r="C123" s="259" t="s">
        <v>16</v>
      </c>
      <c r="D123" s="260"/>
      <c r="E123" s="260"/>
      <c r="F123" s="260"/>
      <c r="G123" s="261"/>
      <c r="H123" s="371" t="s">
        <v>50</v>
      </c>
      <c r="I123" s="265" t="s">
        <v>13</v>
      </c>
      <c r="J123" s="266"/>
      <c r="K123" s="267"/>
      <c r="L123" s="313" t="s">
        <v>50</v>
      </c>
    </row>
    <row r="124" spans="1:17" ht="14.1" customHeight="1" x14ac:dyDescent="0.15">
      <c r="A124" s="370"/>
      <c r="B124" s="37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72"/>
      <c r="I124" s="52">
        <v>1</v>
      </c>
      <c r="J124" s="44">
        <v>2</v>
      </c>
      <c r="K124" s="44">
        <v>3</v>
      </c>
      <c r="L124" s="314"/>
    </row>
    <row r="125" spans="1:17" ht="14.1" customHeight="1" x14ac:dyDescent="0.15">
      <c r="A125" s="370"/>
      <c r="B125" s="370"/>
      <c r="C125" s="252" t="s">
        <v>65</v>
      </c>
      <c r="D125" s="252" t="s">
        <v>66</v>
      </c>
      <c r="E125" s="281" t="s">
        <v>101</v>
      </c>
      <c r="F125" s="246" t="s">
        <v>102</v>
      </c>
      <c r="G125" s="367" t="s">
        <v>103</v>
      </c>
      <c r="H125" s="372"/>
      <c r="I125" s="379" t="s">
        <v>67</v>
      </c>
      <c r="J125" s="377" t="s">
        <v>66</v>
      </c>
      <c r="K125" s="377" t="s">
        <v>68</v>
      </c>
      <c r="L125" s="314"/>
    </row>
    <row r="126" spans="1:17" ht="14.1" customHeight="1" x14ac:dyDescent="0.15">
      <c r="A126" s="370"/>
      <c r="B126" s="370"/>
      <c r="C126" s="253"/>
      <c r="D126" s="253"/>
      <c r="E126" s="365"/>
      <c r="F126" s="366"/>
      <c r="G126" s="253"/>
      <c r="H126" s="373"/>
      <c r="I126" s="379"/>
      <c r="J126" s="377"/>
      <c r="K126" s="377"/>
      <c r="L126" s="315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8" t="s">
        <v>50</v>
      </c>
      <c r="B136" s="369"/>
      <c r="C136" s="108">
        <f>SUM(C127:C135)</f>
        <v>6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6</v>
      </c>
      <c r="J136" s="108">
        <f>SUM(J127:J135)</f>
        <v>0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8"/>
      <c r="B140" s="378"/>
      <c r="C140" s="237" t="s">
        <v>70</v>
      </c>
      <c r="D140" s="238"/>
      <c r="E140" s="238"/>
      <c r="F140" s="238"/>
      <c r="G140" s="239"/>
      <c r="H140" s="240" t="s">
        <v>50</v>
      </c>
      <c r="I140" s="243" t="s">
        <v>71</v>
      </c>
      <c r="J140" s="244"/>
      <c r="K140" s="244"/>
      <c r="L140" s="244"/>
      <c r="M140" s="244"/>
      <c r="N140" s="244"/>
      <c r="O140" s="245"/>
      <c r="P140" s="322" t="s">
        <v>50</v>
      </c>
    </row>
    <row r="141" spans="1:16" ht="14.1" customHeight="1" x14ac:dyDescent="0.15">
      <c r="A141" s="378"/>
      <c r="B141" s="378"/>
      <c r="C141" s="218" t="s">
        <v>96</v>
      </c>
      <c r="D141" s="220" t="s">
        <v>97</v>
      </c>
      <c r="E141" s="222" t="s">
        <v>98</v>
      </c>
      <c r="F141" s="220" t="s">
        <v>99</v>
      </c>
      <c r="G141" s="222" t="s">
        <v>100</v>
      </c>
      <c r="H141" s="241"/>
      <c r="I141" s="380" t="s">
        <v>104</v>
      </c>
      <c r="J141" s="226" t="s">
        <v>105</v>
      </c>
      <c r="K141" s="226" t="s">
        <v>98</v>
      </c>
      <c r="L141" s="226" t="s">
        <v>106</v>
      </c>
      <c r="M141" s="246" t="s">
        <v>107</v>
      </c>
      <c r="N141" s="226" t="s">
        <v>36</v>
      </c>
      <c r="O141" s="246" t="s">
        <v>30</v>
      </c>
      <c r="P141" s="323"/>
    </row>
    <row r="142" spans="1:16" ht="14.1" customHeight="1" x14ac:dyDescent="0.15">
      <c r="A142" s="378"/>
      <c r="B142" s="378"/>
      <c r="C142" s="219"/>
      <c r="D142" s="221"/>
      <c r="E142" s="223"/>
      <c r="F142" s="221"/>
      <c r="G142" s="223"/>
      <c r="H142" s="242"/>
      <c r="I142" s="329"/>
      <c r="J142" s="227"/>
      <c r="K142" s="227"/>
      <c r="L142" s="227"/>
      <c r="M142" s="247"/>
      <c r="N142" s="227"/>
      <c r="O142" s="247"/>
      <c r="P142" s="324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2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2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1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1" t="s">
        <v>50</v>
      </c>
      <c r="B152" s="381"/>
      <c r="C152" s="56">
        <f>SUM(C143:C151)</f>
        <v>0</v>
      </c>
      <c r="D152" s="56">
        <f>SUM(D143:D151)</f>
        <v>5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6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0</v>
      </c>
      <c r="L152" s="56">
        <f t="shared" si="15"/>
        <v>0</v>
      </c>
      <c r="M152" s="56">
        <f t="shared" si="15"/>
        <v>4</v>
      </c>
      <c r="N152" s="56">
        <f t="shared" si="15"/>
        <v>2</v>
      </c>
      <c r="O152" s="56">
        <f t="shared" si="15"/>
        <v>0</v>
      </c>
      <c r="P152" s="56">
        <f t="shared" si="13"/>
        <v>12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5"/>
      <c r="B156" s="382"/>
      <c r="C156" s="382"/>
      <c r="D156" s="382"/>
      <c r="E156" s="336"/>
      <c r="F156" s="343" t="s">
        <v>25</v>
      </c>
      <c r="G156" s="343"/>
      <c r="H156" s="343"/>
      <c r="I156" s="343"/>
      <c r="J156" s="343"/>
      <c r="K156" s="343"/>
      <c r="L156" s="343"/>
      <c r="M156" s="268" t="s">
        <v>50</v>
      </c>
    </row>
    <row r="157" spans="1:16" ht="14.1" customHeight="1" x14ac:dyDescent="0.15">
      <c r="A157" s="337"/>
      <c r="B157" s="383"/>
      <c r="C157" s="383"/>
      <c r="D157" s="383"/>
      <c r="E157" s="338"/>
      <c r="F157" s="295">
        <v>1</v>
      </c>
      <c r="G157" s="245"/>
      <c r="H157" s="295">
        <v>2</v>
      </c>
      <c r="I157" s="245"/>
      <c r="J157" s="295">
        <v>3</v>
      </c>
      <c r="K157" s="244"/>
      <c r="L157" s="245"/>
      <c r="M157" s="269"/>
    </row>
    <row r="158" spans="1:16" ht="14.1" customHeight="1" x14ac:dyDescent="0.15">
      <c r="A158" s="339"/>
      <c r="B158" s="384"/>
      <c r="C158" s="384"/>
      <c r="D158" s="384"/>
      <c r="E158" s="340"/>
      <c r="F158" s="348" t="s">
        <v>72</v>
      </c>
      <c r="G158" s="349"/>
      <c r="H158" s="348" t="s">
        <v>74</v>
      </c>
      <c r="I158" s="349"/>
      <c r="J158" s="348" t="s">
        <v>84</v>
      </c>
      <c r="K158" s="350"/>
      <c r="L158" s="350"/>
      <c r="M158" s="270"/>
    </row>
    <row r="159" spans="1:16" ht="14.1" customHeight="1" x14ac:dyDescent="0.15">
      <c r="A159" s="387" t="s">
        <v>73</v>
      </c>
      <c r="B159" s="143" t="s">
        <v>85</v>
      </c>
      <c r="C159" s="390" t="s">
        <v>87</v>
      </c>
      <c r="D159" s="391"/>
      <c r="E159" s="392"/>
      <c r="F159" s="291">
        <f>COUNTIFS(ローデータ!$B$12:$B$1011,1,ローデータ!$G$12:$G$1011,$G$4,ローデータ!$I$12:$I$1011,$C$14,ローデータ!$K$12:$K$1011,F157)</f>
        <v>20</v>
      </c>
      <c r="G159" s="292"/>
      <c r="H159" s="291">
        <f>COUNTIFS(ローデータ!$B$12:$B$1011,1,ローデータ!$G$12:$G$1011,$G$4,ローデータ!$I$12:$I$1011,$C$14,ローデータ!$K$12:$K$1011,H157)</f>
        <v>5</v>
      </c>
      <c r="I159" s="292"/>
      <c r="J159" s="291">
        <f>COUNTIFS(ローデータ!$B$12:$B$1011,1,ローデータ!$G$12:$G$1011,$G$4,ローデータ!$I$12:$I$1011,$C$14,ローデータ!$K$12:$K$1011,J157)</f>
        <v>6</v>
      </c>
      <c r="K159" s="293"/>
      <c r="L159" s="292"/>
      <c r="M159" s="56">
        <f t="shared" ref="M159:M171" si="16">SUM(F159:L159)</f>
        <v>31</v>
      </c>
    </row>
    <row r="160" spans="1:16" ht="14.1" customHeight="1" x14ac:dyDescent="0.15">
      <c r="A160" s="388"/>
      <c r="B160" s="393" t="s">
        <v>86</v>
      </c>
      <c r="C160" s="139">
        <v>1</v>
      </c>
      <c r="D160" s="385" t="s">
        <v>75</v>
      </c>
      <c r="E160" s="386"/>
      <c r="F160" s="291">
        <f>COUNTIFS(ローデータ!$B$12:$B$1011,1,ローデータ!$G$12:$G$1011,$G$4,ローデータ!$I$12:$I$1011,$B$14,ローデータ!$J$12:$J$1011,C160,ローデータ!$K$12:$K$1011,$F$157)</f>
        <v>0</v>
      </c>
      <c r="G160" s="292"/>
      <c r="H160" s="291">
        <f>COUNTIFS(ローデータ!$B$12:$B$1011,1,ローデータ!$G$12:$G$1011,$G$4,ローデータ!$I$12:$I$1011,$B$14,ローデータ!$J$12:$J$1011,C160,ローデータ!$K$12:$K$1011,$H$157)</f>
        <v>0</v>
      </c>
      <c r="I160" s="292"/>
      <c r="J160" s="291">
        <f>COUNTIFS(ローデータ!$B$12:$B$1011,1,ローデータ!$G$12:$G$1011,$G$4,ローデータ!$I$12:$I$1011,$B$14,ローデータ!$J$12:$J$1011,C160,ローデータ!$K$12:$K$1011,$J$157)</f>
        <v>0</v>
      </c>
      <c r="K160" s="293"/>
      <c r="L160" s="292"/>
      <c r="M160" s="56">
        <f t="shared" si="16"/>
        <v>0</v>
      </c>
      <c r="N160" s="9"/>
    </row>
    <row r="161" spans="1:19" ht="14.1" customHeight="1" x14ac:dyDescent="0.15">
      <c r="A161" s="388"/>
      <c r="B161" s="394"/>
      <c r="C161" s="139">
        <v>2</v>
      </c>
      <c r="D161" s="385" t="s">
        <v>76</v>
      </c>
      <c r="E161" s="386"/>
      <c r="F161" s="291">
        <f>COUNTIFS(ローデータ!$B$12:$B$1011,1,ローデータ!$G$12:$G$1011,$G$4,ローデータ!$I$12:$I$1011,$B$14,ローデータ!$J$12:$J$1011,C161,ローデータ!$K$12:$K$1011,$F$157)</f>
        <v>0</v>
      </c>
      <c r="G161" s="292"/>
      <c r="H161" s="291">
        <f>COUNTIFS(ローデータ!$B$12:$B$1011,1,ローデータ!$G$12:$G$1011,$G$4,ローデータ!$I$12:$I$1011,$B$14,ローデータ!$J$12:$J$1011,C161,ローデータ!$K$12:$K$1011,$H$157)</f>
        <v>0</v>
      </c>
      <c r="I161" s="292"/>
      <c r="J161" s="291">
        <f>COUNTIFS(ローデータ!$B$12:$B$1011,1,ローデータ!$G$12:$G$1011,$G$4,ローデータ!$I$12:$I$1011,$B$14,ローデータ!$J$12:$J$1011,C161,ローデータ!$K$12:$K$1011,$J$157)</f>
        <v>0</v>
      </c>
      <c r="K161" s="293"/>
      <c r="L161" s="292"/>
      <c r="M161" s="56">
        <f t="shared" si="16"/>
        <v>0</v>
      </c>
    </row>
    <row r="162" spans="1:19" ht="14.1" customHeight="1" x14ac:dyDescent="0.15">
      <c r="A162" s="388"/>
      <c r="B162" s="394"/>
      <c r="C162" s="139">
        <v>3</v>
      </c>
      <c r="D162" s="385" t="s">
        <v>77</v>
      </c>
      <c r="E162" s="386"/>
      <c r="F162" s="291">
        <f>COUNTIFS(ローデータ!$B$12:$B$1011,1,ローデータ!$G$12:$G$1011,$G$4,ローデータ!$I$12:$I$1011,$B$14,ローデータ!$J$12:$J$1011,C162,ローデータ!$K$12:$K$1011,$F$157)</f>
        <v>0</v>
      </c>
      <c r="G162" s="292"/>
      <c r="H162" s="291">
        <f>COUNTIFS(ローデータ!$B$12:$B$1011,1,ローデータ!$G$12:$G$1011,$G$4,ローデータ!$I$12:$I$1011,$B$14,ローデータ!$J$12:$J$1011,C162,ローデータ!$K$12:$K$1011,$H$157)</f>
        <v>0</v>
      </c>
      <c r="I162" s="292"/>
      <c r="J162" s="291">
        <f>COUNTIFS(ローデータ!$B$12:$B$1011,1,ローデータ!$G$12:$G$1011,$G$4,ローデータ!$I$12:$I$1011,$B$14,ローデータ!$J$12:$J$1011,C162,ローデータ!$K$12:$K$1011,$J$157)</f>
        <v>0</v>
      </c>
      <c r="K162" s="293"/>
      <c r="L162" s="292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8"/>
      <c r="B163" s="394"/>
      <c r="C163" s="139">
        <v>4</v>
      </c>
      <c r="D163" s="385" t="s">
        <v>110</v>
      </c>
      <c r="E163" s="386"/>
      <c r="F163" s="291">
        <f>COUNTIFS(ローデータ!$B$12:$B$1011,1,ローデータ!$G$12:$G$1011,$G$4,ローデータ!$I$12:$I$1011,$B$14,ローデータ!$J$12:$J$1011,C163,ローデータ!$K$12:$K$1011,$F$157)</f>
        <v>0</v>
      </c>
      <c r="G163" s="292"/>
      <c r="H163" s="291">
        <f>COUNTIFS(ローデータ!$B$12:$B$1011,1,ローデータ!$G$12:$G$1011,$G$4,ローデータ!$I$12:$I$1011,$B$14,ローデータ!$J$12:$J$1011,C163,ローデータ!$K$12:$K$1011,$H$157)</f>
        <v>0</v>
      </c>
      <c r="I163" s="292"/>
      <c r="J163" s="291">
        <f>COUNTIFS(ローデータ!$B$12:$B$1011,1,ローデータ!$G$12:$G$1011,$G$4,ローデータ!$I$12:$I$1011,$B$14,ローデータ!$J$12:$J$1011,C163,ローデータ!$K$12:$K$1011,$J$157)</f>
        <v>0</v>
      </c>
      <c r="K163" s="293"/>
      <c r="L163" s="292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8"/>
      <c r="B164" s="394"/>
      <c r="C164" s="139">
        <v>5</v>
      </c>
      <c r="D164" s="385" t="s">
        <v>78</v>
      </c>
      <c r="E164" s="386"/>
      <c r="F164" s="291">
        <f>COUNTIFS(ローデータ!$B$12:$B$1011,1,ローデータ!$G$12:$G$1011,$G$4,ローデータ!$I$12:$I$1011,$B$14,ローデータ!$J$12:$J$1011,C164,ローデータ!$K$12:$K$1011,$F$157)</f>
        <v>0</v>
      </c>
      <c r="G164" s="292"/>
      <c r="H164" s="291">
        <f>COUNTIFS(ローデータ!$B$12:$B$1011,1,ローデータ!$G$12:$G$1011,$G$4,ローデータ!$I$12:$I$1011,$B$14,ローデータ!$J$12:$J$1011,C164,ローデータ!$K$12:$K$1011,$H$157)</f>
        <v>0</v>
      </c>
      <c r="I164" s="292"/>
      <c r="J164" s="291">
        <f>COUNTIFS(ローデータ!$B$12:$B$1011,1,ローデータ!$G$12:$G$1011,$G$4,ローデータ!$I$12:$I$1011,$B$14,ローデータ!$J$12:$J$1011,C164,ローデータ!$K$12:$K$1011,$J$157)</f>
        <v>0</v>
      </c>
      <c r="K164" s="293"/>
      <c r="L164" s="292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8"/>
      <c r="B165" s="394"/>
      <c r="C165" s="139">
        <v>6</v>
      </c>
      <c r="D165" s="385" t="s">
        <v>79</v>
      </c>
      <c r="E165" s="386"/>
      <c r="F165" s="291">
        <f>COUNTIFS(ローデータ!$B$12:$B$1011,1,ローデータ!$G$12:$G$1011,$G$4,ローデータ!$I$12:$I$1011,$B$14,ローデータ!$J$12:$J$1011,C165,ローデータ!$K$12:$K$1011,$F$157)</f>
        <v>0</v>
      </c>
      <c r="G165" s="292"/>
      <c r="H165" s="291">
        <f>COUNTIFS(ローデータ!$B$12:$B$1011,1,ローデータ!$G$12:$G$1011,$G$4,ローデータ!$I$12:$I$1011,$B$14,ローデータ!$J$12:$J$1011,C165,ローデータ!$K$12:$K$1011,$H$157)</f>
        <v>0</v>
      </c>
      <c r="I165" s="292"/>
      <c r="J165" s="291">
        <f>COUNTIFS(ローデータ!$B$12:$B$1011,1,ローデータ!$G$12:$G$1011,$G$4,ローデータ!$I$12:$I$1011,$B$14,ローデータ!$J$12:$J$1011,C165,ローデータ!$K$12:$K$1011,$J$157)</f>
        <v>0</v>
      </c>
      <c r="K165" s="293"/>
      <c r="L165" s="292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8"/>
      <c r="B166" s="394"/>
      <c r="C166" s="139">
        <v>7</v>
      </c>
      <c r="D166" s="385" t="s">
        <v>80</v>
      </c>
      <c r="E166" s="386"/>
      <c r="F166" s="291">
        <f>COUNTIFS(ローデータ!$B$12:$B$1011,1,ローデータ!$G$12:$G$1011,$G$4,ローデータ!$I$12:$I$1011,$B$14,ローデータ!$J$12:$J$1011,C166,ローデータ!$K$12:$K$1011,$F$157)</f>
        <v>0</v>
      </c>
      <c r="G166" s="292"/>
      <c r="H166" s="291">
        <f>COUNTIFS(ローデータ!$B$12:$B$1011,1,ローデータ!$G$12:$G$1011,$G$4,ローデータ!$I$12:$I$1011,$B$14,ローデータ!$J$12:$J$1011,C166,ローデータ!$K$12:$K$1011,$H$157)</f>
        <v>0</v>
      </c>
      <c r="I166" s="292"/>
      <c r="J166" s="291">
        <f>COUNTIFS(ローデータ!$B$12:$B$1011,1,ローデータ!$G$12:$G$1011,$G$4,ローデータ!$I$12:$I$1011,$B$14,ローデータ!$J$12:$J$1011,C166,ローデータ!$K$12:$K$1011,$J$157)</f>
        <v>0</v>
      </c>
      <c r="K166" s="293"/>
      <c r="L166" s="292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8"/>
      <c r="B167" s="394"/>
      <c r="C167" s="139">
        <v>8</v>
      </c>
      <c r="D167" s="385" t="s">
        <v>81</v>
      </c>
      <c r="E167" s="386"/>
      <c r="F167" s="291">
        <f>COUNTIFS(ローデータ!$B$12:$B$1011,1,ローデータ!$G$12:$G$1011,$G$4,ローデータ!$I$12:$I$1011,$B$14,ローデータ!$J$12:$J$1011,C167,ローデータ!$K$12:$K$1011,$F$157)</f>
        <v>0</v>
      </c>
      <c r="G167" s="292"/>
      <c r="H167" s="291">
        <f>COUNTIFS(ローデータ!$B$12:$B$1011,1,ローデータ!$G$12:$G$1011,$G$4,ローデータ!$I$12:$I$1011,$B$14,ローデータ!$J$12:$J$1011,C167,ローデータ!$K$12:$K$1011,$H$157)</f>
        <v>0</v>
      </c>
      <c r="I167" s="292"/>
      <c r="J167" s="291">
        <f>COUNTIFS(ローデータ!$B$12:$B$1011,1,ローデータ!$G$12:$G$1011,$G$4,ローデータ!$I$12:$I$1011,$B$14,ローデータ!$J$12:$J$1011,C167,ローデータ!$K$12:$K$1011,$J$157)</f>
        <v>0</v>
      </c>
      <c r="K167" s="293"/>
      <c r="L167" s="292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8"/>
      <c r="B168" s="394"/>
      <c r="C168" s="139">
        <v>9</v>
      </c>
      <c r="D168" s="385" t="s">
        <v>82</v>
      </c>
      <c r="E168" s="386"/>
      <c r="F168" s="291">
        <f>COUNTIFS(ローデータ!$B$12:$B$1011,1,ローデータ!$G$12:$G$1011,$G$4,ローデータ!$I$12:$I$1011,$B$14,ローデータ!$J$12:$J$1011,C168,ローデータ!$K$12:$K$1011,$F$157)</f>
        <v>0</v>
      </c>
      <c r="G168" s="292"/>
      <c r="H168" s="291">
        <f>COUNTIFS(ローデータ!$B$12:$B$1011,1,ローデータ!$G$12:$G$1011,$G$4,ローデータ!$I$12:$I$1011,$B$14,ローデータ!$J$12:$J$1011,C168,ローデータ!$K$12:$K$1011,$H$157)</f>
        <v>0</v>
      </c>
      <c r="I168" s="292"/>
      <c r="J168" s="291">
        <f>COUNTIFS(ローデータ!$B$12:$B$1011,1,ローデータ!$G$12:$G$1011,$G$4,ローデータ!$I$12:$I$1011,$B$14,ローデータ!$J$12:$J$1011,C168,ローデータ!$K$12:$K$1011,$J$157)</f>
        <v>0</v>
      </c>
      <c r="K168" s="293"/>
      <c r="L168" s="292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8"/>
      <c r="B169" s="394"/>
      <c r="C169" s="139">
        <v>10</v>
      </c>
      <c r="D169" s="385" t="s">
        <v>111</v>
      </c>
      <c r="E169" s="386"/>
      <c r="F169" s="291">
        <f>COUNTIFS(ローデータ!$B$12:$B$1011,1,ローデータ!$G$12:$G$1011,$G$4,ローデータ!$I$12:$I$1011,$B$14,ローデータ!$J$12:$J$1011,C169,ローデータ!$K$12:$K$1011,$F$157)</f>
        <v>0</v>
      </c>
      <c r="G169" s="292"/>
      <c r="H169" s="291">
        <f>COUNTIFS(ローデータ!$B$12:$B$1011,1,ローデータ!$G$12:$G$1011,$G$4,ローデータ!$I$12:$I$1011,$B$14,ローデータ!$J$12:$J$1011,C169,ローデータ!$K$12:$K$1011,$H$157)</f>
        <v>0</v>
      </c>
      <c r="I169" s="292"/>
      <c r="J169" s="291">
        <f>COUNTIFS(ローデータ!$B$12:$B$1011,1,ローデータ!$G$12:$G$1011,$G$4,ローデータ!$I$12:$I$1011,$B$14,ローデータ!$J$12:$J$1011,C169,ローデータ!$K$12:$K$1011,$J$157)</f>
        <v>0</v>
      </c>
      <c r="K169" s="293"/>
      <c r="L169" s="292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9"/>
      <c r="B170" s="395"/>
      <c r="C170" s="139">
        <v>11</v>
      </c>
      <c r="D170" s="385" t="s">
        <v>83</v>
      </c>
      <c r="E170" s="386"/>
      <c r="F170" s="291">
        <f>COUNTIFS(ローデータ!$B$12:$B$1011,1,ローデータ!$G$12:$G$1011,$G$4,ローデータ!$I$12:$I$1011,$B$14,ローデータ!$J$12:$J$1011,C170,ローデータ!$K$12:$K$1011,$F$157)</f>
        <v>0</v>
      </c>
      <c r="G170" s="292"/>
      <c r="H170" s="291">
        <f>COUNTIFS(ローデータ!$B$12:$B$1011,1,ローデータ!$G$12:$G$1011,$G$4,ローデータ!$I$12:$I$1011,$B$14,ローデータ!$J$12:$J$1011,C170,ローデータ!$K$12:$K$1011,$H$157)</f>
        <v>0</v>
      </c>
      <c r="I170" s="292"/>
      <c r="J170" s="291">
        <f>COUNTIFS(ローデータ!$B$12:$B$1011,1,ローデータ!$G$12:$G$1011,$G$4,ローデータ!$I$12:$I$1011,$B$14,ローデータ!$J$12:$J$1011,C170,ローデータ!$K$12:$K$1011,$J$157)</f>
        <v>0</v>
      </c>
      <c r="K170" s="293"/>
      <c r="L170" s="292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90" t="s">
        <v>50</v>
      </c>
      <c r="B171" s="391"/>
      <c r="C171" s="391"/>
      <c r="D171" s="391"/>
      <c r="E171" s="392"/>
      <c r="F171" s="291">
        <f>SUM(F159:G170)</f>
        <v>20</v>
      </c>
      <c r="G171" s="292"/>
      <c r="H171" s="291">
        <f>SUM(H159:I170)</f>
        <v>5</v>
      </c>
      <c r="I171" s="292"/>
      <c r="J171" s="291">
        <f>SUM(J159:L170)</f>
        <v>6</v>
      </c>
      <c r="K171" s="293"/>
      <c r="L171" s="292"/>
      <c r="M171" s="56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5"/>
      <c r="B175" s="382"/>
      <c r="C175" s="382"/>
      <c r="D175" s="382"/>
      <c r="E175" s="336"/>
      <c r="F175" s="343" t="s">
        <v>112</v>
      </c>
      <c r="G175" s="343"/>
      <c r="H175" s="343"/>
      <c r="I175" s="343"/>
      <c r="J175" s="343"/>
      <c r="K175" s="268" t="s">
        <v>50</v>
      </c>
      <c r="L175" s="9"/>
      <c r="M175" s="9"/>
    </row>
    <row r="176" spans="1:19" ht="14.1" customHeight="1" x14ac:dyDescent="0.15">
      <c r="A176" s="337"/>
      <c r="B176" s="383"/>
      <c r="C176" s="383"/>
      <c r="D176" s="383"/>
      <c r="E176" s="33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9"/>
      <c r="L176" s="9"/>
      <c r="M176" s="9"/>
    </row>
    <row r="177" spans="1:13" ht="14.1" customHeight="1" x14ac:dyDescent="0.15">
      <c r="A177" s="337"/>
      <c r="B177" s="383"/>
      <c r="C177" s="383"/>
      <c r="D177" s="383"/>
      <c r="E177" s="338"/>
      <c r="F177" s="252" t="s">
        <v>65</v>
      </c>
      <c r="G177" s="252" t="s">
        <v>66</v>
      </c>
      <c r="H177" s="281" t="s">
        <v>101</v>
      </c>
      <c r="I177" s="246" t="s">
        <v>102</v>
      </c>
      <c r="J177" s="367" t="s">
        <v>103</v>
      </c>
      <c r="K177" s="269"/>
      <c r="L177" s="9"/>
      <c r="M177" s="9"/>
    </row>
    <row r="178" spans="1:13" ht="14.1" customHeight="1" x14ac:dyDescent="0.15">
      <c r="A178" s="339"/>
      <c r="B178" s="384"/>
      <c r="C178" s="384"/>
      <c r="D178" s="384"/>
      <c r="E178" s="340"/>
      <c r="F178" s="253"/>
      <c r="G178" s="253"/>
      <c r="H178" s="365"/>
      <c r="I178" s="366"/>
      <c r="J178" s="253"/>
      <c r="K178" s="270"/>
      <c r="L178" s="9"/>
      <c r="M178" s="9"/>
    </row>
    <row r="179" spans="1:13" ht="14.1" customHeight="1" x14ac:dyDescent="0.15">
      <c r="A179" s="387" t="s">
        <v>73</v>
      </c>
      <c r="B179" s="117" t="s">
        <v>85</v>
      </c>
      <c r="C179" s="368" t="s">
        <v>87</v>
      </c>
      <c r="D179" s="396"/>
      <c r="E179" s="369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20</v>
      </c>
      <c r="L179" s="9"/>
    </row>
    <row r="180" spans="1:13" ht="14.1" customHeight="1" x14ac:dyDescent="0.15">
      <c r="A180" s="388"/>
      <c r="B180" s="393" t="s">
        <v>86</v>
      </c>
      <c r="C180" s="139">
        <v>1</v>
      </c>
      <c r="D180" s="385" t="s">
        <v>75</v>
      </c>
      <c r="E180" s="38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8"/>
      <c r="B181" s="394"/>
      <c r="C181" s="139">
        <v>2</v>
      </c>
      <c r="D181" s="385" t="s">
        <v>76</v>
      </c>
      <c r="E181" s="38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8"/>
      <c r="B182" s="394"/>
      <c r="C182" s="139">
        <v>3</v>
      </c>
      <c r="D182" s="385" t="s">
        <v>77</v>
      </c>
      <c r="E182" s="38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8"/>
      <c r="B183" s="394"/>
      <c r="C183" s="139">
        <v>4</v>
      </c>
      <c r="D183" s="385" t="s">
        <v>110</v>
      </c>
      <c r="E183" s="38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8"/>
      <c r="B184" s="394"/>
      <c r="C184" s="139">
        <v>5</v>
      </c>
      <c r="D184" s="385" t="s">
        <v>78</v>
      </c>
      <c r="E184" s="38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8"/>
      <c r="B185" s="394"/>
      <c r="C185" s="139">
        <v>6</v>
      </c>
      <c r="D185" s="385" t="s">
        <v>79</v>
      </c>
      <c r="E185" s="38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8"/>
      <c r="B186" s="394"/>
      <c r="C186" s="139">
        <v>7</v>
      </c>
      <c r="D186" s="385" t="s">
        <v>80</v>
      </c>
      <c r="E186" s="38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8"/>
      <c r="B187" s="394"/>
      <c r="C187" s="139">
        <v>8</v>
      </c>
      <c r="D187" s="385" t="s">
        <v>81</v>
      </c>
      <c r="E187" s="38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8"/>
      <c r="B188" s="394"/>
      <c r="C188" s="139">
        <v>9</v>
      </c>
      <c r="D188" s="385" t="s">
        <v>82</v>
      </c>
      <c r="E188" s="38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8"/>
      <c r="B189" s="394"/>
      <c r="C189" s="139">
        <v>10</v>
      </c>
      <c r="D189" s="385" t="s">
        <v>111</v>
      </c>
      <c r="E189" s="38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9"/>
      <c r="B190" s="395"/>
      <c r="C190" s="139">
        <v>11</v>
      </c>
      <c r="D190" s="385" t="s">
        <v>83</v>
      </c>
      <c r="E190" s="38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90" t="s">
        <v>50</v>
      </c>
      <c r="B191" s="391"/>
      <c r="C191" s="391"/>
      <c r="D191" s="391"/>
      <c r="E191" s="392"/>
      <c r="F191" s="56">
        <f>SUM(F179:F190)</f>
        <v>17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7"/>
      <c r="B194" s="397"/>
      <c r="C194" s="397"/>
      <c r="D194" s="397"/>
      <c r="E194" s="358"/>
      <c r="F194" s="244" t="s">
        <v>113</v>
      </c>
      <c r="G194" s="244"/>
      <c r="H194" s="244"/>
      <c r="I194" s="244"/>
      <c r="J194" s="245"/>
      <c r="K194" s="279" t="s">
        <v>50</v>
      </c>
      <c r="L194" s="9"/>
      <c r="M194" s="9"/>
    </row>
    <row r="195" spans="1:18" ht="14.1" customHeight="1" x14ac:dyDescent="0.15">
      <c r="A195" s="359"/>
      <c r="B195" s="398"/>
      <c r="C195" s="398"/>
      <c r="D195" s="398"/>
      <c r="E195" s="360"/>
      <c r="F195" s="401" t="s">
        <v>96</v>
      </c>
      <c r="G195" s="220" t="s">
        <v>97</v>
      </c>
      <c r="H195" s="222" t="s">
        <v>98</v>
      </c>
      <c r="I195" s="220" t="s">
        <v>99</v>
      </c>
      <c r="J195" s="222" t="s">
        <v>100</v>
      </c>
      <c r="K195" s="400"/>
      <c r="L195" s="9"/>
      <c r="M195" s="9"/>
    </row>
    <row r="196" spans="1:18" ht="14.1" customHeight="1" x14ac:dyDescent="0.15">
      <c r="A196" s="359"/>
      <c r="B196" s="398"/>
      <c r="C196" s="398"/>
      <c r="D196" s="398"/>
      <c r="E196" s="360"/>
      <c r="F196" s="402"/>
      <c r="G196" s="326"/>
      <c r="H196" s="327"/>
      <c r="I196" s="326"/>
      <c r="J196" s="327"/>
      <c r="K196" s="400"/>
      <c r="L196" s="9"/>
      <c r="M196" s="9"/>
    </row>
    <row r="197" spans="1:18" ht="14.1" customHeight="1" x14ac:dyDescent="0.15">
      <c r="A197" s="361"/>
      <c r="B197" s="399"/>
      <c r="C197" s="399"/>
      <c r="D197" s="399"/>
      <c r="E197" s="362"/>
      <c r="F197" s="403"/>
      <c r="G197" s="221"/>
      <c r="H197" s="223"/>
      <c r="I197" s="221"/>
      <c r="J197" s="223"/>
      <c r="K197" s="280"/>
      <c r="L197" s="9"/>
      <c r="M197" s="9"/>
    </row>
    <row r="198" spans="1:18" ht="14.1" customHeight="1" x14ac:dyDescent="0.15">
      <c r="A198" s="387" t="s">
        <v>73</v>
      </c>
      <c r="B198" s="117" t="s">
        <v>85</v>
      </c>
      <c r="C198" s="368" t="s">
        <v>87</v>
      </c>
      <c r="D198" s="396"/>
      <c r="E198" s="369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9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5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26</v>
      </c>
      <c r="L198" s="9"/>
    </row>
    <row r="199" spans="1:18" ht="14.1" customHeight="1" x14ac:dyDescent="0.15">
      <c r="A199" s="388"/>
      <c r="B199" s="393" t="s">
        <v>86</v>
      </c>
      <c r="C199" s="139">
        <v>1</v>
      </c>
      <c r="D199" s="385" t="s">
        <v>75</v>
      </c>
      <c r="E199" s="386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8"/>
      <c r="B200" s="394"/>
      <c r="C200" s="139">
        <v>2</v>
      </c>
      <c r="D200" s="385" t="s">
        <v>76</v>
      </c>
      <c r="E200" s="386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8"/>
      <c r="B201" s="394"/>
      <c r="C201" s="139">
        <v>3</v>
      </c>
      <c r="D201" s="385" t="s">
        <v>77</v>
      </c>
      <c r="E201" s="386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8"/>
      <c r="B202" s="394"/>
      <c r="C202" s="139">
        <v>4</v>
      </c>
      <c r="D202" s="385" t="s">
        <v>110</v>
      </c>
      <c r="E202" s="386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8"/>
      <c r="B203" s="394"/>
      <c r="C203" s="139">
        <v>5</v>
      </c>
      <c r="D203" s="385" t="s">
        <v>78</v>
      </c>
      <c r="E203" s="386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8"/>
      <c r="B204" s="394"/>
      <c r="C204" s="139">
        <v>6</v>
      </c>
      <c r="D204" s="385" t="s">
        <v>79</v>
      </c>
      <c r="E204" s="386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8"/>
      <c r="B205" s="394"/>
      <c r="C205" s="139">
        <v>7</v>
      </c>
      <c r="D205" s="385" t="s">
        <v>80</v>
      </c>
      <c r="E205" s="386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8"/>
      <c r="B206" s="394"/>
      <c r="C206" s="139">
        <v>8</v>
      </c>
      <c r="D206" s="385" t="s">
        <v>81</v>
      </c>
      <c r="E206" s="386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8"/>
      <c r="B207" s="394"/>
      <c r="C207" s="139">
        <v>9</v>
      </c>
      <c r="D207" s="385" t="s">
        <v>82</v>
      </c>
      <c r="E207" s="386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8"/>
      <c r="B208" s="394"/>
      <c r="C208" s="139">
        <v>10</v>
      </c>
      <c r="D208" s="385" t="s">
        <v>111</v>
      </c>
      <c r="E208" s="386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9"/>
      <c r="B209" s="395"/>
      <c r="C209" s="139">
        <v>11</v>
      </c>
      <c r="D209" s="385" t="s">
        <v>83</v>
      </c>
      <c r="E209" s="386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90" t="s">
        <v>50</v>
      </c>
      <c r="B210" s="391"/>
      <c r="C210" s="391"/>
      <c r="D210" s="391"/>
      <c r="E210" s="392"/>
      <c r="F210" s="94">
        <f>SUM(F198:F209)</f>
        <v>6</v>
      </c>
      <c r="G210" s="94">
        <f t="shared" ref="G210:I210" si="19">SUM(G198:G209)</f>
        <v>9</v>
      </c>
      <c r="H210" s="94">
        <f>SUM(H198:H209)</f>
        <v>6</v>
      </c>
      <c r="I210" s="94">
        <f t="shared" si="19"/>
        <v>5</v>
      </c>
      <c r="J210" s="94">
        <f>SUM(J198:J209)</f>
        <v>0</v>
      </c>
      <c r="K210" s="118">
        <f t="shared" si="18"/>
        <v>26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5"/>
      <c r="B213" s="382"/>
      <c r="C213" s="382"/>
      <c r="D213" s="382"/>
      <c r="E213" s="336"/>
      <c r="F213" s="374" t="s">
        <v>114</v>
      </c>
      <c r="G213" s="375"/>
      <c r="H213" s="376"/>
      <c r="I213" s="268" t="s">
        <v>50</v>
      </c>
    </row>
    <row r="214" spans="1:18" ht="14.1" customHeight="1" x14ac:dyDescent="0.15">
      <c r="A214" s="337"/>
      <c r="B214" s="383"/>
      <c r="C214" s="383"/>
      <c r="D214" s="383"/>
      <c r="E214" s="338"/>
      <c r="F214" s="137">
        <v>1</v>
      </c>
      <c r="G214" s="137">
        <v>2</v>
      </c>
      <c r="H214" s="137">
        <v>3</v>
      </c>
      <c r="I214" s="269"/>
    </row>
    <row r="215" spans="1:18" ht="14.1" customHeight="1" x14ac:dyDescent="0.15">
      <c r="A215" s="339"/>
      <c r="B215" s="384"/>
      <c r="C215" s="384"/>
      <c r="D215" s="384"/>
      <c r="E215" s="340"/>
      <c r="F215" s="140" t="s">
        <v>67</v>
      </c>
      <c r="G215" s="140" t="s">
        <v>66</v>
      </c>
      <c r="H215" s="140" t="s">
        <v>68</v>
      </c>
      <c r="I215" s="270"/>
    </row>
    <row r="216" spans="1:18" ht="14.1" customHeight="1" x14ac:dyDescent="0.15">
      <c r="A216" s="387" t="s">
        <v>73</v>
      </c>
      <c r="B216" s="117" t="s">
        <v>85</v>
      </c>
      <c r="C216" s="368" t="s">
        <v>87</v>
      </c>
      <c r="D216" s="396"/>
      <c r="E216" s="369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88"/>
      <c r="B217" s="393" t="s">
        <v>86</v>
      </c>
      <c r="C217" s="139">
        <v>1</v>
      </c>
      <c r="D217" s="385" t="s">
        <v>75</v>
      </c>
      <c r="E217" s="38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8"/>
      <c r="B218" s="394"/>
      <c r="C218" s="139">
        <v>2</v>
      </c>
      <c r="D218" s="385" t="s">
        <v>76</v>
      </c>
      <c r="E218" s="38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8"/>
      <c r="B219" s="394"/>
      <c r="C219" s="139">
        <v>3</v>
      </c>
      <c r="D219" s="385" t="s">
        <v>77</v>
      </c>
      <c r="E219" s="38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8"/>
      <c r="B220" s="394"/>
      <c r="C220" s="139">
        <v>4</v>
      </c>
      <c r="D220" s="385" t="s">
        <v>110</v>
      </c>
      <c r="E220" s="38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8"/>
      <c r="B221" s="394"/>
      <c r="C221" s="139">
        <v>5</v>
      </c>
      <c r="D221" s="385" t="s">
        <v>78</v>
      </c>
      <c r="E221" s="38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8"/>
      <c r="B222" s="394"/>
      <c r="C222" s="139">
        <v>6</v>
      </c>
      <c r="D222" s="385" t="s">
        <v>79</v>
      </c>
      <c r="E222" s="38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8"/>
      <c r="B223" s="394"/>
      <c r="C223" s="139">
        <v>7</v>
      </c>
      <c r="D223" s="385" t="s">
        <v>80</v>
      </c>
      <c r="E223" s="38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8"/>
      <c r="B224" s="394"/>
      <c r="C224" s="139">
        <v>8</v>
      </c>
      <c r="D224" s="385" t="s">
        <v>81</v>
      </c>
      <c r="E224" s="38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8"/>
      <c r="B225" s="394"/>
      <c r="C225" s="139">
        <v>9</v>
      </c>
      <c r="D225" s="385" t="s">
        <v>82</v>
      </c>
      <c r="E225" s="38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8"/>
      <c r="B226" s="394"/>
      <c r="C226" s="139">
        <v>10</v>
      </c>
      <c r="D226" s="385" t="s">
        <v>111</v>
      </c>
      <c r="E226" s="38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9"/>
      <c r="B227" s="395"/>
      <c r="C227" s="139">
        <v>11</v>
      </c>
      <c r="D227" s="385" t="s">
        <v>83</v>
      </c>
      <c r="E227" s="38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90" t="s">
        <v>50</v>
      </c>
      <c r="B228" s="391"/>
      <c r="C228" s="391"/>
      <c r="D228" s="391"/>
      <c r="E228" s="392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7"/>
      <c r="B231" s="397"/>
      <c r="C231" s="397"/>
      <c r="D231" s="397"/>
      <c r="E231" s="358"/>
      <c r="F231" s="244" t="s">
        <v>88</v>
      </c>
      <c r="G231" s="244"/>
      <c r="H231" s="244"/>
      <c r="I231" s="244"/>
      <c r="J231" s="244"/>
      <c r="K231" s="244"/>
      <c r="L231" s="245"/>
      <c r="M231" s="254" t="s">
        <v>50</v>
      </c>
    </row>
    <row r="232" spans="1:14" ht="14.1" customHeight="1" x14ac:dyDescent="0.15">
      <c r="A232" s="359"/>
      <c r="B232" s="398"/>
      <c r="C232" s="398"/>
      <c r="D232" s="398"/>
      <c r="E232" s="360"/>
      <c r="F232" s="380" t="s">
        <v>104</v>
      </c>
      <c r="G232" s="226" t="s">
        <v>105</v>
      </c>
      <c r="H232" s="226" t="s">
        <v>98</v>
      </c>
      <c r="I232" s="226" t="s">
        <v>106</v>
      </c>
      <c r="J232" s="246" t="s">
        <v>107</v>
      </c>
      <c r="K232" s="226" t="s">
        <v>36</v>
      </c>
      <c r="L232" s="246" t="s">
        <v>30</v>
      </c>
      <c r="M232" s="294"/>
    </row>
    <row r="233" spans="1:14" ht="14.1" customHeight="1" x14ac:dyDescent="0.15">
      <c r="A233" s="361"/>
      <c r="B233" s="399"/>
      <c r="C233" s="399"/>
      <c r="D233" s="399"/>
      <c r="E233" s="362"/>
      <c r="F233" s="404"/>
      <c r="G233" s="227"/>
      <c r="H233" s="227"/>
      <c r="I233" s="227"/>
      <c r="J233" s="247"/>
      <c r="K233" s="227"/>
      <c r="L233" s="247"/>
      <c r="M233" s="255"/>
    </row>
    <row r="234" spans="1:14" ht="14.1" customHeight="1" x14ac:dyDescent="0.15">
      <c r="A234" s="387" t="s">
        <v>73</v>
      </c>
      <c r="B234" s="117" t="s">
        <v>85</v>
      </c>
      <c r="C234" s="368" t="s">
        <v>87</v>
      </c>
      <c r="D234" s="396"/>
      <c r="E234" s="369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88"/>
      <c r="B235" s="393" t="s">
        <v>86</v>
      </c>
      <c r="C235" s="139">
        <v>1</v>
      </c>
      <c r="D235" s="385" t="s">
        <v>75</v>
      </c>
      <c r="E235" s="386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8"/>
      <c r="B236" s="394"/>
      <c r="C236" s="139">
        <v>2</v>
      </c>
      <c r="D236" s="385" t="s">
        <v>76</v>
      </c>
      <c r="E236" s="386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8"/>
      <c r="B237" s="394"/>
      <c r="C237" s="139">
        <v>3</v>
      </c>
      <c r="D237" s="385" t="s">
        <v>77</v>
      </c>
      <c r="E237" s="386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8"/>
      <c r="B238" s="394"/>
      <c r="C238" s="139">
        <v>4</v>
      </c>
      <c r="D238" s="385" t="s">
        <v>110</v>
      </c>
      <c r="E238" s="386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8"/>
      <c r="B239" s="394"/>
      <c r="C239" s="139">
        <v>5</v>
      </c>
      <c r="D239" s="385" t="s">
        <v>78</v>
      </c>
      <c r="E239" s="386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8"/>
      <c r="B240" s="394"/>
      <c r="C240" s="139">
        <v>6</v>
      </c>
      <c r="D240" s="385" t="s">
        <v>79</v>
      </c>
      <c r="E240" s="386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8"/>
      <c r="B241" s="394"/>
      <c r="C241" s="139">
        <v>7</v>
      </c>
      <c r="D241" s="385" t="s">
        <v>80</v>
      </c>
      <c r="E241" s="386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8"/>
      <c r="B242" s="394"/>
      <c r="C242" s="139">
        <v>8</v>
      </c>
      <c r="D242" s="385" t="s">
        <v>81</v>
      </c>
      <c r="E242" s="386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8"/>
      <c r="B243" s="394"/>
      <c r="C243" s="139">
        <v>9</v>
      </c>
      <c r="D243" s="385" t="s">
        <v>82</v>
      </c>
      <c r="E243" s="386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8"/>
      <c r="B244" s="394"/>
      <c r="C244" s="139">
        <v>10</v>
      </c>
      <c r="D244" s="385" t="s">
        <v>111</v>
      </c>
      <c r="E244" s="386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9"/>
      <c r="B245" s="395"/>
      <c r="C245" s="139">
        <v>11</v>
      </c>
      <c r="D245" s="385" t="s">
        <v>83</v>
      </c>
      <c r="E245" s="386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90" t="s">
        <v>50</v>
      </c>
      <c r="B246" s="391"/>
      <c r="C246" s="391"/>
      <c r="D246" s="391"/>
      <c r="E246" s="392"/>
      <c r="F246" s="94">
        <f>SUM(F234:F245)</f>
        <v>1</v>
      </c>
      <c r="G246" s="94">
        <f t="shared" ref="G246:L246" si="22">SUM(G234:G245)</f>
        <v>2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2</v>
      </c>
      <c r="L246" s="94">
        <f t="shared" si="22"/>
        <v>0</v>
      </c>
      <c r="M246" s="56">
        <f t="shared" si="21"/>
        <v>5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5"/>
      <c r="B250" s="382"/>
      <c r="C250" s="382"/>
      <c r="D250" s="382"/>
      <c r="E250" s="336"/>
      <c r="F250" s="259" t="s">
        <v>16</v>
      </c>
      <c r="G250" s="260"/>
      <c r="H250" s="260"/>
      <c r="I250" s="260"/>
      <c r="J250" s="261"/>
      <c r="K250" s="310" t="s">
        <v>50</v>
      </c>
      <c r="L250" s="265" t="s">
        <v>13</v>
      </c>
      <c r="M250" s="266"/>
      <c r="N250" s="267"/>
      <c r="O250" s="268" t="s">
        <v>50</v>
      </c>
    </row>
    <row r="251" spans="1:17" ht="14.1" customHeight="1" x14ac:dyDescent="0.15">
      <c r="A251" s="337"/>
      <c r="B251" s="383"/>
      <c r="C251" s="383"/>
      <c r="D251" s="383"/>
      <c r="E251" s="33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11"/>
      <c r="L251" s="52">
        <v>1</v>
      </c>
      <c r="M251" s="44">
        <v>2</v>
      </c>
      <c r="N251" s="61">
        <v>3</v>
      </c>
      <c r="O251" s="269"/>
    </row>
    <row r="252" spans="1:17" ht="14.1" customHeight="1" x14ac:dyDescent="0.15">
      <c r="A252" s="337"/>
      <c r="B252" s="383"/>
      <c r="C252" s="383"/>
      <c r="D252" s="383"/>
      <c r="E252" s="338"/>
      <c r="F252" s="252" t="s">
        <v>65</v>
      </c>
      <c r="G252" s="252" t="s">
        <v>66</v>
      </c>
      <c r="H252" s="281" t="s">
        <v>101</v>
      </c>
      <c r="I252" s="246" t="s">
        <v>102</v>
      </c>
      <c r="J252" s="367" t="s">
        <v>103</v>
      </c>
      <c r="K252" s="311"/>
      <c r="L252" s="405" t="s">
        <v>67</v>
      </c>
      <c r="M252" s="250" t="s">
        <v>66</v>
      </c>
      <c r="N252" s="407" t="s">
        <v>68</v>
      </c>
      <c r="O252" s="269"/>
    </row>
    <row r="253" spans="1:17" ht="14.1" customHeight="1" x14ac:dyDescent="0.15">
      <c r="A253" s="339"/>
      <c r="B253" s="384"/>
      <c r="C253" s="384"/>
      <c r="D253" s="384"/>
      <c r="E253" s="340"/>
      <c r="F253" s="253"/>
      <c r="G253" s="253"/>
      <c r="H253" s="365"/>
      <c r="I253" s="366"/>
      <c r="J253" s="253"/>
      <c r="K253" s="312"/>
      <c r="L253" s="406"/>
      <c r="M253" s="251"/>
      <c r="N253" s="408"/>
      <c r="O253" s="270"/>
    </row>
    <row r="254" spans="1:17" ht="14.1" customHeight="1" x14ac:dyDescent="0.15">
      <c r="A254" s="409" t="s">
        <v>73</v>
      </c>
      <c r="B254" s="117" t="s">
        <v>85</v>
      </c>
      <c r="C254" s="368" t="s">
        <v>87</v>
      </c>
      <c r="D254" s="396"/>
      <c r="E254" s="369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410"/>
      <c r="B255" s="412" t="s">
        <v>86</v>
      </c>
      <c r="C255" s="139">
        <v>1</v>
      </c>
      <c r="D255" s="385" t="s">
        <v>75</v>
      </c>
      <c r="E255" s="39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10"/>
      <c r="B256" s="394"/>
      <c r="C256" s="139">
        <v>2</v>
      </c>
      <c r="D256" s="385" t="s">
        <v>76</v>
      </c>
      <c r="E256" s="39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10"/>
      <c r="B257" s="394"/>
      <c r="C257" s="139">
        <v>3</v>
      </c>
      <c r="D257" s="385" t="s">
        <v>77</v>
      </c>
      <c r="E257" s="39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10"/>
      <c r="B258" s="394"/>
      <c r="C258" s="139">
        <v>4</v>
      </c>
      <c r="D258" s="385" t="s">
        <v>110</v>
      </c>
      <c r="E258" s="38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10"/>
      <c r="B259" s="394"/>
      <c r="C259" s="139">
        <v>5</v>
      </c>
      <c r="D259" s="385" t="s">
        <v>78</v>
      </c>
      <c r="E259" s="39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10"/>
      <c r="B260" s="394"/>
      <c r="C260" s="139">
        <v>6</v>
      </c>
      <c r="D260" s="385" t="s">
        <v>79</v>
      </c>
      <c r="E260" s="39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10"/>
      <c r="B261" s="394"/>
      <c r="C261" s="139">
        <v>7</v>
      </c>
      <c r="D261" s="385" t="s">
        <v>80</v>
      </c>
      <c r="E261" s="39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10"/>
      <c r="B262" s="394"/>
      <c r="C262" s="139">
        <v>8</v>
      </c>
      <c r="D262" s="385" t="s">
        <v>81</v>
      </c>
      <c r="E262" s="39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10"/>
      <c r="B263" s="394"/>
      <c r="C263" s="139">
        <v>9</v>
      </c>
      <c r="D263" s="385" t="s">
        <v>82</v>
      </c>
      <c r="E263" s="39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10"/>
      <c r="B264" s="394"/>
      <c r="C264" s="139">
        <v>10</v>
      </c>
      <c r="D264" s="385" t="s">
        <v>111</v>
      </c>
      <c r="E264" s="38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11"/>
      <c r="B265" s="395"/>
      <c r="C265" s="139">
        <v>11</v>
      </c>
      <c r="D265" s="385" t="s">
        <v>83</v>
      </c>
      <c r="E265" s="39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90" t="s">
        <v>50</v>
      </c>
      <c r="B266" s="391"/>
      <c r="C266" s="391"/>
      <c r="D266" s="391"/>
      <c r="E266" s="392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6</v>
      </c>
      <c r="M266" s="94">
        <f>SUM(M254:M265)</f>
        <v>0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21"/>
      <c r="B269" s="422"/>
      <c r="C269" s="422"/>
      <c r="D269" s="422"/>
      <c r="E269" s="322"/>
      <c r="F269" s="237" t="s">
        <v>70</v>
      </c>
      <c r="G269" s="238"/>
      <c r="H269" s="238"/>
      <c r="I269" s="238"/>
      <c r="J269" s="239"/>
      <c r="K269" s="316" t="s">
        <v>50</v>
      </c>
      <c r="L269" s="243" t="s">
        <v>71</v>
      </c>
      <c r="M269" s="244"/>
      <c r="N269" s="244"/>
      <c r="O269" s="244"/>
      <c r="P269" s="244"/>
      <c r="Q269" s="244"/>
      <c r="R269" s="245"/>
      <c r="S269" s="215" t="s">
        <v>50</v>
      </c>
    </row>
    <row r="270" spans="1:19" ht="14.1" customHeight="1" x14ac:dyDescent="0.15">
      <c r="A270" s="423"/>
      <c r="B270" s="424"/>
      <c r="C270" s="424"/>
      <c r="D270" s="424"/>
      <c r="E270" s="323"/>
      <c r="F270" s="401" t="s">
        <v>96</v>
      </c>
      <c r="G270" s="220" t="s">
        <v>97</v>
      </c>
      <c r="H270" s="222" t="s">
        <v>98</v>
      </c>
      <c r="I270" s="220" t="s">
        <v>99</v>
      </c>
      <c r="J270" s="222" t="s">
        <v>100</v>
      </c>
      <c r="K270" s="317"/>
      <c r="L270" s="413" t="s">
        <v>104</v>
      </c>
      <c r="M270" s="415" t="s">
        <v>105</v>
      </c>
      <c r="N270" s="415" t="s">
        <v>98</v>
      </c>
      <c r="O270" s="415" t="s">
        <v>106</v>
      </c>
      <c r="P270" s="416" t="s">
        <v>107</v>
      </c>
      <c r="Q270" s="415" t="s">
        <v>36</v>
      </c>
      <c r="R270" s="416" t="s">
        <v>30</v>
      </c>
      <c r="S270" s="216"/>
    </row>
    <row r="271" spans="1:19" ht="14.1" customHeight="1" x14ac:dyDescent="0.15">
      <c r="A271" s="425"/>
      <c r="B271" s="426"/>
      <c r="C271" s="426"/>
      <c r="D271" s="426"/>
      <c r="E271" s="324"/>
      <c r="F271" s="403"/>
      <c r="G271" s="221"/>
      <c r="H271" s="223"/>
      <c r="I271" s="221"/>
      <c r="J271" s="223"/>
      <c r="K271" s="318"/>
      <c r="L271" s="414"/>
      <c r="M271" s="415"/>
      <c r="N271" s="415"/>
      <c r="O271" s="415"/>
      <c r="P271" s="416"/>
      <c r="Q271" s="415"/>
      <c r="R271" s="416"/>
      <c r="S271" s="217"/>
    </row>
    <row r="272" spans="1:19" ht="14.1" customHeight="1" x14ac:dyDescent="0.15">
      <c r="A272" s="387" t="s">
        <v>73</v>
      </c>
      <c r="B272" s="117" t="s">
        <v>85</v>
      </c>
      <c r="C272" s="368" t="s">
        <v>87</v>
      </c>
      <c r="D272" s="396"/>
      <c r="E272" s="369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5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6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4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12</v>
      </c>
    </row>
    <row r="273" spans="1:19" ht="14.1" customHeight="1" x14ac:dyDescent="0.15">
      <c r="A273" s="388"/>
      <c r="B273" s="393" t="s">
        <v>86</v>
      </c>
      <c r="C273" s="139">
        <v>1</v>
      </c>
      <c r="D273" s="385" t="s">
        <v>75</v>
      </c>
      <c r="E273" s="386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8"/>
      <c r="B274" s="394"/>
      <c r="C274" s="139">
        <v>2</v>
      </c>
      <c r="D274" s="385" t="s">
        <v>76</v>
      </c>
      <c r="E274" s="386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8"/>
      <c r="B275" s="394"/>
      <c r="C275" s="139">
        <v>3</v>
      </c>
      <c r="D275" s="385" t="s">
        <v>77</v>
      </c>
      <c r="E275" s="386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8"/>
      <c r="B276" s="394"/>
      <c r="C276" s="139">
        <v>4</v>
      </c>
      <c r="D276" s="419" t="s">
        <v>110</v>
      </c>
      <c r="E276" s="420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8"/>
      <c r="B277" s="394"/>
      <c r="C277" s="139">
        <v>5</v>
      </c>
      <c r="D277" s="385" t="s">
        <v>78</v>
      </c>
      <c r="E277" s="386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8"/>
      <c r="B278" s="394"/>
      <c r="C278" s="139">
        <v>6</v>
      </c>
      <c r="D278" s="385" t="s">
        <v>79</v>
      </c>
      <c r="E278" s="386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8"/>
      <c r="B279" s="394"/>
      <c r="C279" s="139">
        <v>7</v>
      </c>
      <c r="D279" s="385" t="s">
        <v>80</v>
      </c>
      <c r="E279" s="386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8"/>
      <c r="B280" s="394"/>
      <c r="C280" s="139">
        <v>8</v>
      </c>
      <c r="D280" s="385" t="s">
        <v>81</v>
      </c>
      <c r="E280" s="386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8"/>
      <c r="B281" s="394"/>
      <c r="C281" s="139">
        <v>9</v>
      </c>
      <c r="D281" s="385" t="s">
        <v>82</v>
      </c>
      <c r="E281" s="386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8"/>
      <c r="B282" s="394"/>
      <c r="C282" s="139">
        <v>10</v>
      </c>
      <c r="D282" s="385" t="s">
        <v>111</v>
      </c>
      <c r="E282" s="386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9"/>
      <c r="B283" s="395"/>
      <c r="C283" s="139">
        <v>11</v>
      </c>
      <c r="D283" s="385" t="s">
        <v>83</v>
      </c>
      <c r="E283" s="386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90" t="s">
        <v>50</v>
      </c>
      <c r="B284" s="391"/>
      <c r="C284" s="391"/>
      <c r="D284" s="391"/>
      <c r="E284" s="392"/>
      <c r="F284" s="56">
        <f>SUM(F272:F283)</f>
        <v>2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5</v>
      </c>
      <c r="L284" s="94">
        <f>SUM(L272:L283)</f>
        <v>0</v>
      </c>
      <c r="M284" s="94">
        <f t="shared" ref="M284:R284" si="29">SUM(M272:M283)</f>
        <v>6</v>
      </c>
      <c r="N284" s="94">
        <f t="shared" si="29"/>
        <v>0</v>
      </c>
      <c r="O284" s="94">
        <f t="shared" si="29"/>
        <v>0</v>
      </c>
      <c r="P284" s="94">
        <f t="shared" si="29"/>
        <v>4</v>
      </c>
      <c r="Q284" s="94">
        <f t="shared" si="29"/>
        <v>2</v>
      </c>
      <c r="R284" s="94">
        <f t="shared" si="29"/>
        <v>0</v>
      </c>
      <c r="S284" s="56">
        <f t="shared" si="27"/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7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6">
        <v>1</v>
      </c>
      <c r="L3" s="429" t="s">
        <v>54</v>
      </c>
      <c r="M3" s="430"/>
      <c r="N3" s="430"/>
      <c r="O3" s="431"/>
      <c r="P3" s="144">
        <v>2</v>
      </c>
      <c r="Q3" s="429" t="s">
        <v>55</v>
      </c>
      <c r="R3" s="430"/>
      <c r="S3" s="430"/>
      <c r="T3" s="431"/>
      <c r="U3" s="144">
        <v>3</v>
      </c>
      <c r="V3" s="429" t="s">
        <v>56</v>
      </c>
      <c r="W3" s="430"/>
      <c r="X3" s="430"/>
      <c r="Y3" s="431"/>
      <c r="Z3" s="144">
        <v>4</v>
      </c>
      <c r="AA3" s="429" t="s">
        <v>57</v>
      </c>
      <c r="AB3" s="430"/>
      <c r="AC3" s="430"/>
      <c r="AD3" s="431"/>
      <c r="AE3" s="144">
        <v>5</v>
      </c>
      <c r="AF3" s="429" t="s">
        <v>58</v>
      </c>
      <c r="AG3" s="430"/>
      <c r="AH3" s="430"/>
      <c r="AI3" s="431"/>
      <c r="AJ3" s="144">
        <v>6</v>
      </c>
      <c r="AK3" s="429" t="s">
        <v>134</v>
      </c>
      <c r="AL3" s="430"/>
      <c r="AM3" s="430"/>
      <c r="AN3" s="431"/>
      <c r="AO3" s="144">
        <v>7</v>
      </c>
      <c r="AP3" s="429" t="s">
        <v>135</v>
      </c>
      <c r="AQ3" s="430"/>
      <c r="AR3" s="430"/>
      <c r="AS3" s="431"/>
      <c r="AT3" s="144">
        <v>8</v>
      </c>
      <c r="AU3" s="429" t="s">
        <v>61</v>
      </c>
      <c r="AV3" s="430"/>
      <c r="AW3" s="430"/>
      <c r="AX3" s="431"/>
      <c r="AY3" s="144">
        <v>9</v>
      </c>
      <c r="AZ3" s="429" t="s">
        <v>62</v>
      </c>
      <c r="BA3" s="430"/>
      <c r="BB3" s="430"/>
      <c r="BC3" s="433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7"/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7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7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7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7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7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7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6">
        <v>1</v>
      </c>
      <c r="L13" s="429" t="s">
        <v>54</v>
      </c>
      <c r="M13" s="430"/>
      <c r="N13" s="430"/>
      <c r="O13" s="431"/>
      <c r="P13" s="144">
        <v>2</v>
      </c>
      <c r="Q13" s="429" t="s">
        <v>55</v>
      </c>
      <c r="R13" s="430"/>
      <c r="S13" s="430"/>
      <c r="T13" s="431"/>
      <c r="U13" s="144">
        <v>3</v>
      </c>
      <c r="V13" s="429" t="s">
        <v>56</v>
      </c>
      <c r="W13" s="430"/>
      <c r="X13" s="430"/>
      <c r="Y13" s="431"/>
      <c r="Z13" s="144">
        <v>4</v>
      </c>
      <c r="AA13" s="429" t="s">
        <v>57</v>
      </c>
      <c r="AB13" s="430"/>
      <c r="AC13" s="430"/>
      <c r="AD13" s="431"/>
      <c r="AE13" s="144">
        <v>5</v>
      </c>
      <c r="AF13" s="429" t="s">
        <v>58</v>
      </c>
      <c r="AG13" s="430"/>
      <c r="AH13" s="430"/>
      <c r="AI13" s="431"/>
      <c r="AJ13" s="144">
        <v>6</v>
      </c>
      <c r="AK13" s="429" t="s">
        <v>134</v>
      </c>
      <c r="AL13" s="430"/>
      <c r="AM13" s="430"/>
      <c r="AN13" s="431"/>
      <c r="AO13" s="144">
        <v>7</v>
      </c>
      <c r="AP13" s="429" t="s">
        <v>135</v>
      </c>
      <c r="AQ13" s="430"/>
      <c r="AR13" s="430"/>
      <c r="AS13" s="431"/>
      <c r="AT13" s="144">
        <v>8</v>
      </c>
      <c r="AU13" s="429" t="s">
        <v>61</v>
      </c>
      <c r="AV13" s="430"/>
      <c r="AW13" s="430"/>
      <c r="AX13" s="431"/>
      <c r="AY13" s="144">
        <v>9</v>
      </c>
      <c r="AZ13" s="429" t="s">
        <v>62</v>
      </c>
      <c r="BA13" s="430"/>
      <c r="BB13" s="430"/>
      <c r="BC13" s="433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34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4"/>
      <c r="B15" s="395" t="s">
        <v>29</v>
      </c>
      <c r="C15" s="395"/>
      <c r="D15" s="395"/>
      <c r="E15" s="395"/>
      <c r="F15" s="395"/>
      <c r="G15" s="395"/>
      <c r="H15" s="395"/>
      <c r="I15" s="395"/>
      <c r="J15" s="39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4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4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4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4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4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4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6">
        <v>1</v>
      </c>
      <c r="L23" s="429" t="s">
        <v>54</v>
      </c>
      <c r="M23" s="430"/>
      <c r="N23" s="430"/>
      <c r="O23" s="431"/>
      <c r="P23" s="144">
        <v>2</v>
      </c>
      <c r="Q23" s="429" t="s">
        <v>55</v>
      </c>
      <c r="R23" s="430"/>
      <c r="S23" s="430"/>
      <c r="T23" s="431"/>
      <c r="U23" s="144">
        <v>3</v>
      </c>
      <c r="V23" s="429" t="s">
        <v>56</v>
      </c>
      <c r="W23" s="430"/>
      <c r="X23" s="430"/>
      <c r="Y23" s="431"/>
      <c r="Z23" s="144">
        <v>4</v>
      </c>
      <c r="AA23" s="429" t="s">
        <v>57</v>
      </c>
      <c r="AB23" s="430"/>
      <c r="AC23" s="430"/>
      <c r="AD23" s="431"/>
      <c r="AE23" s="144">
        <v>5</v>
      </c>
      <c r="AF23" s="429" t="s">
        <v>58</v>
      </c>
      <c r="AG23" s="430"/>
      <c r="AH23" s="430"/>
      <c r="AI23" s="431"/>
      <c r="AJ23" s="144">
        <v>6</v>
      </c>
      <c r="AK23" s="429" t="s">
        <v>134</v>
      </c>
      <c r="AL23" s="430"/>
      <c r="AM23" s="430"/>
      <c r="AN23" s="431"/>
      <c r="AO23" s="144">
        <v>7</v>
      </c>
      <c r="AP23" s="429" t="s">
        <v>135</v>
      </c>
      <c r="AQ23" s="430"/>
      <c r="AR23" s="430"/>
      <c r="AS23" s="431"/>
      <c r="AT23" s="144">
        <v>8</v>
      </c>
      <c r="AU23" s="429" t="s">
        <v>61</v>
      </c>
      <c r="AV23" s="430"/>
      <c r="AW23" s="430"/>
      <c r="AX23" s="431"/>
      <c r="AY23" s="144">
        <v>9</v>
      </c>
      <c r="AZ23" s="429" t="s">
        <v>62</v>
      </c>
      <c r="BA23" s="430"/>
      <c r="BB23" s="430"/>
      <c r="BC23" s="433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87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8"/>
      <c r="B25" s="395" t="s">
        <v>29</v>
      </c>
      <c r="C25" s="395"/>
      <c r="D25" s="395"/>
      <c r="E25" s="395"/>
      <c r="F25" s="395"/>
      <c r="G25" s="395"/>
      <c r="H25" s="395"/>
      <c r="I25" s="395"/>
      <c r="J25" s="39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8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8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8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8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8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9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6">
        <v>1</v>
      </c>
      <c r="L33" s="429" t="s">
        <v>54</v>
      </c>
      <c r="M33" s="430"/>
      <c r="N33" s="430"/>
      <c r="O33" s="431"/>
      <c r="P33" s="144">
        <v>2</v>
      </c>
      <c r="Q33" s="429" t="s">
        <v>55</v>
      </c>
      <c r="R33" s="430"/>
      <c r="S33" s="430"/>
      <c r="T33" s="431"/>
      <c r="U33" s="144">
        <v>3</v>
      </c>
      <c r="V33" s="429" t="s">
        <v>56</v>
      </c>
      <c r="W33" s="430"/>
      <c r="X33" s="430"/>
      <c r="Y33" s="431"/>
      <c r="Z33" s="144">
        <v>4</v>
      </c>
      <c r="AA33" s="429" t="s">
        <v>57</v>
      </c>
      <c r="AB33" s="430"/>
      <c r="AC33" s="430"/>
      <c r="AD33" s="431"/>
      <c r="AE33" s="144">
        <v>5</v>
      </c>
      <c r="AF33" s="429" t="s">
        <v>58</v>
      </c>
      <c r="AG33" s="430"/>
      <c r="AH33" s="430"/>
      <c r="AI33" s="431"/>
      <c r="AJ33" s="144">
        <v>6</v>
      </c>
      <c r="AK33" s="429" t="s">
        <v>134</v>
      </c>
      <c r="AL33" s="430"/>
      <c r="AM33" s="430"/>
      <c r="AN33" s="431"/>
      <c r="AO33" s="144">
        <v>7</v>
      </c>
      <c r="AP33" s="429" t="s">
        <v>135</v>
      </c>
      <c r="AQ33" s="430"/>
      <c r="AR33" s="430"/>
      <c r="AS33" s="431"/>
      <c r="AT33" s="144">
        <v>8</v>
      </c>
      <c r="AU33" s="429" t="s">
        <v>61</v>
      </c>
      <c r="AV33" s="430"/>
      <c r="AW33" s="430"/>
      <c r="AX33" s="431"/>
      <c r="AY33" s="144">
        <v>9</v>
      </c>
      <c r="AZ33" s="429" t="s">
        <v>62</v>
      </c>
      <c r="BA33" s="430"/>
      <c r="BB33" s="430"/>
      <c r="BC33" s="433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87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8"/>
      <c r="B35" s="395" t="s">
        <v>29</v>
      </c>
      <c r="C35" s="395"/>
      <c r="D35" s="395"/>
      <c r="E35" s="395"/>
      <c r="F35" s="395"/>
      <c r="G35" s="395"/>
      <c r="H35" s="395"/>
      <c r="I35" s="395"/>
      <c r="J35" s="39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8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8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8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8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8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9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6">
        <v>1</v>
      </c>
      <c r="L43" s="429" t="s">
        <v>54</v>
      </c>
      <c r="M43" s="430"/>
      <c r="N43" s="430"/>
      <c r="O43" s="431"/>
      <c r="P43" s="144">
        <v>2</v>
      </c>
      <c r="Q43" s="429" t="s">
        <v>55</v>
      </c>
      <c r="R43" s="430"/>
      <c r="S43" s="430"/>
      <c r="T43" s="431"/>
      <c r="U43" s="144">
        <v>3</v>
      </c>
      <c r="V43" s="429" t="s">
        <v>56</v>
      </c>
      <c r="W43" s="430"/>
      <c r="X43" s="430"/>
      <c r="Y43" s="431"/>
      <c r="Z43" s="144">
        <v>4</v>
      </c>
      <c r="AA43" s="429" t="s">
        <v>57</v>
      </c>
      <c r="AB43" s="430"/>
      <c r="AC43" s="430"/>
      <c r="AD43" s="431"/>
      <c r="AE43" s="144">
        <v>5</v>
      </c>
      <c r="AF43" s="429" t="s">
        <v>58</v>
      </c>
      <c r="AG43" s="430"/>
      <c r="AH43" s="430"/>
      <c r="AI43" s="431"/>
      <c r="AJ43" s="144">
        <v>6</v>
      </c>
      <c r="AK43" s="429" t="s">
        <v>134</v>
      </c>
      <c r="AL43" s="430"/>
      <c r="AM43" s="430"/>
      <c r="AN43" s="431"/>
      <c r="AO43" s="144">
        <v>7</v>
      </c>
      <c r="AP43" s="429" t="s">
        <v>135</v>
      </c>
      <c r="AQ43" s="430"/>
      <c r="AR43" s="430"/>
      <c r="AS43" s="431"/>
      <c r="AT43" s="144">
        <v>8</v>
      </c>
      <c r="AU43" s="429" t="s">
        <v>61</v>
      </c>
      <c r="AV43" s="430"/>
      <c r="AW43" s="430"/>
      <c r="AX43" s="431"/>
      <c r="AY43" s="144">
        <v>9</v>
      </c>
      <c r="AZ43" s="429" t="s">
        <v>62</v>
      </c>
      <c r="BA43" s="430"/>
      <c r="BB43" s="430"/>
      <c r="BC43" s="433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27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7"/>
      <c r="B45" s="395" t="s">
        <v>29</v>
      </c>
      <c r="C45" s="395"/>
      <c r="D45" s="395"/>
      <c r="E45" s="395"/>
      <c r="F45" s="395"/>
      <c r="G45" s="395"/>
      <c r="H45" s="395"/>
      <c r="I45" s="395"/>
      <c r="J45" s="39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7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7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7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7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7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7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6">
        <v>1</v>
      </c>
      <c r="L53" s="429" t="s">
        <v>54</v>
      </c>
      <c r="M53" s="430"/>
      <c r="N53" s="430"/>
      <c r="O53" s="431"/>
      <c r="P53" s="144">
        <v>2</v>
      </c>
      <c r="Q53" s="429" t="s">
        <v>55</v>
      </c>
      <c r="R53" s="430"/>
      <c r="S53" s="430"/>
      <c r="T53" s="431"/>
      <c r="U53" s="144">
        <v>3</v>
      </c>
      <c r="V53" s="429" t="s">
        <v>56</v>
      </c>
      <c r="W53" s="430"/>
      <c r="X53" s="430"/>
      <c r="Y53" s="431"/>
      <c r="Z53" s="144">
        <v>4</v>
      </c>
      <c r="AA53" s="429" t="s">
        <v>57</v>
      </c>
      <c r="AB53" s="430"/>
      <c r="AC53" s="430"/>
      <c r="AD53" s="431"/>
      <c r="AE53" s="144">
        <v>5</v>
      </c>
      <c r="AF53" s="429" t="s">
        <v>58</v>
      </c>
      <c r="AG53" s="430"/>
      <c r="AH53" s="430"/>
      <c r="AI53" s="431"/>
      <c r="AJ53" s="144">
        <v>6</v>
      </c>
      <c r="AK53" s="429" t="s">
        <v>134</v>
      </c>
      <c r="AL53" s="430"/>
      <c r="AM53" s="430"/>
      <c r="AN53" s="431"/>
      <c r="AO53" s="144">
        <v>7</v>
      </c>
      <c r="AP53" s="429" t="s">
        <v>135</v>
      </c>
      <c r="AQ53" s="430"/>
      <c r="AR53" s="430"/>
      <c r="AS53" s="431"/>
      <c r="AT53" s="144">
        <v>8</v>
      </c>
      <c r="AU53" s="429" t="s">
        <v>61</v>
      </c>
      <c r="AV53" s="430"/>
      <c r="AW53" s="430"/>
      <c r="AX53" s="431"/>
      <c r="AY53" s="144">
        <v>9</v>
      </c>
      <c r="AZ53" s="429" t="s">
        <v>62</v>
      </c>
      <c r="BA53" s="430"/>
      <c r="BB53" s="430"/>
      <c r="BC53" s="433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34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4"/>
      <c r="B55" s="395" t="s">
        <v>29</v>
      </c>
      <c r="C55" s="395"/>
      <c r="D55" s="395"/>
      <c r="E55" s="395"/>
      <c r="F55" s="395"/>
      <c r="G55" s="395"/>
      <c r="H55" s="395"/>
      <c r="I55" s="395"/>
      <c r="J55" s="39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4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4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4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4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4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4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6">
        <v>1</v>
      </c>
      <c r="L63" s="429" t="s">
        <v>54</v>
      </c>
      <c r="M63" s="430"/>
      <c r="N63" s="430"/>
      <c r="O63" s="431"/>
      <c r="P63" s="144">
        <v>2</v>
      </c>
      <c r="Q63" s="429" t="s">
        <v>55</v>
      </c>
      <c r="R63" s="430"/>
      <c r="S63" s="430"/>
      <c r="T63" s="431"/>
      <c r="U63" s="144">
        <v>3</v>
      </c>
      <c r="V63" s="429" t="s">
        <v>56</v>
      </c>
      <c r="W63" s="430"/>
      <c r="X63" s="430"/>
      <c r="Y63" s="431"/>
      <c r="Z63" s="144">
        <v>4</v>
      </c>
      <c r="AA63" s="429" t="s">
        <v>57</v>
      </c>
      <c r="AB63" s="430"/>
      <c r="AC63" s="430"/>
      <c r="AD63" s="431"/>
      <c r="AE63" s="144">
        <v>5</v>
      </c>
      <c r="AF63" s="429" t="s">
        <v>58</v>
      </c>
      <c r="AG63" s="430"/>
      <c r="AH63" s="430"/>
      <c r="AI63" s="431"/>
      <c r="AJ63" s="144">
        <v>6</v>
      </c>
      <c r="AK63" s="429" t="s">
        <v>134</v>
      </c>
      <c r="AL63" s="430"/>
      <c r="AM63" s="430"/>
      <c r="AN63" s="431"/>
      <c r="AO63" s="144">
        <v>7</v>
      </c>
      <c r="AP63" s="429" t="s">
        <v>135</v>
      </c>
      <c r="AQ63" s="430"/>
      <c r="AR63" s="430"/>
      <c r="AS63" s="431"/>
      <c r="AT63" s="144">
        <v>8</v>
      </c>
      <c r="AU63" s="429" t="s">
        <v>61</v>
      </c>
      <c r="AV63" s="430"/>
      <c r="AW63" s="430"/>
      <c r="AX63" s="431"/>
      <c r="AY63" s="144">
        <v>9</v>
      </c>
      <c r="AZ63" s="429" t="s">
        <v>62</v>
      </c>
      <c r="BA63" s="430"/>
      <c r="BB63" s="430"/>
      <c r="BC63" s="433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87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8"/>
      <c r="B65" s="395" t="s">
        <v>29</v>
      </c>
      <c r="C65" s="395"/>
      <c r="D65" s="395"/>
      <c r="E65" s="395"/>
      <c r="F65" s="395"/>
      <c r="G65" s="395"/>
      <c r="H65" s="395"/>
      <c r="I65" s="395"/>
      <c r="J65" s="39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8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8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8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8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8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9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6">
        <v>1</v>
      </c>
      <c r="L73" s="429" t="s">
        <v>54</v>
      </c>
      <c r="M73" s="430"/>
      <c r="N73" s="430"/>
      <c r="O73" s="431"/>
      <c r="P73" s="144">
        <v>2</v>
      </c>
      <c r="Q73" s="429" t="s">
        <v>55</v>
      </c>
      <c r="R73" s="430"/>
      <c r="S73" s="430"/>
      <c r="T73" s="431"/>
      <c r="U73" s="144">
        <v>3</v>
      </c>
      <c r="V73" s="429" t="s">
        <v>56</v>
      </c>
      <c r="W73" s="430"/>
      <c r="X73" s="430"/>
      <c r="Y73" s="431"/>
      <c r="Z73" s="144">
        <v>4</v>
      </c>
      <c r="AA73" s="429" t="s">
        <v>57</v>
      </c>
      <c r="AB73" s="430"/>
      <c r="AC73" s="430"/>
      <c r="AD73" s="431"/>
      <c r="AE73" s="144">
        <v>5</v>
      </c>
      <c r="AF73" s="429" t="s">
        <v>58</v>
      </c>
      <c r="AG73" s="430"/>
      <c r="AH73" s="430"/>
      <c r="AI73" s="431"/>
      <c r="AJ73" s="144">
        <v>6</v>
      </c>
      <c r="AK73" s="429" t="s">
        <v>134</v>
      </c>
      <c r="AL73" s="430"/>
      <c r="AM73" s="430"/>
      <c r="AN73" s="431"/>
      <c r="AO73" s="144">
        <v>7</v>
      </c>
      <c r="AP73" s="429" t="s">
        <v>135</v>
      </c>
      <c r="AQ73" s="430"/>
      <c r="AR73" s="430"/>
      <c r="AS73" s="431"/>
      <c r="AT73" s="144">
        <v>8</v>
      </c>
      <c r="AU73" s="429" t="s">
        <v>61</v>
      </c>
      <c r="AV73" s="430"/>
      <c r="AW73" s="430"/>
      <c r="AX73" s="431"/>
      <c r="AY73" s="144">
        <v>9</v>
      </c>
      <c r="AZ73" s="429" t="s">
        <v>62</v>
      </c>
      <c r="BA73" s="430"/>
      <c r="BB73" s="430"/>
      <c r="BC73" s="433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87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8"/>
      <c r="B75" s="395" t="s">
        <v>29</v>
      </c>
      <c r="C75" s="395"/>
      <c r="D75" s="395"/>
      <c r="E75" s="395"/>
      <c r="F75" s="395"/>
      <c r="G75" s="395"/>
      <c r="H75" s="395"/>
      <c r="I75" s="395"/>
      <c r="J75" s="39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8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8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8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8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8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9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6">
        <v>1</v>
      </c>
      <c r="L84" s="429" t="s">
        <v>54</v>
      </c>
      <c r="M84" s="430"/>
      <c r="N84" s="430"/>
      <c r="O84" s="431"/>
      <c r="P84" s="144">
        <v>2</v>
      </c>
      <c r="Q84" s="429" t="s">
        <v>55</v>
      </c>
      <c r="R84" s="430"/>
      <c r="S84" s="430"/>
      <c r="T84" s="431"/>
      <c r="U84" s="144">
        <v>3</v>
      </c>
      <c r="V84" s="429" t="s">
        <v>56</v>
      </c>
      <c r="W84" s="430"/>
      <c r="X84" s="430"/>
      <c r="Y84" s="431"/>
      <c r="Z84" s="144">
        <v>4</v>
      </c>
      <c r="AA84" s="429" t="s">
        <v>57</v>
      </c>
      <c r="AB84" s="430"/>
      <c r="AC84" s="430"/>
      <c r="AD84" s="431"/>
      <c r="AE84" s="144">
        <v>5</v>
      </c>
      <c r="AF84" s="429" t="s">
        <v>58</v>
      </c>
      <c r="AG84" s="430"/>
      <c r="AH84" s="430"/>
      <c r="AI84" s="431"/>
      <c r="AJ84" s="144">
        <v>6</v>
      </c>
      <c r="AK84" s="429" t="s">
        <v>134</v>
      </c>
      <c r="AL84" s="430"/>
      <c r="AM84" s="430"/>
      <c r="AN84" s="431"/>
      <c r="AO84" s="144">
        <v>7</v>
      </c>
      <c r="AP84" s="429" t="s">
        <v>135</v>
      </c>
      <c r="AQ84" s="430"/>
      <c r="AR84" s="430"/>
      <c r="AS84" s="431"/>
      <c r="AT84" s="144">
        <v>8</v>
      </c>
      <c r="AU84" s="429" t="s">
        <v>61</v>
      </c>
      <c r="AV84" s="430"/>
      <c r="AW84" s="430"/>
      <c r="AX84" s="431"/>
      <c r="AY84" s="144">
        <v>9</v>
      </c>
      <c r="AZ84" s="429" t="s">
        <v>62</v>
      </c>
      <c r="BA84" s="430"/>
      <c r="BB84" s="430"/>
      <c r="BC84" s="433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27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7"/>
      <c r="B86" s="395" t="s">
        <v>29</v>
      </c>
      <c r="C86" s="395"/>
      <c r="D86" s="395"/>
      <c r="E86" s="395"/>
      <c r="F86" s="395"/>
      <c r="G86" s="395"/>
      <c r="H86" s="395"/>
      <c r="I86" s="395"/>
      <c r="J86" s="39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7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7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7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7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7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7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6">
        <v>1</v>
      </c>
      <c r="L94" s="429" t="s">
        <v>54</v>
      </c>
      <c r="M94" s="430"/>
      <c r="N94" s="430"/>
      <c r="O94" s="431"/>
      <c r="P94" s="144">
        <v>2</v>
      </c>
      <c r="Q94" s="429" t="s">
        <v>55</v>
      </c>
      <c r="R94" s="430"/>
      <c r="S94" s="430"/>
      <c r="T94" s="431"/>
      <c r="U94" s="144">
        <v>3</v>
      </c>
      <c r="V94" s="429" t="s">
        <v>56</v>
      </c>
      <c r="W94" s="430"/>
      <c r="X94" s="430"/>
      <c r="Y94" s="431"/>
      <c r="Z94" s="144">
        <v>4</v>
      </c>
      <c r="AA94" s="429" t="s">
        <v>57</v>
      </c>
      <c r="AB94" s="430"/>
      <c r="AC94" s="430"/>
      <c r="AD94" s="431"/>
      <c r="AE94" s="144">
        <v>5</v>
      </c>
      <c r="AF94" s="429" t="s">
        <v>58</v>
      </c>
      <c r="AG94" s="430"/>
      <c r="AH94" s="430"/>
      <c r="AI94" s="431"/>
      <c r="AJ94" s="144">
        <v>6</v>
      </c>
      <c r="AK94" s="429" t="s">
        <v>134</v>
      </c>
      <c r="AL94" s="430"/>
      <c r="AM94" s="430"/>
      <c r="AN94" s="431"/>
      <c r="AO94" s="144">
        <v>7</v>
      </c>
      <c r="AP94" s="429" t="s">
        <v>135</v>
      </c>
      <c r="AQ94" s="430"/>
      <c r="AR94" s="430"/>
      <c r="AS94" s="431"/>
      <c r="AT94" s="144">
        <v>8</v>
      </c>
      <c r="AU94" s="429" t="s">
        <v>61</v>
      </c>
      <c r="AV94" s="430"/>
      <c r="AW94" s="430"/>
      <c r="AX94" s="431"/>
      <c r="AY94" s="144">
        <v>9</v>
      </c>
      <c r="AZ94" s="429" t="s">
        <v>62</v>
      </c>
      <c r="BA94" s="430"/>
      <c r="BB94" s="430"/>
      <c r="BC94" s="433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34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4"/>
      <c r="B96" s="395" t="s">
        <v>29</v>
      </c>
      <c r="C96" s="395"/>
      <c r="D96" s="395"/>
      <c r="E96" s="395"/>
      <c r="F96" s="395"/>
      <c r="G96" s="395"/>
      <c r="H96" s="395"/>
      <c r="I96" s="395"/>
      <c r="J96" s="39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4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4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4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4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4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4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5" t="s">
        <v>108</v>
      </c>
      <c r="C104" s="435"/>
      <c r="D104" s="435"/>
      <c r="E104" s="435" t="s">
        <v>109</v>
      </c>
      <c r="F104" s="435"/>
      <c r="G104" s="435"/>
      <c r="H104" s="435" t="s">
        <v>93</v>
      </c>
      <c r="I104" s="435"/>
      <c r="J104" s="435"/>
      <c r="K104" s="36">
        <v>1</v>
      </c>
      <c r="L104" s="429" t="s">
        <v>54</v>
      </c>
      <c r="M104" s="430"/>
      <c r="N104" s="430"/>
      <c r="O104" s="431"/>
      <c r="P104" s="144">
        <v>2</v>
      </c>
      <c r="Q104" s="429" t="s">
        <v>55</v>
      </c>
      <c r="R104" s="430"/>
      <c r="S104" s="430"/>
      <c r="T104" s="431"/>
      <c r="U104" s="144">
        <v>3</v>
      </c>
      <c r="V104" s="429" t="s">
        <v>56</v>
      </c>
      <c r="W104" s="430"/>
      <c r="X104" s="430"/>
      <c r="Y104" s="431"/>
      <c r="Z104" s="144">
        <v>4</v>
      </c>
      <c r="AA104" s="429" t="s">
        <v>57</v>
      </c>
      <c r="AB104" s="430"/>
      <c r="AC104" s="430"/>
      <c r="AD104" s="431"/>
      <c r="AE104" s="144">
        <v>5</v>
      </c>
      <c r="AF104" s="429" t="s">
        <v>58</v>
      </c>
      <c r="AG104" s="430"/>
      <c r="AH104" s="430"/>
      <c r="AI104" s="431"/>
      <c r="AJ104" s="144">
        <v>6</v>
      </c>
      <c r="AK104" s="429" t="s">
        <v>134</v>
      </c>
      <c r="AL104" s="430"/>
      <c r="AM104" s="430"/>
      <c r="AN104" s="431"/>
      <c r="AO104" s="144">
        <v>7</v>
      </c>
      <c r="AP104" s="429" t="s">
        <v>135</v>
      </c>
      <c r="AQ104" s="430"/>
      <c r="AR104" s="430"/>
      <c r="AS104" s="431"/>
      <c r="AT104" s="144">
        <v>8</v>
      </c>
      <c r="AU104" s="429" t="s">
        <v>61</v>
      </c>
      <c r="AV104" s="430"/>
      <c r="AW104" s="430"/>
      <c r="AX104" s="431"/>
      <c r="AY104" s="144">
        <v>9</v>
      </c>
      <c r="AZ104" s="429" t="s">
        <v>62</v>
      </c>
      <c r="BA104" s="430"/>
      <c r="BB104" s="430"/>
      <c r="BC104" s="433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111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8"/>
      <c r="B106" s="440" t="s">
        <v>29</v>
      </c>
      <c r="C106" s="440"/>
      <c r="D106" s="440"/>
      <c r="E106" s="440"/>
      <c r="F106" s="440"/>
      <c r="G106" s="440"/>
      <c r="H106" s="440"/>
      <c r="I106" s="440"/>
      <c r="J106" s="44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29</v>
      </c>
      <c r="F107" s="435"/>
      <c r="G107" s="435"/>
      <c r="H107" s="435"/>
      <c r="I107" s="435"/>
      <c r="J107" s="435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29</v>
      </c>
      <c r="I108" s="435"/>
      <c r="J108" s="435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8"/>
      <c r="B109" s="435" t="s">
        <v>29</v>
      </c>
      <c r="C109" s="435"/>
      <c r="D109" s="435"/>
      <c r="E109" s="435" t="s">
        <v>29</v>
      </c>
      <c r="F109" s="435"/>
      <c r="G109" s="435"/>
      <c r="H109" s="435"/>
      <c r="I109" s="435"/>
      <c r="J109" s="435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8"/>
      <c r="B110" s="435" t="s">
        <v>29</v>
      </c>
      <c r="C110" s="435"/>
      <c r="D110" s="435"/>
      <c r="E110" s="435"/>
      <c r="F110" s="435"/>
      <c r="G110" s="435"/>
      <c r="H110" s="435" t="s">
        <v>29</v>
      </c>
      <c r="I110" s="435"/>
      <c r="J110" s="435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29</v>
      </c>
      <c r="F111" s="435"/>
      <c r="G111" s="435"/>
      <c r="H111" s="435" t="s">
        <v>29</v>
      </c>
      <c r="I111" s="435"/>
      <c r="J111" s="435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9"/>
      <c r="B112" s="435" t="s">
        <v>29</v>
      </c>
      <c r="C112" s="435"/>
      <c r="D112" s="435"/>
      <c r="E112" s="435" t="s">
        <v>29</v>
      </c>
      <c r="F112" s="435"/>
      <c r="G112" s="435"/>
      <c r="H112" s="435" t="s">
        <v>29</v>
      </c>
      <c r="I112" s="435"/>
      <c r="J112" s="435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5" t="s">
        <v>108</v>
      </c>
      <c r="C114" s="435"/>
      <c r="D114" s="435"/>
      <c r="E114" s="435" t="s">
        <v>109</v>
      </c>
      <c r="F114" s="435"/>
      <c r="G114" s="435"/>
      <c r="H114" s="435" t="s">
        <v>93</v>
      </c>
      <c r="I114" s="435"/>
      <c r="J114" s="435"/>
      <c r="K114" s="36">
        <v>1</v>
      </c>
      <c r="L114" s="429" t="s">
        <v>54</v>
      </c>
      <c r="M114" s="430"/>
      <c r="N114" s="430"/>
      <c r="O114" s="431"/>
      <c r="P114" s="144">
        <v>2</v>
      </c>
      <c r="Q114" s="429" t="s">
        <v>55</v>
      </c>
      <c r="R114" s="430"/>
      <c r="S114" s="430"/>
      <c r="T114" s="431"/>
      <c r="U114" s="144">
        <v>3</v>
      </c>
      <c r="V114" s="429" t="s">
        <v>56</v>
      </c>
      <c r="W114" s="430"/>
      <c r="X114" s="430"/>
      <c r="Y114" s="431"/>
      <c r="Z114" s="144">
        <v>4</v>
      </c>
      <c r="AA114" s="429" t="s">
        <v>57</v>
      </c>
      <c r="AB114" s="430"/>
      <c r="AC114" s="430"/>
      <c r="AD114" s="431"/>
      <c r="AE114" s="144">
        <v>5</v>
      </c>
      <c r="AF114" s="429" t="s">
        <v>58</v>
      </c>
      <c r="AG114" s="430"/>
      <c r="AH114" s="430"/>
      <c r="AI114" s="431"/>
      <c r="AJ114" s="144">
        <v>6</v>
      </c>
      <c r="AK114" s="429" t="s">
        <v>134</v>
      </c>
      <c r="AL114" s="430"/>
      <c r="AM114" s="430"/>
      <c r="AN114" s="431"/>
      <c r="AO114" s="144">
        <v>7</v>
      </c>
      <c r="AP114" s="429" t="s">
        <v>135</v>
      </c>
      <c r="AQ114" s="430"/>
      <c r="AR114" s="430"/>
      <c r="AS114" s="431"/>
      <c r="AT114" s="144">
        <v>8</v>
      </c>
      <c r="AU114" s="429" t="s">
        <v>61</v>
      </c>
      <c r="AV114" s="430"/>
      <c r="AW114" s="430"/>
      <c r="AX114" s="431"/>
      <c r="AY114" s="144">
        <v>9</v>
      </c>
      <c r="AZ114" s="429" t="s">
        <v>62</v>
      </c>
      <c r="BA114" s="430"/>
      <c r="BB114" s="430"/>
      <c r="BC114" s="433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68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8"/>
      <c r="B116" s="440" t="s">
        <v>29</v>
      </c>
      <c r="C116" s="440"/>
      <c r="D116" s="440"/>
      <c r="E116" s="440"/>
      <c r="F116" s="440"/>
      <c r="G116" s="440"/>
      <c r="H116" s="440"/>
      <c r="I116" s="440"/>
      <c r="J116" s="44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29</v>
      </c>
      <c r="F117" s="435"/>
      <c r="G117" s="435"/>
      <c r="H117" s="435"/>
      <c r="I117" s="435"/>
      <c r="J117" s="435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29</v>
      </c>
      <c r="I118" s="435"/>
      <c r="J118" s="435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8"/>
      <c r="B119" s="435" t="s">
        <v>29</v>
      </c>
      <c r="C119" s="435"/>
      <c r="D119" s="435"/>
      <c r="E119" s="435" t="s">
        <v>29</v>
      </c>
      <c r="F119" s="435"/>
      <c r="G119" s="435"/>
      <c r="H119" s="435"/>
      <c r="I119" s="435"/>
      <c r="J119" s="435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8"/>
      <c r="B120" s="435" t="s">
        <v>29</v>
      </c>
      <c r="C120" s="435"/>
      <c r="D120" s="435"/>
      <c r="E120" s="435"/>
      <c r="F120" s="435"/>
      <c r="G120" s="435"/>
      <c r="H120" s="435" t="s">
        <v>29</v>
      </c>
      <c r="I120" s="435"/>
      <c r="J120" s="435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29</v>
      </c>
      <c r="F121" s="435"/>
      <c r="G121" s="435"/>
      <c r="H121" s="435" t="s">
        <v>29</v>
      </c>
      <c r="I121" s="435"/>
      <c r="J121" s="435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9"/>
      <c r="B122" s="435" t="s">
        <v>29</v>
      </c>
      <c r="C122" s="435"/>
      <c r="D122" s="435"/>
      <c r="E122" s="435" t="s">
        <v>29</v>
      </c>
      <c r="F122" s="435"/>
      <c r="G122" s="435"/>
      <c r="H122" s="435" t="s">
        <v>29</v>
      </c>
      <c r="I122" s="435"/>
      <c r="J122" s="435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91" t="str">
        <f>ローデータ!B2</f>
        <v>北区</v>
      </c>
      <c r="C2" s="293"/>
      <c r="D2" s="293"/>
      <c r="E2" s="292"/>
      <c r="G2" s="347" t="s">
        <v>52</v>
      </c>
      <c r="H2" s="347"/>
      <c r="K2" s="417" t="s">
        <v>94</v>
      </c>
      <c r="L2" s="347"/>
    </row>
    <row r="3" spans="1:19" ht="14.1" customHeight="1" x14ac:dyDescent="0.15">
      <c r="A3" s="215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7"/>
      <c r="H3" s="347"/>
      <c r="K3" s="347"/>
      <c r="L3" s="347"/>
    </row>
    <row r="4" spans="1:19" ht="14.1" customHeight="1" x14ac:dyDescent="0.15">
      <c r="A4" s="217"/>
      <c r="B4" s="142" t="str">
        <f>ローデータ!B4</f>
        <v>令和2年</v>
      </c>
      <c r="C4" s="120">
        <f>ローデータ!C4</f>
        <v>1</v>
      </c>
      <c r="D4" s="120">
        <f>ローデータ!D4</f>
        <v>31</v>
      </c>
      <c r="E4" s="120" t="str">
        <f>ローデータ!E4</f>
        <v>金</v>
      </c>
      <c r="G4" s="138">
        <v>14</v>
      </c>
      <c r="H4" s="140" t="s">
        <v>53</v>
      </c>
      <c r="K4" s="418">
        <f>COUNTIFS(ローデータ!B12:B1011,1,ローデータ!G12:G1011,$G$4)</f>
        <v>46</v>
      </c>
      <c r="L4" s="4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3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5" t="s">
        <v>50</v>
      </c>
    </row>
    <row r="9" spans="1:19" ht="14.1" customHeight="1" x14ac:dyDescent="0.15">
      <c r="A9" s="23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17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2</v>
      </c>
      <c r="K10" s="56">
        <f>SUM(B10:J10)</f>
        <v>46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34"/>
      <c r="B14" s="137">
        <v>1</v>
      </c>
      <c r="C14" s="137">
        <v>2</v>
      </c>
      <c r="D14" s="215" t="s">
        <v>50</v>
      </c>
      <c r="F14" s="23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54" t="s">
        <v>50</v>
      </c>
    </row>
    <row r="15" spans="1:19" ht="14.1" customHeight="1" x14ac:dyDescent="0.15">
      <c r="A15" s="236"/>
      <c r="B15" s="140" t="s">
        <v>63</v>
      </c>
      <c r="C15" s="140" t="s">
        <v>64</v>
      </c>
      <c r="D15" s="217"/>
      <c r="F15" s="235"/>
      <c r="G15" s="281" t="s">
        <v>95</v>
      </c>
      <c r="H15" s="252" t="s">
        <v>76</v>
      </c>
      <c r="I15" s="252" t="s">
        <v>77</v>
      </c>
      <c r="J15" s="281" t="s">
        <v>110</v>
      </c>
      <c r="K15" s="252" t="s">
        <v>78</v>
      </c>
      <c r="L15" s="252" t="s">
        <v>79</v>
      </c>
      <c r="M15" s="252" t="s">
        <v>80</v>
      </c>
      <c r="N15" s="252" t="s">
        <v>81</v>
      </c>
      <c r="O15" s="252" t="s">
        <v>82</v>
      </c>
      <c r="P15" s="275" t="s">
        <v>111</v>
      </c>
      <c r="Q15" s="252" t="s">
        <v>83</v>
      </c>
      <c r="R15" s="294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46</v>
      </c>
      <c r="D16" s="56">
        <f>SUM(B16:C16)</f>
        <v>46</v>
      </c>
      <c r="F16" s="235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4"/>
    </row>
    <row r="17" spans="1:19" ht="14.1" customHeight="1" x14ac:dyDescent="0.15">
      <c r="A17" s="145"/>
      <c r="B17" s="9"/>
      <c r="C17" s="9"/>
      <c r="D17" s="9"/>
      <c r="F17" s="236"/>
      <c r="G17" s="284"/>
      <c r="H17" s="253"/>
      <c r="I17" s="253"/>
      <c r="J17" s="284"/>
      <c r="K17" s="253"/>
      <c r="L17" s="253"/>
      <c r="M17" s="253"/>
      <c r="N17" s="253"/>
      <c r="O17" s="253"/>
      <c r="P17" s="308"/>
      <c r="Q17" s="253"/>
      <c r="R17" s="255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4"/>
      <c r="B21" s="295">
        <v>1</v>
      </c>
      <c r="C21" s="245"/>
      <c r="D21" s="295">
        <v>2</v>
      </c>
      <c r="E21" s="245"/>
      <c r="F21" s="295">
        <v>3</v>
      </c>
      <c r="G21" s="244"/>
      <c r="H21" s="245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6"/>
      <c r="B22" s="302" t="s">
        <v>72</v>
      </c>
      <c r="C22" s="303"/>
      <c r="D22" s="302" t="s">
        <v>74</v>
      </c>
      <c r="E22" s="303"/>
      <c r="F22" s="302" t="s">
        <v>84</v>
      </c>
      <c r="G22" s="304"/>
      <c r="H22" s="303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91">
        <f>COUNTIFS(ローデータ!$B$12:$B$1011,1,ローデータ!$G$12:$G$1011,$G$4,ローデータ!$K$12:$K$1011,B21)</f>
        <v>25</v>
      </c>
      <c r="C23" s="292"/>
      <c r="D23" s="291">
        <f>COUNTIFS(ローデータ!$B$12:$B$1011,1,ローデータ!$G$12:$G$1011,$G$4,ローデータ!$K$12:$K$1011,D21)</f>
        <v>9</v>
      </c>
      <c r="E23" s="292"/>
      <c r="F23" s="291">
        <f>COUNTIFS(ローデータ!$B$12:$B$1011,1,ローデータ!$G$12:$G$1011,$G$4,ローデータ!$K$12:$K$1011,F21)</f>
        <v>12</v>
      </c>
      <c r="G23" s="293"/>
      <c r="H23" s="292"/>
      <c r="I23" s="56">
        <f>SUM(B23:H23)</f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3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54" t="s">
        <v>50</v>
      </c>
      <c r="I27" s="271"/>
      <c r="J27" s="287" t="s">
        <v>96</v>
      </c>
      <c r="K27" s="289" t="s">
        <v>97</v>
      </c>
      <c r="L27" s="285" t="s">
        <v>98</v>
      </c>
      <c r="M27" s="289" t="s">
        <v>99</v>
      </c>
      <c r="N27" s="285" t="s">
        <v>100</v>
      </c>
      <c r="O27" s="309" t="s">
        <v>50</v>
      </c>
    </row>
    <row r="28" spans="1:19" ht="14.1" customHeight="1" x14ac:dyDescent="0.15">
      <c r="A28" s="235"/>
      <c r="B28" s="252" t="s">
        <v>65</v>
      </c>
      <c r="C28" s="252" t="s">
        <v>66</v>
      </c>
      <c r="D28" s="281" t="s">
        <v>101</v>
      </c>
      <c r="E28" s="246" t="s">
        <v>102</v>
      </c>
      <c r="F28" s="283" t="s">
        <v>103</v>
      </c>
      <c r="G28" s="294"/>
      <c r="H28" s="39"/>
      <c r="I28" s="272"/>
      <c r="J28" s="288"/>
      <c r="K28" s="290"/>
      <c r="L28" s="286"/>
      <c r="M28" s="290"/>
      <c r="N28" s="286"/>
      <c r="O28" s="309"/>
    </row>
    <row r="29" spans="1:19" ht="14.1" customHeight="1" x14ac:dyDescent="0.15">
      <c r="A29" s="236"/>
      <c r="B29" s="253"/>
      <c r="C29" s="253"/>
      <c r="D29" s="282"/>
      <c r="E29" s="247"/>
      <c r="F29" s="284"/>
      <c r="G29" s="255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19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5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34"/>
      <c r="B34" s="137">
        <v>1</v>
      </c>
      <c r="C34" s="137">
        <v>2</v>
      </c>
      <c r="D34" s="137">
        <v>3</v>
      </c>
      <c r="E34" s="215" t="s">
        <v>50</v>
      </c>
      <c r="F34" s="39"/>
      <c r="I34" s="271"/>
      <c r="J34" s="273" t="s">
        <v>104</v>
      </c>
      <c r="K34" s="232" t="s">
        <v>105</v>
      </c>
      <c r="L34" s="232" t="s">
        <v>98</v>
      </c>
      <c r="M34" s="232" t="s">
        <v>106</v>
      </c>
      <c r="N34" s="248" t="s">
        <v>107</v>
      </c>
      <c r="O34" s="232" t="s">
        <v>36</v>
      </c>
      <c r="P34" s="248" t="s">
        <v>30</v>
      </c>
      <c r="Q34" s="254" t="s">
        <v>50</v>
      </c>
    </row>
    <row r="35" spans="1:17" ht="14.1" customHeight="1" x14ac:dyDescent="0.15">
      <c r="A35" s="236"/>
      <c r="B35" s="140" t="s">
        <v>67</v>
      </c>
      <c r="C35" s="140" t="s">
        <v>66</v>
      </c>
      <c r="D35" s="140" t="s">
        <v>68</v>
      </c>
      <c r="E35" s="217"/>
      <c r="G35" s="39"/>
      <c r="I35" s="272"/>
      <c r="J35" s="274"/>
      <c r="K35" s="233"/>
      <c r="L35" s="233"/>
      <c r="M35" s="233"/>
      <c r="N35" s="249"/>
      <c r="O35" s="233"/>
      <c r="P35" s="249"/>
      <c r="Q35" s="255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6"/>
      <c r="B40" s="259" t="s">
        <v>16</v>
      </c>
      <c r="C40" s="260"/>
      <c r="D40" s="260"/>
      <c r="E40" s="260"/>
      <c r="F40" s="261"/>
      <c r="G40" s="310" t="s">
        <v>50</v>
      </c>
      <c r="H40" s="265" t="s">
        <v>13</v>
      </c>
      <c r="I40" s="266"/>
      <c r="J40" s="267"/>
      <c r="K40" s="313" t="s">
        <v>50</v>
      </c>
    </row>
    <row r="41" spans="1:17" ht="14.1" customHeight="1" x14ac:dyDescent="0.15">
      <c r="A41" s="257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11"/>
      <c r="H41" s="64">
        <v>1</v>
      </c>
      <c r="I41" s="63">
        <v>2</v>
      </c>
      <c r="J41" s="63">
        <v>3</v>
      </c>
      <c r="K41" s="314"/>
      <c r="M41" s="39"/>
      <c r="N41" s="39"/>
      <c r="O41" s="39"/>
      <c r="P41" s="39"/>
    </row>
    <row r="42" spans="1:17" ht="14.1" customHeight="1" x14ac:dyDescent="0.15">
      <c r="A42" s="257"/>
      <c r="B42" s="252" t="s">
        <v>65</v>
      </c>
      <c r="C42" s="252" t="s">
        <v>66</v>
      </c>
      <c r="D42" s="275" t="s">
        <v>101</v>
      </c>
      <c r="E42" s="277" t="s">
        <v>102</v>
      </c>
      <c r="F42" s="228" t="s">
        <v>103</v>
      </c>
      <c r="G42" s="311"/>
      <c r="H42" s="230" t="s">
        <v>67</v>
      </c>
      <c r="I42" s="250" t="s">
        <v>66</v>
      </c>
      <c r="J42" s="250" t="s">
        <v>68</v>
      </c>
      <c r="K42" s="314"/>
      <c r="M42" s="39"/>
      <c r="N42" s="39"/>
      <c r="O42" s="39"/>
      <c r="P42" s="39"/>
    </row>
    <row r="43" spans="1:17" ht="14.1" customHeight="1" x14ac:dyDescent="0.15">
      <c r="A43" s="258"/>
      <c r="B43" s="253"/>
      <c r="C43" s="253"/>
      <c r="D43" s="308"/>
      <c r="E43" s="321"/>
      <c r="F43" s="251"/>
      <c r="G43" s="312"/>
      <c r="H43" s="231"/>
      <c r="I43" s="251"/>
      <c r="J43" s="251"/>
      <c r="K43" s="315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11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12</v>
      </c>
      <c r="H44" s="88">
        <f>COUNTIFS(ローデータ!$B$12:$B$1011,1,ローデータ!$G$12:$G$1011,$G$4,ローデータ!$K$12:$K$1011,$F$21,ローデータ!$S$12:$S$1011,H41)</f>
        <v>11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4"/>
      <c r="B47" s="237" t="s">
        <v>165</v>
      </c>
      <c r="C47" s="238"/>
      <c r="D47" s="238"/>
      <c r="E47" s="238"/>
      <c r="F47" s="239"/>
      <c r="G47" s="316" t="s">
        <v>50</v>
      </c>
      <c r="H47" s="243" t="s">
        <v>71</v>
      </c>
      <c r="I47" s="244"/>
      <c r="J47" s="244"/>
      <c r="K47" s="244"/>
      <c r="L47" s="244"/>
      <c r="M47" s="244"/>
      <c r="N47" s="245"/>
      <c r="O47" s="322" t="s">
        <v>50</v>
      </c>
    </row>
    <row r="48" spans="1:17" ht="14.1" customHeight="1" x14ac:dyDescent="0.15">
      <c r="A48" s="235"/>
      <c r="B48" s="325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17"/>
      <c r="H48" s="328" t="s">
        <v>104</v>
      </c>
      <c r="I48" s="320" t="s">
        <v>105</v>
      </c>
      <c r="J48" s="320" t="s">
        <v>98</v>
      </c>
      <c r="K48" s="320" t="s">
        <v>106</v>
      </c>
      <c r="L48" s="319" t="s">
        <v>107</v>
      </c>
      <c r="M48" s="320" t="s">
        <v>36</v>
      </c>
      <c r="N48" s="319" t="s">
        <v>30</v>
      </c>
      <c r="O48" s="323"/>
    </row>
    <row r="49" spans="1:15" ht="14.1" customHeight="1" x14ac:dyDescent="0.15">
      <c r="A49" s="236"/>
      <c r="B49" s="219"/>
      <c r="C49" s="221"/>
      <c r="D49" s="223"/>
      <c r="E49" s="221"/>
      <c r="F49" s="223"/>
      <c r="G49" s="318"/>
      <c r="H49" s="329"/>
      <c r="I49" s="227"/>
      <c r="J49" s="227"/>
      <c r="K49" s="227"/>
      <c r="L49" s="247"/>
      <c r="M49" s="227"/>
      <c r="N49" s="247"/>
      <c r="O49" s="324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9</v>
      </c>
      <c r="D50" s="90">
        <f>SUMIFS(ローデータ!O12:O1011,ローデータ!$B$12:$B$1011,1,ローデータ!$G$12:$G$1011,$G$4,ローデータ!$K$12:$K$1011,$F$21)</f>
        <v>5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15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7</v>
      </c>
      <c r="J50" s="90">
        <f>SUMIFS(ローデータ!V12:V1011,ローデータ!$B$12:$B$1011,1,ローデータ!$G$12:$G$1011,$G$4,ローデータ!$K$12:$K$1011,$F$21)</f>
        <v>4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6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5"/>
      <c r="B54" s="336"/>
      <c r="C54" s="69" t="s">
        <v>85</v>
      </c>
      <c r="D54" s="341" t="s">
        <v>86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42"/>
      <c r="O54" s="313" t="s">
        <v>50</v>
      </c>
    </row>
    <row r="55" spans="1:15" ht="14.1" customHeight="1" x14ac:dyDescent="0.15">
      <c r="A55" s="337"/>
      <c r="B55" s="338"/>
      <c r="C55" s="215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14"/>
    </row>
    <row r="56" spans="1:15" ht="14.1" customHeight="1" x14ac:dyDescent="0.15">
      <c r="A56" s="337"/>
      <c r="B56" s="338"/>
      <c r="C56" s="216"/>
      <c r="D56" s="281" t="s">
        <v>95</v>
      </c>
      <c r="E56" s="252" t="s">
        <v>76</v>
      </c>
      <c r="F56" s="252" t="s">
        <v>77</v>
      </c>
      <c r="G56" s="281" t="s">
        <v>110</v>
      </c>
      <c r="H56" s="252" t="s">
        <v>78</v>
      </c>
      <c r="I56" s="252" t="s">
        <v>79</v>
      </c>
      <c r="J56" s="252" t="s">
        <v>80</v>
      </c>
      <c r="K56" s="252" t="s">
        <v>81</v>
      </c>
      <c r="L56" s="252" t="s">
        <v>82</v>
      </c>
      <c r="M56" s="275" t="s">
        <v>111</v>
      </c>
      <c r="N56" s="330" t="s">
        <v>83</v>
      </c>
      <c r="O56" s="314"/>
    </row>
    <row r="57" spans="1:15" ht="14.1" customHeight="1" x14ac:dyDescent="0.15">
      <c r="A57" s="337"/>
      <c r="B57" s="338"/>
      <c r="C57" s="216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31"/>
      <c r="O57" s="314"/>
    </row>
    <row r="58" spans="1:15" ht="14.1" customHeight="1" x14ac:dyDescent="0.15">
      <c r="A58" s="339"/>
      <c r="B58" s="340"/>
      <c r="C58" s="217"/>
      <c r="D58" s="284"/>
      <c r="E58" s="253"/>
      <c r="F58" s="253"/>
      <c r="G58" s="284"/>
      <c r="H58" s="253"/>
      <c r="I58" s="253"/>
      <c r="J58" s="253"/>
      <c r="K58" s="253"/>
      <c r="L58" s="253"/>
      <c r="M58" s="308"/>
      <c r="N58" s="332"/>
      <c r="O58" s="315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333" t="s">
        <v>50</v>
      </c>
      <c r="B68" s="334"/>
      <c r="C68" s="99">
        <f>SUM(C59:C67)</f>
        <v>46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5"/>
      <c r="B72" s="336"/>
      <c r="C72" s="343" t="s">
        <v>25</v>
      </c>
      <c r="D72" s="343"/>
      <c r="E72" s="343"/>
      <c r="F72" s="343"/>
      <c r="G72" s="343"/>
      <c r="H72" s="343"/>
      <c r="I72" s="341"/>
      <c r="J72" s="344" t="s">
        <v>50</v>
      </c>
    </row>
    <row r="73" spans="1:15" ht="14.1" customHeight="1" x14ac:dyDescent="0.15">
      <c r="A73" s="337"/>
      <c r="B73" s="338"/>
      <c r="C73" s="347">
        <v>1</v>
      </c>
      <c r="D73" s="347"/>
      <c r="E73" s="347">
        <v>2</v>
      </c>
      <c r="F73" s="347"/>
      <c r="G73" s="347">
        <v>3</v>
      </c>
      <c r="H73" s="347"/>
      <c r="I73" s="295"/>
      <c r="J73" s="345"/>
    </row>
    <row r="74" spans="1:15" ht="14.1" customHeight="1" x14ac:dyDescent="0.15">
      <c r="A74" s="339"/>
      <c r="B74" s="340"/>
      <c r="C74" s="348" t="s">
        <v>72</v>
      </c>
      <c r="D74" s="349"/>
      <c r="E74" s="348" t="s">
        <v>74</v>
      </c>
      <c r="F74" s="349"/>
      <c r="G74" s="348" t="s">
        <v>84</v>
      </c>
      <c r="H74" s="350"/>
      <c r="I74" s="350"/>
      <c r="J74" s="346"/>
    </row>
    <row r="75" spans="1:15" ht="14.1" customHeight="1" x14ac:dyDescent="0.15">
      <c r="A75" s="141">
        <v>1</v>
      </c>
      <c r="B75" s="50" t="s">
        <v>54</v>
      </c>
      <c r="C75" s="291">
        <f>COUNTIFS(ローデータ!$B$12:$B$1011,1,ローデータ!$G$12:$G$1011,$G$4,ローデータ!$H$12:$H$1011,$A$75,ローデータ!$K$12:$K$1011,C73)</f>
        <v>1</v>
      </c>
      <c r="D75" s="292"/>
      <c r="E75" s="291">
        <f>COUNTIFS(ローデータ!$B$12:$B$1011,1,ローデータ!$G$12:$G$1011,$G$4,ローデータ!$H$12:$H$1011,$A$75,ローデータ!$K$12:$K$1011,E73)</f>
        <v>0</v>
      </c>
      <c r="F75" s="292"/>
      <c r="G75" s="291">
        <f>COUNTIFS(ローデータ!$B$12:$B$1011,1,ローデータ!$G$12:$G$1011,$G$4,ローデータ!$H$12:$H$1011,$A$75,ローデータ!$K$12:$K$1011,G73)</f>
        <v>0</v>
      </c>
      <c r="H75" s="293"/>
      <c r="I75" s="293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91">
        <f>COUNTIFS(ローデータ!$B$12:$B$1011,1,ローデータ!$G$12:$G$1011,$G$4,ローデータ!$H$12:$H$1011,$A$76,ローデータ!$K$12:$K$1011,C73)</f>
        <v>8</v>
      </c>
      <c r="D76" s="292"/>
      <c r="E76" s="291">
        <f>COUNTIFS(ローデータ!$B$12:$B$1011,1,ローデータ!$G$12:$G$1011,$G$4,ローデータ!$H$12:$H$1011,$A$76,ローデータ!$K$12:$K$1011,E73)</f>
        <v>2</v>
      </c>
      <c r="F76" s="292"/>
      <c r="G76" s="291">
        <f>COUNTIFS(ローデータ!$B$12:$B$1011,1,ローデータ!$G$12:$G$1011,$G$4,ローデータ!$H$12:$H$1011,$A$76,ローデータ!$K$12:$K$1011,G73)</f>
        <v>7</v>
      </c>
      <c r="H76" s="293"/>
      <c r="I76" s="293"/>
      <c r="J76" s="103">
        <f t="shared" si="2"/>
        <v>17</v>
      </c>
    </row>
    <row r="77" spans="1:15" ht="14.1" customHeight="1" x14ac:dyDescent="0.15">
      <c r="A77" s="141">
        <v>3</v>
      </c>
      <c r="B77" s="50" t="s">
        <v>56</v>
      </c>
      <c r="C77" s="291">
        <f>COUNTIFS(ローデータ!$B$12:$B$1011,1,ローデータ!$G$12:$G$1011,$G$4,ローデータ!$H$12:$H$1011,$A$77,ローデータ!$K$12:$K$1011,C73)</f>
        <v>4</v>
      </c>
      <c r="D77" s="292"/>
      <c r="E77" s="291">
        <f>COUNTIFS(ローデータ!$B$12:$B$1011,1,ローデータ!$G$12:$G$1011,$G$4,ローデータ!$H$12:$H$1011,$A$77,ローデータ!$K$12:$K$1011,E73)</f>
        <v>3</v>
      </c>
      <c r="F77" s="292"/>
      <c r="G77" s="291">
        <f>COUNTIFS(ローデータ!$B$12:$B$1011,1,ローデータ!$G$12:$G$1011,$G$4,ローデータ!$H$12:$H$1011,$A$77,ローデータ!$K$12:$K$1011,G73)</f>
        <v>2</v>
      </c>
      <c r="H77" s="293"/>
      <c r="I77" s="293"/>
      <c r="J77" s="103">
        <f t="shared" si="2"/>
        <v>9</v>
      </c>
    </row>
    <row r="78" spans="1:15" ht="14.1" customHeight="1" x14ac:dyDescent="0.15">
      <c r="A78" s="141">
        <v>4</v>
      </c>
      <c r="B78" s="50" t="s">
        <v>57</v>
      </c>
      <c r="C78" s="291">
        <f>COUNTIFS(ローデータ!$B$12:$B$1011,1,ローデータ!$G$12:$G$1011,$G$4,ローデータ!$H$12:$H$1011,$A$78,ローデータ!$K$12:$K$1011,C73)</f>
        <v>3</v>
      </c>
      <c r="D78" s="292"/>
      <c r="E78" s="291">
        <f>COUNTIFS(ローデータ!$B$12:$B$1011,1,ローデータ!$G$12:$G$1011,$G$4,ローデータ!$H$12:$H$1011,$A$78,ローデータ!$K$12:$K$1011,E73)</f>
        <v>3</v>
      </c>
      <c r="F78" s="292"/>
      <c r="G78" s="291">
        <f>COUNTIFS(ローデータ!$B$12:$B$1011,1,ローデータ!$G$12:$G$1011,$G$4,ローデータ!$H$12:$H$1011,$A$78,ローデータ!$K$12:$K$1011,G73)</f>
        <v>3</v>
      </c>
      <c r="H78" s="293"/>
      <c r="I78" s="293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91">
        <f>COUNTIFS(ローデータ!$B$12:$B$1011,1,ローデータ!$G$12:$G$1011,$G$4,ローデータ!$H$12:$H$1011,$A$79,ローデータ!$K$12:$K$1011,C73)</f>
        <v>4</v>
      </c>
      <c r="D79" s="292"/>
      <c r="E79" s="291">
        <f>COUNTIFS(ローデータ!$B$12:$B$1011,1,ローデータ!$G$12:$G$1011,$G$4,ローデータ!$H$12:$H$1011,$A$79,ローデータ!$K$12:$K$1011,E73)</f>
        <v>1</v>
      </c>
      <c r="F79" s="292"/>
      <c r="G79" s="291">
        <f>COUNTIFS(ローデータ!$B$12:$B$1011,1,ローデータ!$G$12:$G$1011,$G$4,ローデータ!$H$12:$H$1011,$A$79,ローデータ!$K$12:$K$1011,G73)</f>
        <v>0</v>
      </c>
      <c r="H79" s="293"/>
      <c r="I79" s="293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91">
        <f>COUNTIFS(ローデータ!$B$12:$B$1011,1,ローデータ!$G$12:$G$1011,$G$4,ローデータ!$H$12:$H$1011,$A$80,ローデータ!$K$12:$K$1011,C73)</f>
        <v>2</v>
      </c>
      <c r="D80" s="292"/>
      <c r="E80" s="291">
        <f>COUNTIFS(ローデータ!$B$12:$B$1011,1,ローデータ!$G$12:$G$1011,$G$4,ローデータ!$H$12:$H$1011,$A$80,ローデータ!$K$12:$K$1011,E73)</f>
        <v>0</v>
      </c>
      <c r="F80" s="292"/>
      <c r="G80" s="291">
        <f>COUNTIFS(ローデータ!$B$12:$B$1011,1,ローデータ!$G$12:$G$1011,$G$4,ローデータ!$H$12:$H$1011,$A$80,ローデータ!$K$12:$K$1011,G73)</f>
        <v>0</v>
      </c>
      <c r="H80" s="293"/>
      <c r="I80" s="293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91">
        <f>COUNTIFS(ローデータ!$B$12:$B$1011,1,ローデータ!$G$12:$G$1011,$G$4,ローデータ!$H$12:$H$1011,$A$81,ローデータ!$K$12:$K$1011,C73)</f>
        <v>1</v>
      </c>
      <c r="D81" s="292"/>
      <c r="E81" s="291">
        <f>COUNTIFS(ローデータ!$B$12:$B$1011,1,ローデータ!$G$12:$G$1011,$G$4,ローデータ!$H$12:$H$1011,$A$81,ローデータ!$K$12:$K$1011,E73)</f>
        <v>0</v>
      </c>
      <c r="F81" s="292"/>
      <c r="G81" s="291">
        <f>COUNTIFS(ローデータ!$B$12:$B$1011,1,ローデータ!$G$12:$G$1011,$G$4,ローデータ!$H$12:$H$1011,$A$81,ローデータ!$K$12:$K$1011,G73)</f>
        <v>0</v>
      </c>
      <c r="H81" s="293"/>
      <c r="I81" s="293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91">
        <f>COUNTIFS(ローデータ!$B$12:$B$1011,1,ローデータ!$G$12:$G$1011,$G$4,ローデータ!$H$12:$H$1011,$A$82,ローデータ!$K$12:$K$1011,C73)</f>
        <v>0</v>
      </c>
      <c r="D82" s="292"/>
      <c r="E82" s="291">
        <f>COUNTIFS(ローデータ!$B$12:$B$1011,1,ローデータ!$G$12:$G$1011,$G$4,ローデータ!$H$12:$H$1011,$A$82,ローデータ!$K$12:$K$1011,E73)</f>
        <v>0</v>
      </c>
      <c r="F82" s="292"/>
      <c r="G82" s="291">
        <f>COUNTIFS(ローデータ!$B$12:$B$1011,1,ローデータ!$G$12:$G$1011,$G$4,ローデータ!$H$12:$H$1011,$A$82,ローデータ!$K$12:$K$1011,G73)</f>
        <v>0</v>
      </c>
      <c r="H82" s="293"/>
      <c r="I82" s="293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51">
        <f>COUNTIFS(ローデータ!$B$12:$B$1011,1,ローデータ!$G$12:$G$1011,$G$4,ローデータ!$H$12:$H$1011,$A$83,ローデータ!$K$12:$K$1011,C73)</f>
        <v>2</v>
      </c>
      <c r="D83" s="352"/>
      <c r="E83" s="351">
        <f>COUNTIFS(ローデータ!$B$12:$B$1011,1,ローデータ!$G$12:$G$1011,$G$4,ローデータ!$H$12:$H$1011,$A$83,ローデータ!$K$12:$K$1011,E73)</f>
        <v>0</v>
      </c>
      <c r="F83" s="352"/>
      <c r="G83" s="353">
        <f>COUNTIFS(ローデータ!$B$12:$B$1011,1,ローデータ!$G$12:$G$1011,$G$4,ローデータ!$H$12:$H$1011,$A$83,ローデータ!$K$12:$K$1011,G73)</f>
        <v>0</v>
      </c>
      <c r="H83" s="353"/>
      <c r="I83" s="351"/>
      <c r="J83" s="104">
        <f t="shared" si="2"/>
        <v>2</v>
      </c>
    </row>
    <row r="84" spans="1:17" ht="14.1" customHeight="1" thickTop="1" x14ac:dyDescent="0.15">
      <c r="A84" s="333" t="s">
        <v>50</v>
      </c>
      <c r="B84" s="334"/>
      <c r="C84" s="354">
        <f>SUM(C75:D83)</f>
        <v>25</v>
      </c>
      <c r="D84" s="355"/>
      <c r="E84" s="354">
        <f>SUM(E75:F83)</f>
        <v>9</v>
      </c>
      <c r="F84" s="355"/>
      <c r="G84" s="356">
        <f>SUM(G75:I83)</f>
        <v>12</v>
      </c>
      <c r="H84" s="356"/>
      <c r="I84" s="354"/>
      <c r="J84" s="105">
        <f t="shared" si="2"/>
        <v>46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5"/>
      <c r="B89" s="336"/>
      <c r="C89" s="341" t="s">
        <v>166</v>
      </c>
      <c r="D89" s="266"/>
      <c r="E89" s="266"/>
      <c r="F89" s="266"/>
      <c r="G89" s="267"/>
      <c r="H89" s="313" t="s">
        <v>50</v>
      </c>
      <c r="J89" s="357"/>
      <c r="K89" s="358"/>
      <c r="L89" s="295" t="s">
        <v>113</v>
      </c>
      <c r="M89" s="244"/>
      <c r="N89" s="244"/>
      <c r="O89" s="244"/>
      <c r="P89" s="245"/>
      <c r="Q89" s="215" t="s">
        <v>50</v>
      </c>
    </row>
    <row r="90" spans="1:17" ht="14.1" customHeight="1" x14ac:dyDescent="0.15">
      <c r="A90" s="337"/>
      <c r="B90" s="33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14"/>
      <c r="J90" s="359"/>
      <c r="K90" s="360"/>
      <c r="L90" s="218" t="s">
        <v>96</v>
      </c>
      <c r="M90" s="220" t="s">
        <v>97</v>
      </c>
      <c r="N90" s="222" t="s">
        <v>98</v>
      </c>
      <c r="O90" s="220" t="s">
        <v>99</v>
      </c>
      <c r="P90" s="222" t="s">
        <v>100</v>
      </c>
      <c r="Q90" s="216"/>
    </row>
    <row r="91" spans="1:17" ht="14.1" customHeight="1" x14ac:dyDescent="0.15">
      <c r="A91" s="337"/>
      <c r="B91" s="338"/>
      <c r="C91" s="252" t="s">
        <v>65</v>
      </c>
      <c r="D91" s="252" t="s">
        <v>66</v>
      </c>
      <c r="E91" s="281" t="s">
        <v>101</v>
      </c>
      <c r="F91" s="246" t="s">
        <v>102</v>
      </c>
      <c r="G91" s="367" t="s">
        <v>103</v>
      </c>
      <c r="H91" s="314"/>
      <c r="J91" s="361"/>
      <c r="K91" s="362"/>
      <c r="L91" s="219"/>
      <c r="M91" s="221"/>
      <c r="N91" s="223"/>
      <c r="O91" s="221"/>
      <c r="P91" s="223"/>
      <c r="Q91" s="217"/>
    </row>
    <row r="92" spans="1:17" ht="14.1" customHeight="1" x14ac:dyDescent="0.15">
      <c r="A92" s="339"/>
      <c r="B92" s="340"/>
      <c r="C92" s="253"/>
      <c r="D92" s="253"/>
      <c r="E92" s="365"/>
      <c r="F92" s="366"/>
      <c r="G92" s="253"/>
      <c r="H92" s="315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9</v>
      </c>
      <c r="N93" s="87">
        <f>SUMIFS(ローデータ!$O$12:$O$1011,ローデータ!$B$12:$B$1011,1,ローデータ!$G$12:$G$1011,$G$4,ローデータ!$K$12:$K$1011,$B$21,ローデータ!$H$12:$H$1011,J93)</f>
        <v>2</v>
      </c>
      <c r="O93" s="87">
        <f>SUMIFS(ローデータ!$P$12:$P$1011,ローデータ!$B$12:$B$1011,1,ローデータ!$G$12:$G$1011,$G$4,ローデータ!$K$12:$K$1011,$B$21,ローデータ!$H$12:$H$1011,J93)</f>
        <v>2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14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8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8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3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7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2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2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33" t="s">
        <v>50</v>
      </c>
      <c r="K101" s="134"/>
      <c r="L101" s="102">
        <f>SUM(L92:L100)</f>
        <v>6</v>
      </c>
      <c r="M101" s="102">
        <f>SUM(M92:M100)</f>
        <v>19</v>
      </c>
      <c r="N101" s="102">
        <f>SUM(N92:N100)</f>
        <v>7</v>
      </c>
      <c r="O101" s="102">
        <f>SUM(O92:O100)</f>
        <v>5</v>
      </c>
      <c r="P101" s="102">
        <f>SUM(P92:P100)</f>
        <v>0</v>
      </c>
      <c r="Q101" s="102">
        <f t="shared" si="3"/>
        <v>37</v>
      </c>
    </row>
    <row r="102" spans="1:17" ht="14.1" customHeight="1" x14ac:dyDescent="0.15">
      <c r="A102" s="133" t="s">
        <v>50</v>
      </c>
      <c r="B102" s="134"/>
      <c r="C102" s="56">
        <f>SUM(C93:C101)</f>
        <v>24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5"/>
      <c r="B106" s="336"/>
      <c r="C106" s="374" t="s">
        <v>114</v>
      </c>
      <c r="D106" s="375"/>
      <c r="E106" s="376"/>
      <c r="F106" s="313" t="s">
        <v>50</v>
      </c>
      <c r="G106" s="80"/>
      <c r="H106" s="357"/>
      <c r="I106" s="358"/>
      <c r="J106" s="295" t="s">
        <v>88</v>
      </c>
      <c r="K106" s="244"/>
      <c r="L106" s="244"/>
      <c r="M106" s="244"/>
      <c r="N106" s="244"/>
      <c r="O106" s="244"/>
      <c r="P106" s="245"/>
      <c r="Q106" s="298" t="s">
        <v>50</v>
      </c>
    </row>
    <row r="107" spans="1:17" ht="14.1" customHeight="1" x14ac:dyDescent="0.15">
      <c r="A107" s="337"/>
      <c r="B107" s="338"/>
      <c r="C107" s="137">
        <v>1</v>
      </c>
      <c r="D107" s="137">
        <v>2</v>
      </c>
      <c r="E107" s="137">
        <v>3</v>
      </c>
      <c r="F107" s="314"/>
      <c r="G107" s="77"/>
      <c r="H107" s="359"/>
      <c r="I107" s="360"/>
      <c r="J107" s="364" t="s">
        <v>104</v>
      </c>
      <c r="K107" s="320" t="s">
        <v>105</v>
      </c>
      <c r="L107" s="320" t="s">
        <v>98</v>
      </c>
      <c r="M107" s="320" t="s">
        <v>106</v>
      </c>
      <c r="N107" s="319" t="s">
        <v>107</v>
      </c>
      <c r="O107" s="320" t="s">
        <v>36</v>
      </c>
      <c r="P107" s="319" t="s">
        <v>30</v>
      </c>
      <c r="Q107" s="363"/>
    </row>
    <row r="108" spans="1:17" ht="14.1" customHeight="1" x14ac:dyDescent="0.15">
      <c r="A108" s="339"/>
      <c r="B108" s="340"/>
      <c r="C108" s="140" t="s">
        <v>67</v>
      </c>
      <c r="D108" s="140" t="s">
        <v>66</v>
      </c>
      <c r="E108" s="140" t="s">
        <v>68</v>
      </c>
      <c r="F108" s="315"/>
      <c r="G108" s="77"/>
      <c r="H108" s="361"/>
      <c r="I108" s="362"/>
      <c r="J108" s="227"/>
      <c r="K108" s="227"/>
      <c r="L108" s="227"/>
      <c r="M108" s="227"/>
      <c r="N108" s="247"/>
      <c r="O108" s="227"/>
      <c r="P108" s="247"/>
      <c r="Q108" s="301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8" t="s">
        <v>50</v>
      </c>
      <c r="B118" s="369"/>
      <c r="C118" s="108">
        <f>SUM(C109:C117)</f>
        <v>9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9</v>
      </c>
      <c r="G118" s="77"/>
      <c r="H118" s="368" t="s">
        <v>50</v>
      </c>
      <c r="I118" s="369"/>
      <c r="J118" s="108">
        <f t="shared" ref="J118:P118" si="8">SUM(J109:J117)</f>
        <v>2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3</v>
      </c>
      <c r="O118" s="108">
        <f t="shared" si="8"/>
        <v>2</v>
      </c>
      <c r="P118" s="108">
        <f t="shared" si="8"/>
        <v>0</v>
      </c>
      <c r="Q118" s="108">
        <f t="shared" si="5"/>
        <v>10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70"/>
      <c r="B123" s="370"/>
      <c r="C123" s="259" t="s">
        <v>16</v>
      </c>
      <c r="D123" s="260"/>
      <c r="E123" s="260"/>
      <c r="F123" s="260"/>
      <c r="G123" s="261"/>
      <c r="H123" s="371" t="s">
        <v>50</v>
      </c>
      <c r="I123" s="265" t="s">
        <v>13</v>
      </c>
      <c r="J123" s="266"/>
      <c r="K123" s="267"/>
      <c r="L123" s="313" t="s">
        <v>50</v>
      </c>
    </row>
    <row r="124" spans="1:17" ht="14.1" customHeight="1" x14ac:dyDescent="0.15">
      <c r="A124" s="370"/>
      <c r="B124" s="37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72"/>
      <c r="I124" s="52">
        <v>1</v>
      </c>
      <c r="J124" s="44">
        <v>2</v>
      </c>
      <c r="K124" s="44">
        <v>3</v>
      </c>
      <c r="L124" s="314"/>
    </row>
    <row r="125" spans="1:17" ht="14.1" customHeight="1" x14ac:dyDescent="0.15">
      <c r="A125" s="370"/>
      <c r="B125" s="370"/>
      <c r="C125" s="252" t="s">
        <v>65</v>
      </c>
      <c r="D125" s="252" t="s">
        <v>66</v>
      </c>
      <c r="E125" s="281" t="s">
        <v>101</v>
      </c>
      <c r="F125" s="246" t="s">
        <v>102</v>
      </c>
      <c r="G125" s="367" t="s">
        <v>103</v>
      </c>
      <c r="H125" s="372"/>
      <c r="I125" s="379" t="s">
        <v>67</v>
      </c>
      <c r="J125" s="377" t="s">
        <v>66</v>
      </c>
      <c r="K125" s="377" t="s">
        <v>68</v>
      </c>
      <c r="L125" s="314"/>
    </row>
    <row r="126" spans="1:17" ht="14.1" customHeight="1" x14ac:dyDescent="0.15">
      <c r="A126" s="370"/>
      <c r="B126" s="370"/>
      <c r="C126" s="253"/>
      <c r="D126" s="253"/>
      <c r="E126" s="365"/>
      <c r="F126" s="366"/>
      <c r="G126" s="253"/>
      <c r="H126" s="373"/>
      <c r="I126" s="379"/>
      <c r="J126" s="377"/>
      <c r="K126" s="377"/>
      <c r="L126" s="315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6</v>
      </c>
      <c r="D128" s="111">
        <f>COUNTIFS(ローデータ!$B$12:$B$1011,1,ローデータ!$G$12:$G$1011,$G$4,ローデータ!$K$12:$K$1011,$F$21,ローデータ!$L$12:$L$1011,$D$124,ローデータ!$H$12:$H$1011,A128)</f>
        <v>1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7</v>
      </c>
      <c r="I128" s="114">
        <f>COUNTIFS(ローデータ!$B$12:$B$1011,1,ローデータ!$G$12:$G$1011,$G$4,ローデータ!$K$12:$K$1011,$F$21,ローデータ!$S$12:$S$1011,$I$124,ローデータ!$H$12:$H$1011,A128)</f>
        <v>6</v>
      </c>
      <c r="J128" s="111">
        <f>COUNTIFS(ローデータ!$B$12:$B$1011,1,ローデータ!$G$12:$G$1011,$G$4,ローデータ!$K$12:$K$1011,$F$21,ローデータ!$S$12:$S$1011,$J$124,ローデータ!$H$12:$H$1011,A128)</f>
        <v>1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7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3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3</v>
      </c>
      <c r="I130" s="114">
        <f>COUNTIFS(ローデータ!$B$12:$B$1011,1,ローデータ!$G$12:$G$1011,$G$4,ローデータ!$K$12:$K$1011,$F$21,ローデータ!$S$12:$S$1011,$I$124,ローデータ!$H$12:$H$1011,A130)</f>
        <v>3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3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8" t="s">
        <v>50</v>
      </c>
      <c r="B136" s="369"/>
      <c r="C136" s="108">
        <f>SUM(C127:C135)</f>
        <v>11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12</v>
      </c>
      <c r="I136" s="110">
        <f>SUM(I127:I135)</f>
        <v>11</v>
      </c>
      <c r="J136" s="108">
        <f>SUM(J127:J135)</f>
        <v>1</v>
      </c>
      <c r="K136" s="108">
        <f>SUM(K127:K135)</f>
        <v>0</v>
      </c>
      <c r="L136" s="108">
        <f t="shared" si="9"/>
        <v>12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8"/>
      <c r="B140" s="378"/>
      <c r="C140" s="237" t="s">
        <v>70</v>
      </c>
      <c r="D140" s="238"/>
      <c r="E140" s="238"/>
      <c r="F140" s="238"/>
      <c r="G140" s="239"/>
      <c r="H140" s="240" t="s">
        <v>50</v>
      </c>
      <c r="I140" s="243" t="s">
        <v>71</v>
      </c>
      <c r="J140" s="244"/>
      <c r="K140" s="244"/>
      <c r="L140" s="244"/>
      <c r="M140" s="244"/>
      <c r="N140" s="244"/>
      <c r="O140" s="245"/>
      <c r="P140" s="322" t="s">
        <v>50</v>
      </c>
    </row>
    <row r="141" spans="1:16" ht="14.1" customHeight="1" x14ac:dyDescent="0.15">
      <c r="A141" s="378"/>
      <c r="B141" s="378"/>
      <c r="C141" s="218" t="s">
        <v>96</v>
      </c>
      <c r="D141" s="220" t="s">
        <v>97</v>
      </c>
      <c r="E141" s="222" t="s">
        <v>98</v>
      </c>
      <c r="F141" s="220" t="s">
        <v>99</v>
      </c>
      <c r="G141" s="222" t="s">
        <v>100</v>
      </c>
      <c r="H141" s="241"/>
      <c r="I141" s="380" t="s">
        <v>104</v>
      </c>
      <c r="J141" s="226" t="s">
        <v>105</v>
      </c>
      <c r="K141" s="226" t="s">
        <v>98</v>
      </c>
      <c r="L141" s="226" t="s">
        <v>106</v>
      </c>
      <c r="M141" s="246" t="s">
        <v>107</v>
      </c>
      <c r="N141" s="226" t="s">
        <v>36</v>
      </c>
      <c r="O141" s="246" t="s">
        <v>30</v>
      </c>
      <c r="P141" s="323"/>
    </row>
    <row r="142" spans="1:16" ht="14.1" customHeight="1" x14ac:dyDescent="0.15">
      <c r="A142" s="378"/>
      <c r="B142" s="378"/>
      <c r="C142" s="219"/>
      <c r="D142" s="221"/>
      <c r="E142" s="223"/>
      <c r="F142" s="221"/>
      <c r="G142" s="223"/>
      <c r="H142" s="242"/>
      <c r="I142" s="329"/>
      <c r="J142" s="227"/>
      <c r="K142" s="227"/>
      <c r="L142" s="227"/>
      <c r="M142" s="247"/>
      <c r="N142" s="227"/>
      <c r="O142" s="247"/>
      <c r="P142" s="324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6</v>
      </c>
      <c r="E144" s="90">
        <f>SUMIFS(ローデータ!$O$12:$O$1011,ローデータ!$B$12:$B$1011,1,ローデータ!$G$12:$G$1011,$G$4,ローデータ!$K$12:$K$1011,$F$21,ローデータ!$H$12:$H$1011,A144)</f>
        <v>2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8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6</v>
      </c>
      <c r="K144" s="90">
        <f>SUMIFS(ローデータ!$V$12:$V$1011,ローデータ!$B$12:$B$1011,1,ローデータ!$G$12:$G$1011,$G$4,ローデータ!$K$12:$K$1011,$F$21,ローデータ!$H$12:$H$1011,A144)</f>
        <v>2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5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1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2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5</v>
      </c>
      <c r="I146" s="93">
        <f>SUMIFS(ローデータ!$T$12:$T$1011,ローデータ!$B$12:$B$1011,1,ローデータ!$G$12:$G$1011,$G$4,ローデータ!$K$12:$K$1011,$F$21,ローデータ!$H$12:$H$1011,A146)</f>
        <v>1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1" t="s">
        <v>50</v>
      </c>
      <c r="B152" s="381"/>
      <c r="C152" s="56">
        <f>SUM(C143:C151)</f>
        <v>1</v>
      </c>
      <c r="D152" s="56">
        <f>SUM(D143:D151)</f>
        <v>9</v>
      </c>
      <c r="E152" s="56">
        <f>SUM(E143:E151)</f>
        <v>5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15</v>
      </c>
      <c r="I152" s="56">
        <f t="shared" ref="I152:O152" si="15">SUM(I143:I151)</f>
        <v>1</v>
      </c>
      <c r="J152" s="56">
        <f t="shared" si="15"/>
        <v>7</v>
      </c>
      <c r="K152" s="56">
        <f t="shared" si="15"/>
        <v>4</v>
      </c>
      <c r="L152" s="56">
        <f t="shared" si="15"/>
        <v>0</v>
      </c>
      <c r="M152" s="56">
        <f t="shared" si="15"/>
        <v>6</v>
      </c>
      <c r="N152" s="56">
        <f t="shared" si="15"/>
        <v>1</v>
      </c>
      <c r="O152" s="56">
        <f t="shared" si="15"/>
        <v>0</v>
      </c>
      <c r="P152" s="56">
        <f t="shared" si="13"/>
        <v>19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5"/>
      <c r="B156" s="382"/>
      <c r="C156" s="382"/>
      <c r="D156" s="382"/>
      <c r="E156" s="336"/>
      <c r="F156" s="343" t="s">
        <v>25</v>
      </c>
      <c r="G156" s="343"/>
      <c r="H156" s="343"/>
      <c r="I156" s="343"/>
      <c r="J156" s="343"/>
      <c r="K156" s="343"/>
      <c r="L156" s="343"/>
      <c r="M156" s="268" t="s">
        <v>50</v>
      </c>
    </row>
    <row r="157" spans="1:16" ht="14.1" customHeight="1" x14ac:dyDescent="0.15">
      <c r="A157" s="337"/>
      <c r="B157" s="383"/>
      <c r="C157" s="383"/>
      <c r="D157" s="383"/>
      <c r="E157" s="338"/>
      <c r="F157" s="295">
        <v>1</v>
      </c>
      <c r="G157" s="245"/>
      <c r="H157" s="295">
        <v>2</v>
      </c>
      <c r="I157" s="245"/>
      <c r="J157" s="295">
        <v>3</v>
      </c>
      <c r="K157" s="244"/>
      <c r="L157" s="245"/>
      <c r="M157" s="269"/>
    </row>
    <row r="158" spans="1:16" ht="14.1" customHeight="1" x14ac:dyDescent="0.15">
      <c r="A158" s="339"/>
      <c r="B158" s="384"/>
      <c r="C158" s="384"/>
      <c r="D158" s="384"/>
      <c r="E158" s="340"/>
      <c r="F158" s="348" t="s">
        <v>72</v>
      </c>
      <c r="G158" s="349"/>
      <c r="H158" s="348" t="s">
        <v>74</v>
      </c>
      <c r="I158" s="349"/>
      <c r="J158" s="348" t="s">
        <v>84</v>
      </c>
      <c r="K158" s="350"/>
      <c r="L158" s="350"/>
      <c r="M158" s="270"/>
    </row>
    <row r="159" spans="1:16" ht="14.1" customHeight="1" x14ac:dyDescent="0.15">
      <c r="A159" s="387" t="s">
        <v>73</v>
      </c>
      <c r="B159" s="143" t="s">
        <v>85</v>
      </c>
      <c r="C159" s="390" t="s">
        <v>87</v>
      </c>
      <c r="D159" s="391"/>
      <c r="E159" s="392"/>
      <c r="F159" s="291">
        <f>COUNTIFS(ローデータ!$B$12:$B$1011,1,ローデータ!$G$12:$G$1011,$G$4,ローデータ!$I$12:$I$1011,$C$14,ローデータ!$K$12:$K$1011,F157)</f>
        <v>25</v>
      </c>
      <c r="G159" s="292"/>
      <c r="H159" s="291">
        <f>COUNTIFS(ローデータ!$B$12:$B$1011,1,ローデータ!$G$12:$G$1011,$G$4,ローデータ!$I$12:$I$1011,$C$14,ローデータ!$K$12:$K$1011,H157)</f>
        <v>9</v>
      </c>
      <c r="I159" s="292"/>
      <c r="J159" s="291">
        <f>COUNTIFS(ローデータ!$B$12:$B$1011,1,ローデータ!$G$12:$G$1011,$G$4,ローデータ!$I$12:$I$1011,$C$14,ローデータ!$K$12:$K$1011,J157)</f>
        <v>12</v>
      </c>
      <c r="K159" s="293"/>
      <c r="L159" s="292"/>
      <c r="M159" s="56">
        <f t="shared" ref="M159:M171" si="16">SUM(F159:L159)</f>
        <v>46</v>
      </c>
    </row>
    <row r="160" spans="1:16" ht="14.1" customHeight="1" x14ac:dyDescent="0.15">
      <c r="A160" s="388"/>
      <c r="B160" s="393" t="s">
        <v>86</v>
      </c>
      <c r="C160" s="139">
        <v>1</v>
      </c>
      <c r="D160" s="385" t="s">
        <v>75</v>
      </c>
      <c r="E160" s="386"/>
      <c r="F160" s="291">
        <f>COUNTIFS(ローデータ!$B$12:$B$1011,1,ローデータ!$G$12:$G$1011,$G$4,ローデータ!$I$12:$I$1011,$B$14,ローデータ!$J$12:$J$1011,C160,ローデータ!$K$12:$K$1011,$F$157)</f>
        <v>0</v>
      </c>
      <c r="G160" s="292"/>
      <c r="H160" s="291">
        <f>COUNTIFS(ローデータ!$B$12:$B$1011,1,ローデータ!$G$12:$G$1011,$G$4,ローデータ!$I$12:$I$1011,$B$14,ローデータ!$J$12:$J$1011,C160,ローデータ!$K$12:$K$1011,$H$157)</f>
        <v>0</v>
      </c>
      <c r="I160" s="292"/>
      <c r="J160" s="291">
        <f>COUNTIFS(ローデータ!$B$12:$B$1011,1,ローデータ!$G$12:$G$1011,$G$4,ローデータ!$I$12:$I$1011,$B$14,ローデータ!$J$12:$J$1011,C160,ローデータ!$K$12:$K$1011,$J$157)</f>
        <v>0</v>
      </c>
      <c r="K160" s="293"/>
      <c r="L160" s="292"/>
      <c r="M160" s="56">
        <f t="shared" si="16"/>
        <v>0</v>
      </c>
      <c r="N160" s="9"/>
    </row>
    <row r="161" spans="1:19" ht="14.1" customHeight="1" x14ac:dyDescent="0.15">
      <c r="A161" s="388"/>
      <c r="B161" s="394"/>
      <c r="C161" s="139">
        <v>2</v>
      </c>
      <c r="D161" s="385" t="s">
        <v>76</v>
      </c>
      <c r="E161" s="386"/>
      <c r="F161" s="291">
        <f>COUNTIFS(ローデータ!$B$12:$B$1011,1,ローデータ!$G$12:$G$1011,$G$4,ローデータ!$I$12:$I$1011,$B$14,ローデータ!$J$12:$J$1011,C161,ローデータ!$K$12:$K$1011,$F$157)</f>
        <v>0</v>
      </c>
      <c r="G161" s="292"/>
      <c r="H161" s="291">
        <f>COUNTIFS(ローデータ!$B$12:$B$1011,1,ローデータ!$G$12:$G$1011,$G$4,ローデータ!$I$12:$I$1011,$B$14,ローデータ!$J$12:$J$1011,C161,ローデータ!$K$12:$K$1011,$H$157)</f>
        <v>0</v>
      </c>
      <c r="I161" s="292"/>
      <c r="J161" s="291">
        <f>COUNTIFS(ローデータ!$B$12:$B$1011,1,ローデータ!$G$12:$G$1011,$G$4,ローデータ!$I$12:$I$1011,$B$14,ローデータ!$J$12:$J$1011,C161,ローデータ!$K$12:$K$1011,$J$157)</f>
        <v>0</v>
      </c>
      <c r="K161" s="293"/>
      <c r="L161" s="292"/>
      <c r="M161" s="56">
        <f t="shared" si="16"/>
        <v>0</v>
      </c>
    </row>
    <row r="162" spans="1:19" ht="14.1" customHeight="1" x14ac:dyDescent="0.15">
      <c r="A162" s="388"/>
      <c r="B162" s="394"/>
      <c r="C162" s="139">
        <v>3</v>
      </c>
      <c r="D162" s="385" t="s">
        <v>77</v>
      </c>
      <c r="E162" s="386"/>
      <c r="F162" s="291">
        <f>COUNTIFS(ローデータ!$B$12:$B$1011,1,ローデータ!$G$12:$G$1011,$G$4,ローデータ!$I$12:$I$1011,$B$14,ローデータ!$J$12:$J$1011,C162,ローデータ!$K$12:$K$1011,$F$157)</f>
        <v>0</v>
      </c>
      <c r="G162" s="292"/>
      <c r="H162" s="291">
        <f>COUNTIFS(ローデータ!$B$12:$B$1011,1,ローデータ!$G$12:$G$1011,$G$4,ローデータ!$I$12:$I$1011,$B$14,ローデータ!$J$12:$J$1011,C162,ローデータ!$K$12:$K$1011,$H$157)</f>
        <v>0</v>
      </c>
      <c r="I162" s="292"/>
      <c r="J162" s="291">
        <f>COUNTIFS(ローデータ!$B$12:$B$1011,1,ローデータ!$G$12:$G$1011,$G$4,ローデータ!$I$12:$I$1011,$B$14,ローデータ!$J$12:$J$1011,C162,ローデータ!$K$12:$K$1011,$J$157)</f>
        <v>0</v>
      </c>
      <c r="K162" s="293"/>
      <c r="L162" s="292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8"/>
      <c r="B163" s="394"/>
      <c r="C163" s="139">
        <v>4</v>
      </c>
      <c r="D163" s="385" t="s">
        <v>110</v>
      </c>
      <c r="E163" s="386"/>
      <c r="F163" s="291">
        <f>COUNTIFS(ローデータ!$B$12:$B$1011,1,ローデータ!$G$12:$G$1011,$G$4,ローデータ!$I$12:$I$1011,$B$14,ローデータ!$J$12:$J$1011,C163,ローデータ!$K$12:$K$1011,$F$157)</f>
        <v>0</v>
      </c>
      <c r="G163" s="292"/>
      <c r="H163" s="291">
        <f>COUNTIFS(ローデータ!$B$12:$B$1011,1,ローデータ!$G$12:$G$1011,$G$4,ローデータ!$I$12:$I$1011,$B$14,ローデータ!$J$12:$J$1011,C163,ローデータ!$K$12:$K$1011,$H$157)</f>
        <v>0</v>
      </c>
      <c r="I163" s="292"/>
      <c r="J163" s="291">
        <f>COUNTIFS(ローデータ!$B$12:$B$1011,1,ローデータ!$G$12:$G$1011,$G$4,ローデータ!$I$12:$I$1011,$B$14,ローデータ!$J$12:$J$1011,C163,ローデータ!$K$12:$K$1011,$J$157)</f>
        <v>0</v>
      </c>
      <c r="K163" s="293"/>
      <c r="L163" s="292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8"/>
      <c r="B164" s="394"/>
      <c r="C164" s="139">
        <v>5</v>
      </c>
      <c r="D164" s="385" t="s">
        <v>78</v>
      </c>
      <c r="E164" s="386"/>
      <c r="F164" s="291">
        <f>COUNTIFS(ローデータ!$B$12:$B$1011,1,ローデータ!$G$12:$G$1011,$G$4,ローデータ!$I$12:$I$1011,$B$14,ローデータ!$J$12:$J$1011,C164,ローデータ!$K$12:$K$1011,$F$157)</f>
        <v>0</v>
      </c>
      <c r="G164" s="292"/>
      <c r="H164" s="291">
        <f>COUNTIFS(ローデータ!$B$12:$B$1011,1,ローデータ!$G$12:$G$1011,$G$4,ローデータ!$I$12:$I$1011,$B$14,ローデータ!$J$12:$J$1011,C164,ローデータ!$K$12:$K$1011,$H$157)</f>
        <v>0</v>
      </c>
      <c r="I164" s="292"/>
      <c r="J164" s="291">
        <f>COUNTIFS(ローデータ!$B$12:$B$1011,1,ローデータ!$G$12:$G$1011,$G$4,ローデータ!$I$12:$I$1011,$B$14,ローデータ!$J$12:$J$1011,C164,ローデータ!$K$12:$K$1011,$J$157)</f>
        <v>0</v>
      </c>
      <c r="K164" s="293"/>
      <c r="L164" s="292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8"/>
      <c r="B165" s="394"/>
      <c r="C165" s="139">
        <v>6</v>
      </c>
      <c r="D165" s="385" t="s">
        <v>79</v>
      </c>
      <c r="E165" s="386"/>
      <c r="F165" s="291">
        <f>COUNTIFS(ローデータ!$B$12:$B$1011,1,ローデータ!$G$12:$G$1011,$G$4,ローデータ!$I$12:$I$1011,$B$14,ローデータ!$J$12:$J$1011,C165,ローデータ!$K$12:$K$1011,$F$157)</f>
        <v>0</v>
      </c>
      <c r="G165" s="292"/>
      <c r="H165" s="291">
        <f>COUNTIFS(ローデータ!$B$12:$B$1011,1,ローデータ!$G$12:$G$1011,$G$4,ローデータ!$I$12:$I$1011,$B$14,ローデータ!$J$12:$J$1011,C165,ローデータ!$K$12:$K$1011,$H$157)</f>
        <v>0</v>
      </c>
      <c r="I165" s="292"/>
      <c r="J165" s="291">
        <f>COUNTIFS(ローデータ!$B$12:$B$1011,1,ローデータ!$G$12:$G$1011,$G$4,ローデータ!$I$12:$I$1011,$B$14,ローデータ!$J$12:$J$1011,C165,ローデータ!$K$12:$K$1011,$J$157)</f>
        <v>0</v>
      </c>
      <c r="K165" s="293"/>
      <c r="L165" s="292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8"/>
      <c r="B166" s="394"/>
      <c r="C166" s="139">
        <v>7</v>
      </c>
      <c r="D166" s="385" t="s">
        <v>80</v>
      </c>
      <c r="E166" s="386"/>
      <c r="F166" s="291">
        <f>COUNTIFS(ローデータ!$B$12:$B$1011,1,ローデータ!$G$12:$G$1011,$G$4,ローデータ!$I$12:$I$1011,$B$14,ローデータ!$J$12:$J$1011,C166,ローデータ!$K$12:$K$1011,$F$157)</f>
        <v>0</v>
      </c>
      <c r="G166" s="292"/>
      <c r="H166" s="291">
        <f>COUNTIFS(ローデータ!$B$12:$B$1011,1,ローデータ!$G$12:$G$1011,$G$4,ローデータ!$I$12:$I$1011,$B$14,ローデータ!$J$12:$J$1011,C166,ローデータ!$K$12:$K$1011,$H$157)</f>
        <v>0</v>
      </c>
      <c r="I166" s="292"/>
      <c r="J166" s="291">
        <f>COUNTIFS(ローデータ!$B$12:$B$1011,1,ローデータ!$G$12:$G$1011,$G$4,ローデータ!$I$12:$I$1011,$B$14,ローデータ!$J$12:$J$1011,C166,ローデータ!$K$12:$K$1011,$J$157)</f>
        <v>0</v>
      </c>
      <c r="K166" s="293"/>
      <c r="L166" s="292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8"/>
      <c r="B167" s="394"/>
      <c r="C167" s="139">
        <v>8</v>
      </c>
      <c r="D167" s="385" t="s">
        <v>81</v>
      </c>
      <c r="E167" s="386"/>
      <c r="F167" s="291">
        <f>COUNTIFS(ローデータ!$B$12:$B$1011,1,ローデータ!$G$12:$G$1011,$G$4,ローデータ!$I$12:$I$1011,$B$14,ローデータ!$J$12:$J$1011,C167,ローデータ!$K$12:$K$1011,$F$157)</f>
        <v>0</v>
      </c>
      <c r="G167" s="292"/>
      <c r="H167" s="291">
        <f>COUNTIFS(ローデータ!$B$12:$B$1011,1,ローデータ!$G$12:$G$1011,$G$4,ローデータ!$I$12:$I$1011,$B$14,ローデータ!$J$12:$J$1011,C167,ローデータ!$K$12:$K$1011,$H$157)</f>
        <v>0</v>
      </c>
      <c r="I167" s="292"/>
      <c r="J167" s="291">
        <f>COUNTIFS(ローデータ!$B$12:$B$1011,1,ローデータ!$G$12:$G$1011,$G$4,ローデータ!$I$12:$I$1011,$B$14,ローデータ!$J$12:$J$1011,C167,ローデータ!$K$12:$K$1011,$J$157)</f>
        <v>0</v>
      </c>
      <c r="K167" s="293"/>
      <c r="L167" s="292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8"/>
      <c r="B168" s="394"/>
      <c r="C168" s="139">
        <v>9</v>
      </c>
      <c r="D168" s="385" t="s">
        <v>82</v>
      </c>
      <c r="E168" s="386"/>
      <c r="F168" s="291">
        <f>COUNTIFS(ローデータ!$B$12:$B$1011,1,ローデータ!$G$12:$G$1011,$G$4,ローデータ!$I$12:$I$1011,$B$14,ローデータ!$J$12:$J$1011,C168,ローデータ!$K$12:$K$1011,$F$157)</f>
        <v>0</v>
      </c>
      <c r="G168" s="292"/>
      <c r="H168" s="291">
        <f>COUNTIFS(ローデータ!$B$12:$B$1011,1,ローデータ!$G$12:$G$1011,$G$4,ローデータ!$I$12:$I$1011,$B$14,ローデータ!$J$12:$J$1011,C168,ローデータ!$K$12:$K$1011,$H$157)</f>
        <v>0</v>
      </c>
      <c r="I168" s="292"/>
      <c r="J168" s="291">
        <f>COUNTIFS(ローデータ!$B$12:$B$1011,1,ローデータ!$G$12:$G$1011,$G$4,ローデータ!$I$12:$I$1011,$B$14,ローデータ!$J$12:$J$1011,C168,ローデータ!$K$12:$K$1011,$J$157)</f>
        <v>0</v>
      </c>
      <c r="K168" s="293"/>
      <c r="L168" s="292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8"/>
      <c r="B169" s="394"/>
      <c r="C169" s="139">
        <v>10</v>
      </c>
      <c r="D169" s="385" t="s">
        <v>111</v>
      </c>
      <c r="E169" s="386"/>
      <c r="F169" s="291">
        <f>COUNTIFS(ローデータ!$B$12:$B$1011,1,ローデータ!$G$12:$G$1011,$G$4,ローデータ!$I$12:$I$1011,$B$14,ローデータ!$J$12:$J$1011,C169,ローデータ!$K$12:$K$1011,$F$157)</f>
        <v>0</v>
      </c>
      <c r="G169" s="292"/>
      <c r="H169" s="291">
        <f>COUNTIFS(ローデータ!$B$12:$B$1011,1,ローデータ!$G$12:$G$1011,$G$4,ローデータ!$I$12:$I$1011,$B$14,ローデータ!$J$12:$J$1011,C169,ローデータ!$K$12:$K$1011,$H$157)</f>
        <v>0</v>
      </c>
      <c r="I169" s="292"/>
      <c r="J169" s="291">
        <f>COUNTIFS(ローデータ!$B$12:$B$1011,1,ローデータ!$G$12:$G$1011,$G$4,ローデータ!$I$12:$I$1011,$B$14,ローデータ!$J$12:$J$1011,C169,ローデータ!$K$12:$K$1011,$J$157)</f>
        <v>0</v>
      </c>
      <c r="K169" s="293"/>
      <c r="L169" s="292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9"/>
      <c r="B170" s="395"/>
      <c r="C170" s="139">
        <v>11</v>
      </c>
      <c r="D170" s="385" t="s">
        <v>83</v>
      </c>
      <c r="E170" s="386"/>
      <c r="F170" s="291">
        <f>COUNTIFS(ローデータ!$B$12:$B$1011,1,ローデータ!$G$12:$G$1011,$G$4,ローデータ!$I$12:$I$1011,$B$14,ローデータ!$J$12:$J$1011,C170,ローデータ!$K$12:$K$1011,$F$157)</f>
        <v>0</v>
      </c>
      <c r="G170" s="292"/>
      <c r="H170" s="291">
        <f>COUNTIFS(ローデータ!$B$12:$B$1011,1,ローデータ!$G$12:$G$1011,$G$4,ローデータ!$I$12:$I$1011,$B$14,ローデータ!$J$12:$J$1011,C170,ローデータ!$K$12:$K$1011,$H$157)</f>
        <v>0</v>
      </c>
      <c r="I170" s="292"/>
      <c r="J170" s="291">
        <f>COUNTIFS(ローデータ!$B$12:$B$1011,1,ローデータ!$G$12:$G$1011,$G$4,ローデータ!$I$12:$I$1011,$B$14,ローデータ!$J$12:$J$1011,C170,ローデータ!$K$12:$K$1011,$J$157)</f>
        <v>0</v>
      </c>
      <c r="K170" s="293"/>
      <c r="L170" s="292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90" t="s">
        <v>50</v>
      </c>
      <c r="B171" s="391"/>
      <c r="C171" s="391"/>
      <c r="D171" s="391"/>
      <c r="E171" s="392"/>
      <c r="F171" s="291">
        <f>SUM(F159:G170)</f>
        <v>25</v>
      </c>
      <c r="G171" s="292"/>
      <c r="H171" s="291">
        <f>SUM(H159:I170)</f>
        <v>9</v>
      </c>
      <c r="I171" s="292"/>
      <c r="J171" s="291">
        <f>SUM(J159:L170)</f>
        <v>12</v>
      </c>
      <c r="K171" s="293"/>
      <c r="L171" s="292"/>
      <c r="M171" s="56">
        <f t="shared" si="16"/>
        <v>46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5"/>
      <c r="B175" s="382"/>
      <c r="C175" s="382"/>
      <c r="D175" s="382"/>
      <c r="E175" s="336"/>
      <c r="F175" s="343" t="s">
        <v>112</v>
      </c>
      <c r="G175" s="343"/>
      <c r="H175" s="343"/>
      <c r="I175" s="343"/>
      <c r="J175" s="343"/>
      <c r="K175" s="268" t="s">
        <v>50</v>
      </c>
      <c r="L175" s="9"/>
      <c r="M175" s="9"/>
    </row>
    <row r="176" spans="1:19" ht="14.1" customHeight="1" x14ac:dyDescent="0.15">
      <c r="A176" s="337"/>
      <c r="B176" s="383"/>
      <c r="C176" s="383"/>
      <c r="D176" s="383"/>
      <c r="E176" s="33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9"/>
      <c r="L176" s="9"/>
      <c r="M176" s="9"/>
    </row>
    <row r="177" spans="1:13" ht="14.1" customHeight="1" x14ac:dyDescent="0.15">
      <c r="A177" s="337"/>
      <c r="B177" s="383"/>
      <c r="C177" s="383"/>
      <c r="D177" s="383"/>
      <c r="E177" s="338"/>
      <c r="F177" s="252" t="s">
        <v>65</v>
      </c>
      <c r="G177" s="252" t="s">
        <v>66</v>
      </c>
      <c r="H177" s="281" t="s">
        <v>101</v>
      </c>
      <c r="I177" s="246" t="s">
        <v>102</v>
      </c>
      <c r="J177" s="367" t="s">
        <v>103</v>
      </c>
      <c r="K177" s="269"/>
      <c r="L177" s="9"/>
      <c r="M177" s="9"/>
    </row>
    <row r="178" spans="1:13" ht="14.1" customHeight="1" x14ac:dyDescent="0.15">
      <c r="A178" s="339"/>
      <c r="B178" s="384"/>
      <c r="C178" s="384"/>
      <c r="D178" s="384"/>
      <c r="E178" s="340"/>
      <c r="F178" s="253"/>
      <c r="G178" s="253"/>
      <c r="H178" s="365"/>
      <c r="I178" s="366"/>
      <c r="J178" s="253"/>
      <c r="K178" s="270"/>
      <c r="L178" s="9"/>
      <c r="M178" s="9"/>
    </row>
    <row r="179" spans="1:13" ht="14.1" customHeight="1" x14ac:dyDescent="0.15">
      <c r="A179" s="387" t="s">
        <v>73</v>
      </c>
      <c r="B179" s="117" t="s">
        <v>85</v>
      </c>
      <c r="C179" s="368" t="s">
        <v>87</v>
      </c>
      <c r="D179" s="396"/>
      <c r="E179" s="369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25</v>
      </c>
      <c r="L179" s="9"/>
    </row>
    <row r="180" spans="1:13" ht="14.1" customHeight="1" x14ac:dyDescent="0.15">
      <c r="A180" s="388"/>
      <c r="B180" s="393" t="s">
        <v>86</v>
      </c>
      <c r="C180" s="139">
        <v>1</v>
      </c>
      <c r="D180" s="385" t="s">
        <v>75</v>
      </c>
      <c r="E180" s="38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8"/>
      <c r="B181" s="394"/>
      <c r="C181" s="139">
        <v>2</v>
      </c>
      <c r="D181" s="385" t="s">
        <v>76</v>
      </c>
      <c r="E181" s="38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8"/>
      <c r="B182" s="394"/>
      <c r="C182" s="139">
        <v>3</v>
      </c>
      <c r="D182" s="385" t="s">
        <v>77</v>
      </c>
      <c r="E182" s="38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8"/>
      <c r="B183" s="394"/>
      <c r="C183" s="139">
        <v>4</v>
      </c>
      <c r="D183" s="385" t="s">
        <v>110</v>
      </c>
      <c r="E183" s="38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8"/>
      <c r="B184" s="394"/>
      <c r="C184" s="139">
        <v>5</v>
      </c>
      <c r="D184" s="385" t="s">
        <v>78</v>
      </c>
      <c r="E184" s="38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8"/>
      <c r="B185" s="394"/>
      <c r="C185" s="139">
        <v>6</v>
      </c>
      <c r="D185" s="385" t="s">
        <v>79</v>
      </c>
      <c r="E185" s="38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8"/>
      <c r="B186" s="394"/>
      <c r="C186" s="139">
        <v>7</v>
      </c>
      <c r="D186" s="385" t="s">
        <v>80</v>
      </c>
      <c r="E186" s="38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8"/>
      <c r="B187" s="394"/>
      <c r="C187" s="139">
        <v>8</v>
      </c>
      <c r="D187" s="385" t="s">
        <v>81</v>
      </c>
      <c r="E187" s="38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8"/>
      <c r="B188" s="394"/>
      <c r="C188" s="139">
        <v>9</v>
      </c>
      <c r="D188" s="385" t="s">
        <v>82</v>
      </c>
      <c r="E188" s="38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8"/>
      <c r="B189" s="394"/>
      <c r="C189" s="139">
        <v>10</v>
      </c>
      <c r="D189" s="385" t="s">
        <v>111</v>
      </c>
      <c r="E189" s="38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9"/>
      <c r="B190" s="395"/>
      <c r="C190" s="139">
        <v>11</v>
      </c>
      <c r="D190" s="385" t="s">
        <v>83</v>
      </c>
      <c r="E190" s="38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90" t="s">
        <v>50</v>
      </c>
      <c r="B191" s="391"/>
      <c r="C191" s="391"/>
      <c r="D191" s="391"/>
      <c r="E191" s="392"/>
      <c r="F191" s="56">
        <f>SUM(F179:F190)</f>
        <v>24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7"/>
      <c r="B194" s="397"/>
      <c r="C194" s="397"/>
      <c r="D194" s="397"/>
      <c r="E194" s="358"/>
      <c r="F194" s="244" t="s">
        <v>113</v>
      </c>
      <c r="G194" s="244"/>
      <c r="H194" s="244"/>
      <c r="I194" s="244"/>
      <c r="J194" s="245"/>
      <c r="K194" s="279" t="s">
        <v>50</v>
      </c>
      <c r="L194" s="9"/>
      <c r="M194" s="9"/>
    </row>
    <row r="195" spans="1:18" ht="14.1" customHeight="1" x14ac:dyDescent="0.15">
      <c r="A195" s="359"/>
      <c r="B195" s="398"/>
      <c r="C195" s="398"/>
      <c r="D195" s="398"/>
      <c r="E195" s="360"/>
      <c r="F195" s="401" t="s">
        <v>96</v>
      </c>
      <c r="G195" s="220" t="s">
        <v>97</v>
      </c>
      <c r="H195" s="222" t="s">
        <v>98</v>
      </c>
      <c r="I195" s="220" t="s">
        <v>99</v>
      </c>
      <c r="J195" s="222" t="s">
        <v>100</v>
      </c>
      <c r="K195" s="400"/>
      <c r="L195" s="9"/>
      <c r="M195" s="9"/>
    </row>
    <row r="196" spans="1:18" ht="14.1" customHeight="1" x14ac:dyDescent="0.15">
      <c r="A196" s="359"/>
      <c r="B196" s="398"/>
      <c r="C196" s="398"/>
      <c r="D196" s="398"/>
      <c r="E196" s="360"/>
      <c r="F196" s="402"/>
      <c r="G196" s="326"/>
      <c r="H196" s="327"/>
      <c r="I196" s="326"/>
      <c r="J196" s="327"/>
      <c r="K196" s="400"/>
      <c r="L196" s="9"/>
      <c r="M196" s="9"/>
    </row>
    <row r="197" spans="1:18" ht="14.1" customHeight="1" x14ac:dyDescent="0.15">
      <c r="A197" s="361"/>
      <c r="B197" s="399"/>
      <c r="C197" s="399"/>
      <c r="D197" s="399"/>
      <c r="E197" s="362"/>
      <c r="F197" s="403"/>
      <c r="G197" s="221"/>
      <c r="H197" s="223"/>
      <c r="I197" s="221"/>
      <c r="J197" s="223"/>
      <c r="K197" s="280"/>
      <c r="L197" s="9"/>
      <c r="M197" s="9"/>
    </row>
    <row r="198" spans="1:18" ht="14.1" customHeight="1" x14ac:dyDescent="0.15">
      <c r="A198" s="387" t="s">
        <v>73</v>
      </c>
      <c r="B198" s="117" t="s">
        <v>85</v>
      </c>
      <c r="C198" s="368" t="s">
        <v>87</v>
      </c>
      <c r="D198" s="396"/>
      <c r="E198" s="369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19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5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37</v>
      </c>
      <c r="L198" s="9"/>
    </row>
    <row r="199" spans="1:18" ht="14.1" customHeight="1" x14ac:dyDescent="0.15">
      <c r="A199" s="388"/>
      <c r="B199" s="393" t="s">
        <v>86</v>
      </c>
      <c r="C199" s="139">
        <v>1</v>
      </c>
      <c r="D199" s="385" t="s">
        <v>75</v>
      </c>
      <c r="E199" s="386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8"/>
      <c r="B200" s="394"/>
      <c r="C200" s="139">
        <v>2</v>
      </c>
      <c r="D200" s="385" t="s">
        <v>76</v>
      </c>
      <c r="E200" s="386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8"/>
      <c r="B201" s="394"/>
      <c r="C201" s="139">
        <v>3</v>
      </c>
      <c r="D201" s="385" t="s">
        <v>77</v>
      </c>
      <c r="E201" s="386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8"/>
      <c r="B202" s="394"/>
      <c r="C202" s="139">
        <v>4</v>
      </c>
      <c r="D202" s="385" t="s">
        <v>110</v>
      </c>
      <c r="E202" s="386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8"/>
      <c r="B203" s="394"/>
      <c r="C203" s="139">
        <v>5</v>
      </c>
      <c r="D203" s="385" t="s">
        <v>78</v>
      </c>
      <c r="E203" s="386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8"/>
      <c r="B204" s="394"/>
      <c r="C204" s="139">
        <v>6</v>
      </c>
      <c r="D204" s="385" t="s">
        <v>79</v>
      </c>
      <c r="E204" s="386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8"/>
      <c r="B205" s="394"/>
      <c r="C205" s="139">
        <v>7</v>
      </c>
      <c r="D205" s="385" t="s">
        <v>80</v>
      </c>
      <c r="E205" s="386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8"/>
      <c r="B206" s="394"/>
      <c r="C206" s="139">
        <v>8</v>
      </c>
      <c r="D206" s="385" t="s">
        <v>81</v>
      </c>
      <c r="E206" s="386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8"/>
      <c r="B207" s="394"/>
      <c r="C207" s="139">
        <v>9</v>
      </c>
      <c r="D207" s="385" t="s">
        <v>82</v>
      </c>
      <c r="E207" s="386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8"/>
      <c r="B208" s="394"/>
      <c r="C208" s="139">
        <v>10</v>
      </c>
      <c r="D208" s="385" t="s">
        <v>111</v>
      </c>
      <c r="E208" s="386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9"/>
      <c r="B209" s="395"/>
      <c r="C209" s="139">
        <v>11</v>
      </c>
      <c r="D209" s="385" t="s">
        <v>83</v>
      </c>
      <c r="E209" s="386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90" t="s">
        <v>50</v>
      </c>
      <c r="B210" s="391"/>
      <c r="C210" s="391"/>
      <c r="D210" s="391"/>
      <c r="E210" s="392"/>
      <c r="F210" s="94">
        <f>SUM(F198:F209)</f>
        <v>6</v>
      </c>
      <c r="G210" s="94">
        <f t="shared" ref="G210:I210" si="19">SUM(G198:G209)</f>
        <v>19</v>
      </c>
      <c r="H210" s="94">
        <f>SUM(H198:H209)</f>
        <v>7</v>
      </c>
      <c r="I210" s="94">
        <f t="shared" si="19"/>
        <v>5</v>
      </c>
      <c r="J210" s="94">
        <f>SUM(J198:J209)</f>
        <v>0</v>
      </c>
      <c r="K210" s="118">
        <f t="shared" si="18"/>
        <v>37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5"/>
      <c r="B213" s="382"/>
      <c r="C213" s="382"/>
      <c r="D213" s="382"/>
      <c r="E213" s="336"/>
      <c r="F213" s="374" t="s">
        <v>114</v>
      </c>
      <c r="G213" s="375"/>
      <c r="H213" s="376"/>
      <c r="I213" s="268" t="s">
        <v>50</v>
      </c>
    </row>
    <row r="214" spans="1:18" ht="14.1" customHeight="1" x14ac:dyDescent="0.15">
      <c r="A214" s="337"/>
      <c r="B214" s="383"/>
      <c r="C214" s="383"/>
      <c r="D214" s="383"/>
      <c r="E214" s="338"/>
      <c r="F214" s="137">
        <v>1</v>
      </c>
      <c r="G214" s="137">
        <v>2</v>
      </c>
      <c r="H214" s="137">
        <v>3</v>
      </c>
      <c r="I214" s="269"/>
    </row>
    <row r="215" spans="1:18" ht="14.1" customHeight="1" x14ac:dyDescent="0.15">
      <c r="A215" s="339"/>
      <c r="B215" s="384"/>
      <c r="C215" s="384"/>
      <c r="D215" s="384"/>
      <c r="E215" s="340"/>
      <c r="F215" s="140" t="s">
        <v>67</v>
      </c>
      <c r="G215" s="140" t="s">
        <v>66</v>
      </c>
      <c r="H215" s="140" t="s">
        <v>68</v>
      </c>
      <c r="I215" s="270"/>
    </row>
    <row r="216" spans="1:18" ht="14.1" customHeight="1" x14ac:dyDescent="0.15">
      <c r="A216" s="387" t="s">
        <v>73</v>
      </c>
      <c r="B216" s="117" t="s">
        <v>85</v>
      </c>
      <c r="C216" s="368" t="s">
        <v>87</v>
      </c>
      <c r="D216" s="396"/>
      <c r="E216" s="369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88"/>
      <c r="B217" s="393" t="s">
        <v>86</v>
      </c>
      <c r="C217" s="139">
        <v>1</v>
      </c>
      <c r="D217" s="385" t="s">
        <v>75</v>
      </c>
      <c r="E217" s="38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8"/>
      <c r="B218" s="394"/>
      <c r="C218" s="139">
        <v>2</v>
      </c>
      <c r="D218" s="385" t="s">
        <v>76</v>
      </c>
      <c r="E218" s="38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8"/>
      <c r="B219" s="394"/>
      <c r="C219" s="139">
        <v>3</v>
      </c>
      <c r="D219" s="385" t="s">
        <v>77</v>
      </c>
      <c r="E219" s="38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8"/>
      <c r="B220" s="394"/>
      <c r="C220" s="139">
        <v>4</v>
      </c>
      <c r="D220" s="385" t="s">
        <v>110</v>
      </c>
      <c r="E220" s="38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8"/>
      <c r="B221" s="394"/>
      <c r="C221" s="139">
        <v>5</v>
      </c>
      <c r="D221" s="385" t="s">
        <v>78</v>
      </c>
      <c r="E221" s="38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8"/>
      <c r="B222" s="394"/>
      <c r="C222" s="139">
        <v>6</v>
      </c>
      <c r="D222" s="385" t="s">
        <v>79</v>
      </c>
      <c r="E222" s="38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8"/>
      <c r="B223" s="394"/>
      <c r="C223" s="139">
        <v>7</v>
      </c>
      <c r="D223" s="385" t="s">
        <v>80</v>
      </c>
      <c r="E223" s="38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8"/>
      <c r="B224" s="394"/>
      <c r="C224" s="139">
        <v>8</v>
      </c>
      <c r="D224" s="385" t="s">
        <v>81</v>
      </c>
      <c r="E224" s="38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8"/>
      <c r="B225" s="394"/>
      <c r="C225" s="139">
        <v>9</v>
      </c>
      <c r="D225" s="385" t="s">
        <v>82</v>
      </c>
      <c r="E225" s="38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8"/>
      <c r="B226" s="394"/>
      <c r="C226" s="139">
        <v>10</v>
      </c>
      <c r="D226" s="385" t="s">
        <v>111</v>
      </c>
      <c r="E226" s="38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9"/>
      <c r="B227" s="395"/>
      <c r="C227" s="139">
        <v>11</v>
      </c>
      <c r="D227" s="385" t="s">
        <v>83</v>
      </c>
      <c r="E227" s="38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90" t="s">
        <v>50</v>
      </c>
      <c r="B228" s="391"/>
      <c r="C228" s="391"/>
      <c r="D228" s="391"/>
      <c r="E228" s="392"/>
      <c r="F228" s="56">
        <f>SUM(F216:F227)</f>
        <v>9</v>
      </c>
      <c r="G228" s="56">
        <f>SUM(G216:G227)</f>
        <v>0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7"/>
      <c r="B231" s="397"/>
      <c r="C231" s="397"/>
      <c r="D231" s="397"/>
      <c r="E231" s="358"/>
      <c r="F231" s="244" t="s">
        <v>88</v>
      </c>
      <c r="G231" s="244"/>
      <c r="H231" s="244"/>
      <c r="I231" s="244"/>
      <c r="J231" s="244"/>
      <c r="K231" s="244"/>
      <c r="L231" s="245"/>
      <c r="M231" s="254" t="s">
        <v>50</v>
      </c>
    </row>
    <row r="232" spans="1:14" ht="14.1" customHeight="1" x14ac:dyDescent="0.15">
      <c r="A232" s="359"/>
      <c r="B232" s="398"/>
      <c r="C232" s="398"/>
      <c r="D232" s="398"/>
      <c r="E232" s="360"/>
      <c r="F232" s="380" t="s">
        <v>104</v>
      </c>
      <c r="G232" s="226" t="s">
        <v>105</v>
      </c>
      <c r="H232" s="226" t="s">
        <v>98</v>
      </c>
      <c r="I232" s="226" t="s">
        <v>106</v>
      </c>
      <c r="J232" s="246" t="s">
        <v>107</v>
      </c>
      <c r="K232" s="226" t="s">
        <v>36</v>
      </c>
      <c r="L232" s="246" t="s">
        <v>30</v>
      </c>
      <c r="M232" s="294"/>
    </row>
    <row r="233" spans="1:14" ht="14.1" customHeight="1" x14ac:dyDescent="0.15">
      <c r="A233" s="361"/>
      <c r="B233" s="399"/>
      <c r="C233" s="399"/>
      <c r="D233" s="399"/>
      <c r="E233" s="362"/>
      <c r="F233" s="404"/>
      <c r="G233" s="227"/>
      <c r="H233" s="227"/>
      <c r="I233" s="227"/>
      <c r="J233" s="247"/>
      <c r="K233" s="227"/>
      <c r="L233" s="247"/>
      <c r="M233" s="255"/>
    </row>
    <row r="234" spans="1:14" ht="14.1" customHeight="1" x14ac:dyDescent="0.15">
      <c r="A234" s="387" t="s">
        <v>73</v>
      </c>
      <c r="B234" s="117" t="s">
        <v>85</v>
      </c>
      <c r="C234" s="368" t="s">
        <v>87</v>
      </c>
      <c r="D234" s="396"/>
      <c r="E234" s="369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88"/>
      <c r="B235" s="393" t="s">
        <v>86</v>
      </c>
      <c r="C235" s="139">
        <v>1</v>
      </c>
      <c r="D235" s="385" t="s">
        <v>75</v>
      </c>
      <c r="E235" s="386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8"/>
      <c r="B236" s="394"/>
      <c r="C236" s="139">
        <v>2</v>
      </c>
      <c r="D236" s="385" t="s">
        <v>76</v>
      </c>
      <c r="E236" s="386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8"/>
      <c r="B237" s="394"/>
      <c r="C237" s="139">
        <v>3</v>
      </c>
      <c r="D237" s="385" t="s">
        <v>77</v>
      </c>
      <c r="E237" s="386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8"/>
      <c r="B238" s="394"/>
      <c r="C238" s="139">
        <v>4</v>
      </c>
      <c r="D238" s="385" t="s">
        <v>110</v>
      </c>
      <c r="E238" s="386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8"/>
      <c r="B239" s="394"/>
      <c r="C239" s="139">
        <v>5</v>
      </c>
      <c r="D239" s="385" t="s">
        <v>78</v>
      </c>
      <c r="E239" s="386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8"/>
      <c r="B240" s="394"/>
      <c r="C240" s="139">
        <v>6</v>
      </c>
      <c r="D240" s="385" t="s">
        <v>79</v>
      </c>
      <c r="E240" s="386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8"/>
      <c r="B241" s="394"/>
      <c r="C241" s="139">
        <v>7</v>
      </c>
      <c r="D241" s="385" t="s">
        <v>80</v>
      </c>
      <c r="E241" s="386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8"/>
      <c r="B242" s="394"/>
      <c r="C242" s="139">
        <v>8</v>
      </c>
      <c r="D242" s="385" t="s">
        <v>81</v>
      </c>
      <c r="E242" s="386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8"/>
      <c r="B243" s="394"/>
      <c r="C243" s="139">
        <v>9</v>
      </c>
      <c r="D243" s="385" t="s">
        <v>82</v>
      </c>
      <c r="E243" s="386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8"/>
      <c r="B244" s="394"/>
      <c r="C244" s="139">
        <v>10</v>
      </c>
      <c r="D244" s="385" t="s">
        <v>111</v>
      </c>
      <c r="E244" s="386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9"/>
      <c r="B245" s="395"/>
      <c r="C245" s="139">
        <v>11</v>
      </c>
      <c r="D245" s="385" t="s">
        <v>83</v>
      </c>
      <c r="E245" s="386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90" t="s">
        <v>50</v>
      </c>
      <c r="B246" s="391"/>
      <c r="C246" s="391"/>
      <c r="D246" s="391"/>
      <c r="E246" s="392"/>
      <c r="F246" s="94">
        <f>SUM(F234:F245)</f>
        <v>2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3</v>
      </c>
      <c r="K246" s="94">
        <f>SUM(K234:K245)</f>
        <v>2</v>
      </c>
      <c r="L246" s="94">
        <f t="shared" si="22"/>
        <v>0</v>
      </c>
      <c r="M246" s="56">
        <f t="shared" si="21"/>
        <v>10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5"/>
      <c r="B250" s="382"/>
      <c r="C250" s="382"/>
      <c r="D250" s="382"/>
      <c r="E250" s="336"/>
      <c r="F250" s="259" t="s">
        <v>16</v>
      </c>
      <c r="G250" s="260"/>
      <c r="H250" s="260"/>
      <c r="I250" s="260"/>
      <c r="J250" s="261"/>
      <c r="K250" s="310" t="s">
        <v>50</v>
      </c>
      <c r="L250" s="265" t="s">
        <v>13</v>
      </c>
      <c r="M250" s="266"/>
      <c r="N250" s="267"/>
      <c r="O250" s="268" t="s">
        <v>50</v>
      </c>
    </row>
    <row r="251" spans="1:17" ht="14.1" customHeight="1" x14ac:dyDescent="0.15">
      <c r="A251" s="337"/>
      <c r="B251" s="383"/>
      <c r="C251" s="383"/>
      <c r="D251" s="383"/>
      <c r="E251" s="33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11"/>
      <c r="L251" s="52">
        <v>1</v>
      </c>
      <c r="M251" s="44">
        <v>2</v>
      </c>
      <c r="N251" s="61">
        <v>3</v>
      </c>
      <c r="O251" s="269"/>
    </row>
    <row r="252" spans="1:17" ht="14.1" customHeight="1" x14ac:dyDescent="0.15">
      <c r="A252" s="337"/>
      <c r="B252" s="383"/>
      <c r="C252" s="383"/>
      <c r="D252" s="383"/>
      <c r="E252" s="338"/>
      <c r="F252" s="252" t="s">
        <v>65</v>
      </c>
      <c r="G252" s="252" t="s">
        <v>66</v>
      </c>
      <c r="H252" s="281" t="s">
        <v>101</v>
      </c>
      <c r="I252" s="246" t="s">
        <v>102</v>
      </c>
      <c r="J252" s="367" t="s">
        <v>103</v>
      </c>
      <c r="K252" s="311"/>
      <c r="L252" s="405" t="s">
        <v>67</v>
      </c>
      <c r="M252" s="250" t="s">
        <v>66</v>
      </c>
      <c r="N252" s="407" t="s">
        <v>68</v>
      </c>
      <c r="O252" s="269"/>
    </row>
    <row r="253" spans="1:17" ht="14.1" customHeight="1" x14ac:dyDescent="0.15">
      <c r="A253" s="339"/>
      <c r="B253" s="384"/>
      <c r="C253" s="384"/>
      <c r="D253" s="384"/>
      <c r="E253" s="340"/>
      <c r="F253" s="253"/>
      <c r="G253" s="253"/>
      <c r="H253" s="365"/>
      <c r="I253" s="366"/>
      <c r="J253" s="253"/>
      <c r="K253" s="312"/>
      <c r="L253" s="406"/>
      <c r="M253" s="251"/>
      <c r="N253" s="408"/>
      <c r="O253" s="270"/>
    </row>
    <row r="254" spans="1:17" ht="14.1" customHeight="1" x14ac:dyDescent="0.15">
      <c r="A254" s="409" t="s">
        <v>73</v>
      </c>
      <c r="B254" s="117" t="s">
        <v>85</v>
      </c>
      <c r="C254" s="368" t="s">
        <v>87</v>
      </c>
      <c r="D254" s="396"/>
      <c r="E254" s="369"/>
      <c r="F254" s="56">
        <f>COUNTIFS(ローデータ!$B$12:$B$1011,1,ローデータ!$G$12:$G$1011,$G$4,ローデータ!$I$12:$I$1011,$C$14,ローデータ!$K$12:$K$1011,$F$21,ローデータ!$L$12:$L$1011,F251)</f>
        <v>11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12</v>
      </c>
      <c r="L254" s="56">
        <f>COUNTIFS(ローデータ!$B$12:$B$1011,1,ローデータ!$G$12:$G$1011,$G$4,ローデータ!$I$12:$I$1011,$C$14,ローデータ!$K$12:$K$1011,$F$21,ローデータ!$S$12:$S$1011,L251)</f>
        <v>11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12</v>
      </c>
    </row>
    <row r="255" spans="1:17" ht="14.1" customHeight="1" x14ac:dyDescent="0.15">
      <c r="A255" s="410"/>
      <c r="B255" s="412" t="s">
        <v>86</v>
      </c>
      <c r="C255" s="139">
        <v>1</v>
      </c>
      <c r="D255" s="385" t="s">
        <v>75</v>
      </c>
      <c r="E255" s="39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10"/>
      <c r="B256" s="394"/>
      <c r="C256" s="139">
        <v>2</v>
      </c>
      <c r="D256" s="385" t="s">
        <v>76</v>
      </c>
      <c r="E256" s="39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10"/>
      <c r="B257" s="394"/>
      <c r="C257" s="139">
        <v>3</v>
      </c>
      <c r="D257" s="385" t="s">
        <v>77</v>
      </c>
      <c r="E257" s="39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10"/>
      <c r="B258" s="394"/>
      <c r="C258" s="139">
        <v>4</v>
      </c>
      <c r="D258" s="385" t="s">
        <v>110</v>
      </c>
      <c r="E258" s="38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10"/>
      <c r="B259" s="394"/>
      <c r="C259" s="139">
        <v>5</v>
      </c>
      <c r="D259" s="385" t="s">
        <v>78</v>
      </c>
      <c r="E259" s="39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10"/>
      <c r="B260" s="394"/>
      <c r="C260" s="139">
        <v>6</v>
      </c>
      <c r="D260" s="385" t="s">
        <v>79</v>
      </c>
      <c r="E260" s="39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10"/>
      <c r="B261" s="394"/>
      <c r="C261" s="139">
        <v>7</v>
      </c>
      <c r="D261" s="385" t="s">
        <v>80</v>
      </c>
      <c r="E261" s="39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10"/>
      <c r="B262" s="394"/>
      <c r="C262" s="139">
        <v>8</v>
      </c>
      <c r="D262" s="385" t="s">
        <v>81</v>
      </c>
      <c r="E262" s="39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10"/>
      <c r="B263" s="394"/>
      <c r="C263" s="139">
        <v>9</v>
      </c>
      <c r="D263" s="385" t="s">
        <v>82</v>
      </c>
      <c r="E263" s="39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10"/>
      <c r="B264" s="394"/>
      <c r="C264" s="139">
        <v>10</v>
      </c>
      <c r="D264" s="385" t="s">
        <v>111</v>
      </c>
      <c r="E264" s="38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11"/>
      <c r="B265" s="395"/>
      <c r="C265" s="139">
        <v>11</v>
      </c>
      <c r="D265" s="385" t="s">
        <v>83</v>
      </c>
      <c r="E265" s="39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90" t="s">
        <v>50</v>
      </c>
      <c r="B266" s="391"/>
      <c r="C266" s="391"/>
      <c r="D266" s="391"/>
      <c r="E266" s="392"/>
      <c r="F266" s="56">
        <f>SUM(F254:F265)</f>
        <v>11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12</v>
      </c>
      <c r="L266" s="94">
        <f>SUM(L254:L265)</f>
        <v>11</v>
      </c>
      <c r="M266" s="94">
        <f>SUM(M254:M265)</f>
        <v>1</v>
      </c>
      <c r="N266" s="94">
        <f>SUM(N254:N265)</f>
        <v>0</v>
      </c>
      <c r="O266" s="56">
        <f>SUM(L266:N266)</f>
        <v>12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21"/>
      <c r="B269" s="422"/>
      <c r="C269" s="422"/>
      <c r="D269" s="422"/>
      <c r="E269" s="322"/>
      <c r="F269" s="237" t="s">
        <v>70</v>
      </c>
      <c r="G269" s="238"/>
      <c r="H269" s="238"/>
      <c r="I269" s="238"/>
      <c r="J269" s="239"/>
      <c r="K269" s="316" t="s">
        <v>50</v>
      </c>
      <c r="L269" s="243" t="s">
        <v>71</v>
      </c>
      <c r="M269" s="244"/>
      <c r="N269" s="244"/>
      <c r="O269" s="244"/>
      <c r="P269" s="244"/>
      <c r="Q269" s="244"/>
      <c r="R269" s="245"/>
      <c r="S269" s="215" t="s">
        <v>50</v>
      </c>
    </row>
    <row r="270" spans="1:19" ht="14.1" customHeight="1" x14ac:dyDescent="0.15">
      <c r="A270" s="423"/>
      <c r="B270" s="424"/>
      <c r="C270" s="424"/>
      <c r="D270" s="424"/>
      <c r="E270" s="323"/>
      <c r="F270" s="401" t="s">
        <v>96</v>
      </c>
      <c r="G270" s="220" t="s">
        <v>97</v>
      </c>
      <c r="H270" s="222" t="s">
        <v>98</v>
      </c>
      <c r="I270" s="220" t="s">
        <v>99</v>
      </c>
      <c r="J270" s="222" t="s">
        <v>100</v>
      </c>
      <c r="K270" s="317"/>
      <c r="L270" s="413" t="s">
        <v>104</v>
      </c>
      <c r="M270" s="415" t="s">
        <v>105</v>
      </c>
      <c r="N270" s="415" t="s">
        <v>98</v>
      </c>
      <c r="O270" s="415" t="s">
        <v>106</v>
      </c>
      <c r="P270" s="416" t="s">
        <v>107</v>
      </c>
      <c r="Q270" s="415" t="s">
        <v>36</v>
      </c>
      <c r="R270" s="416" t="s">
        <v>30</v>
      </c>
      <c r="S270" s="216"/>
    </row>
    <row r="271" spans="1:19" ht="14.1" customHeight="1" x14ac:dyDescent="0.15">
      <c r="A271" s="425"/>
      <c r="B271" s="426"/>
      <c r="C271" s="426"/>
      <c r="D271" s="426"/>
      <c r="E271" s="324"/>
      <c r="F271" s="403"/>
      <c r="G271" s="221"/>
      <c r="H271" s="223"/>
      <c r="I271" s="221"/>
      <c r="J271" s="223"/>
      <c r="K271" s="318"/>
      <c r="L271" s="414"/>
      <c r="M271" s="415"/>
      <c r="N271" s="415"/>
      <c r="O271" s="415"/>
      <c r="P271" s="416"/>
      <c r="Q271" s="415"/>
      <c r="R271" s="416"/>
      <c r="S271" s="217"/>
    </row>
    <row r="272" spans="1:19" ht="14.1" customHeight="1" x14ac:dyDescent="0.15">
      <c r="A272" s="387" t="s">
        <v>73</v>
      </c>
      <c r="B272" s="117" t="s">
        <v>85</v>
      </c>
      <c r="C272" s="368" t="s">
        <v>87</v>
      </c>
      <c r="D272" s="396"/>
      <c r="E272" s="369"/>
      <c r="F272" s="89">
        <f>SUMIFS(ローデータ!M86:M1085,ローデータ!$B$12:$B$1011,1,ローデータ!$G$12:$G$1011,$G$4,ローデータ!$I$12:$I$1011,$C$14,ローデータ!$K$12:$K$1011,$F$21)</f>
        <v>3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8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7</v>
      </c>
      <c r="N272" s="94">
        <f>SUMIFS(ローデータ!$V$12:$V$1011,ローデータ!$B$12:$B$1011,1,ローデータ!$G$12:$G$1011,$G$4,ローデータ!$I$12:$I$1011,$C$14,ローデータ!$K$12:$K$1011,$F$21)</f>
        <v>4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6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19</v>
      </c>
    </row>
    <row r="273" spans="1:19" ht="14.1" customHeight="1" x14ac:dyDescent="0.15">
      <c r="A273" s="388"/>
      <c r="B273" s="393" t="s">
        <v>86</v>
      </c>
      <c r="C273" s="139">
        <v>1</v>
      </c>
      <c r="D273" s="385" t="s">
        <v>75</v>
      </c>
      <c r="E273" s="386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8"/>
      <c r="B274" s="394"/>
      <c r="C274" s="139">
        <v>2</v>
      </c>
      <c r="D274" s="385" t="s">
        <v>76</v>
      </c>
      <c r="E274" s="386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8"/>
      <c r="B275" s="394"/>
      <c r="C275" s="139">
        <v>3</v>
      </c>
      <c r="D275" s="385" t="s">
        <v>77</v>
      </c>
      <c r="E275" s="386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8"/>
      <c r="B276" s="394"/>
      <c r="C276" s="139">
        <v>4</v>
      </c>
      <c r="D276" s="419" t="s">
        <v>110</v>
      </c>
      <c r="E276" s="420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8"/>
      <c r="B277" s="394"/>
      <c r="C277" s="139">
        <v>5</v>
      </c>
      <c r="D277" s="385" t="s">
        <v>78</v>
      </c>
      <c r="E277" s="386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8"/>
      <c r="B278" s="394"/>
      <c r="C278" s="139">
        <v>6</v>
      </c>
      <c r="D278" s="385" t="s">
        <v>79</v>
      </c>
      <c r="E278" s="386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8"/>
      <c r="B279" s="394"/>
      <c r="C279" s="139">
        <v>7</v>
      </c>
      <c r="D279" s="385" t="s">
        <v>80</v>
      </c>
      <c r="E279" s="386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8"/>
      <c r="B280" s="394"/>
      <c r="C280" s="139">
        <v>8</v>
      </c>
      <c r="D280" s="385" t="s">
        <v>81</v>
      </c>
      <c r="E280" s="386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8"/>
      <c r="B281" s="394"/>
      <c r="C281" s="139">
        <v>9</v>
      </c>
      <c r="D281" s="385" t="s">
        <v>82</v>
      </c>
      <c r="E281" s="386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8"/>
      <c r="B282" s="394"/>
      <c r="C282" s="139">
        <v>10</v>
      </c>
      <c r="D282" s="385" t="s">
        <v>111</v>
      </c>
      <c r="E282" s="386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9"/>
      <c r="B283" s="395"/>
      <c r="C283" s="139">
        <v>11</v>
      </c>
      <c r="D283" s="385" t="s">
        <v>83</v>
      </c>
      <c r="E283" s="386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90" t="s">
        <v>50</v>
      </c>
      <c r="B284" s="391"/>
      <c r="C284" s="391"/>
      <c r="D284" s="391"/>
      <c r="E284" s="392"/>
      <c r="F284" s="56">
        <f>SUM(F272:F283)</f>
        <v>3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1</v>
      </c>
      <c r="J284" s="56">
        <f t="shared" si="28"/>
        <v>0</v>
      </c>
      <c r="K284" s="95">
        <f t="shared" si="26"/>
        <v>8</v>
      </c>
      <c r="L284" s="94">
        <f>SUM(L272:L283)</f>
        <v>1</v>
      </c>
      <c r="M284" s="94">
        <f t="shared" ref="M284:R284" si="29">SUM(M272:M283)</f>
        <v>7</v>
      </c>
      <c r="N284" s="94">
        <f t="shared" si="29"/>
        <v>4</v>
      </c>
      <c r="O284" s="94">
        <f t="shared" si="29"/>
        <v>0</v>
      </c>
      <c r="P284" s="94">
        <f t="shared" si="29"/>
        <v>6</v>
      </c>
      <c r="Q284" s="94">
        <f t="shared" si="29"/>
        <v>1</v>
      </c>
      <c r="R284" s="94">
        <f t="shared" si="29"/>
        <v>0</v>
      </c>
      <c r="S284" s="56">
        <f t="shared" si="27"/>
        <v>19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7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6">
        <v>1</v>
      </c>
      <c r="L3" s="429" t="s">
        <v>54</v>
      </c>
      <c r="M3" s="430"/>
      <c r="N3" s="430"/>
      <c r="O3" s="431"/>
      <c r="P3" s="144">
        <v>2</v>
      </c>
      <c r="Q3" s="429" t="s">
        <v>55</v>
      </c>
      <c r="R3" s="430"/>
      <c r="S3" s="430"/>
      <c r="T3" s="431"/>
      <c r="U3" s="144">
        <v>3</v>
      </c>
      <c r="V3" s="429" t="s">
        <v>56</v>
      </c>
      <c r="W3" s="430"/>
      <c r="X3" s="430"/>
      <c r="Y3" s="431"/>
      <c r="Z3" s="144">
        <v>4</v>
      </c>
      <c r="AA3" s="429" t="s">
        <v>57</v>
      </c>
      <c r="AB3" s="430"/>
      <c r="AC3" s="430"/>
      <c r="AD3" s="431"/>
      <c r="AE3" s="144">
        <v>5</v>
      </c>
      <c r="AF3" s="429" t="s">
        <v>58</v>
      </c>
      <c r="AG3" s="430"/>
      <c r="AH3" s="430"/>
      <c r="AI3" s="431"/>
      <c r="AJ3" s="144">
        <v>6</v>
      </c>
      <c r="AK3" s="429" t="s">
        <v>134</v>
      </c>
      <c r="AL3" s="430"/>
      <c r="AM3" s="430"/>
      <c r="AN3" s="431"/>
      <c r="AO3" s="144">
        <v>7</v>
      </c>
      <c r="AP3" s="429" t="s">
        <v>135</v>
      </c>
      <c r="AQ3" s="430"/>
      <c r="AR3" s="430"/>
      <c r="AS3" s="431"/>
      <c r="AT3" s="144">
        <v>8</v>
      </c>
      <c r="AU3" s="429" t="s">
        <v>61</v>
      </c>
      <c r="AV3" s="430"/>
      <c r="AW3" s="430"/>
      <c r="AX3" s="431"/>
      <c r="AY3" s="144">
        <v>9</v>
      </c>
      <c r="AZ3" s="429" t="s">
        <v>62</v>
      </c>
      <c r="BA3" s="430"/>
      <c r="BB3" s="430"/>
      <c r="BC3" s="433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7"/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7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7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7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7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7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7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6">
        <v>1</v>
      </c>
      <c r="L13" s="429" t="s">
        <v>54</v>
      </c>
      <c r="M13" s="430"/>
      <c r="N13" s="430"/>
      <c r="O13" s="431"/>
      <c r="P13" s="144">
        <v>2</v>
      </c>
      <c r="Q13" s="429" t="s">
        <v>55</v>
      </c>
      <c r="R13" s="430"/>
      <c r="S13" s="430"/>
      <c r="T13" s="431"/>
      <c r="U13" s="144">
        <v>3</v>
      </c>
      <c r="V13" s="429" t="s">
        <v>56</v>
      </c>
      <c r="W13" s="430"/>
      <c r="X13" s="430"/>
      <c r="Y13" s="431"/>
      <c r="Z13" s="144">
        <v>4</v>
      </c>
      <c r="AA13" s="429" t="s">
        <v>57</v>
      </c>
      <c r="AB13" s="430"/>
      <c r="AC13" s="430"/>
      <c r="AD13" s="431"/>
      <c r="AE13" s="144">
        <v>5</v>
      </c>
      <c r="AF13" s="429" t="s">
        <v>58</v>
      </c>
      <c r="AG13" s="430"/>
      <c r="AH13" s="430"/>
      <c r="AI13" s="431"/>
      <c r="AJ13" s="144">
        <v>6</v>
      </c>
      <c r="AK13" s="429" t="s">
        <v>134</v>
      </c>
      <c r="AL13" s="430"/>
      <c r="AM13" s="430"/>
      <c r="AN13" s="431"/>
      <c r="AO13" s="144">
        <v>7</v>
      </c>
      <c r="AP13" s="429" t="s">
        <v>135</v>
      </c>
      <c r="AQ13" s="430"/>
      <c r="AR13" s="430"/>
      <c r="AS13" s="431"/>
      <c r="AT13" s="144">
        <v>8</v>
      </c>
      <c r="AU13" s="429" t="s">
        <v>61</v>
      </c>
      <c r="AV13" s="430"/>
      <c r="AW13" s="430"/>
      <c r="AX13" s="431"/>
      <c r="AY13" s="144">
        <v>9</v>
      </c>
      <c r="AZ13" s="429" t="s">
        <v>62</v>
      </c>
      <c r="BA13" s="430"/>
      <c r="BB13" s="430"/>
      <c r="BC13" s="433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34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4"/>
      <c r="B15" s="395" t="s">
        <v>29</v>
      </c>
      <c r="C15" s="395"/>
      <c r="D15" s="395"/>
      <c r="E15" s="395"/>
      <c r="F15" s="395"/>
      <c r="G15" s="395"/>
      <c r="H15" s="395"/>
      <c r="I15" s="395"/>
      <c r="J15" s="39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4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4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4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4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4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4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6">
        <v>1</v>
      </c>
      <c r="L23" s="429" t="s">
        <v>54</v>
      </c>
      <c r="M23" s="430"/>
      <c r="N23" s="430"/>
      <c r="O23" s="431"/>
      <c r="P23" s="144">
        <v>2</v>
      </c>
      <c r="Q23" s="429" t="s">
        <v>55</v>
      </c>
      <c r="R23" s="430"/>
      <c r="S23" s="430"/>
      <c r="T23" s="431"/>
      <c r="U23" s="144">
        <v>3</v>
      </c>
      <c r="V23" s="429" t="s">
        <v>56</v>
      </c>
      <c r="W23" s="430"/>
      <c r="X23" s="430"/>
      <c r="Y23" s="431"/>
      <c r="Z23" s="144">
        <v>4</v>
      </c>
      <c r="AA23" s="429" t="s">
        <v>57</v>
      </c>
      <c r="AB23" s="430"/>
      <c r="AC23" s="430"/>
      <c r="AD23" s="431"/>
      <c r="AE23" s="144">
        <v>5</v>
      </c>
      <c r="AF23" s="429" t="s">
        <v>58</v>
      </c>
      <c r="AG23" s="430"/>
      <c r="AH23" s="430"/>
      <c r="AI23" s="431"/>
      <c r="AJ23" s="144">
        <v>6</v>
      </c>
      <c r="AK23" s="429" t="s">
        <v>134</v>
      </c>
      <c r="AL23" s="430"/>
      <c r="AM23" s="430"/>
      <c r="AN23" s="431"/>
      <c r="AO23" s="144">
        <v>7</v>
      </c>
      <c r="AP23" s="429" t="s">
        <v>135</v>
      </c>
      <c r="AQ23" s="430"/>
      <c r="AR23" s="430"/>
      <c r="AS23" s="431"/>
      <c r="AT23" s="144">
        <v>8</v>
      </c>
      <c r="AU23" s="429" t="s">
        <v>61</v>
      </c>
      <c r="AV23" s="430"/>
      <c r="AW23" s="430"/>
      <c r="AX23" s="431"/>
      <c r="AY23" s="144">
        <v>9</v>
      </c>
      <c r="AZ23" s="429" t="s">
        <v>62</v>
      </c>
      <c r="BA23" s="430"/>
      <c r="BB23" s="430"/>
      <c r="BC23" s="433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87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8"/>
      <c r="B25" s="395" t="s">
        <v>29</v>
      </c>
      <c r="C25" s="395"/>
      <c r="D25" s="395"/>
      <c r="E25" s="395"/>
      <c r="F25" s="395"/>
      <c r="G25" s="395"/>
      <c r="H25" s="395"/>
      <c r="I25" s="395"/>
      <c r="J25" s="39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8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8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8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8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8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9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6">
        <v>1</v>
      </c>
      <c r="L33" s="429" t="s">
        <v>54</v>
      </c>
      <c r="M33" s="430"/>
      <c r="N33" s="430"/>
      <c r="O33" s="431"/>
      <c r="P33" s="144">
        <v>2</v>
      </c>
      <c r="Q33" s="429" t="s">
        <v>55</v>
      </c>
      <c r="R33" s="430"/>
      <c r="S33" s="430"/>
      <c r="T33" s="431"/>
      <c r="U33" s="144">
        <v>3</v>
      </c>
      <c r="V33" s="429" t="s">
        <v>56</v>
      </c>
      <c r="W33" s="430"/>
      <c r="X33" s="430"/>
      <c r="Y33" s="431"/>
      <c r="Z33" s="144">
        <v>4</v>
      </c>
      <c r="AA33" s="429" t="s">
        <v>57</v>
      </c>
      <c r="AB33" s="430"/>
      <c r="AC33" s="430"/>
      <c r="AD33" s="431"/>
      <c r="AE33" s="144">
        <v>5</v>
      </c>
      <c r="AF33" s="429" t="s">
        <v>58</v>
      </c>
      <c r="AG33" s="430"/>
      <c r="AH33" s="430"/>
      <c r="AI33" s="431"/>
      <c r="AJ33" s="144">
        <v>6</v>
      </c>
      <c r="AK33" s="429" t="s">
        <v>134</v>
      </c>
      <c r="AL33" s="430"/>
      <c r="AM33" s="430"/>
      <c r="AN33" s="431"/>
      <c r="AO33" s="144">
        <v>7</v>
      </c>
      <c r="AP33" s="429" t="s">
        <v>135</v>
      </c>
      <c r="AQ33" s="430"/>
      <c r="AR33" s="430"/>
      <c r="AS33" s="431"/>
      <c r="AT33" s="144">
        <v>8</v>
      </c>
      <c r="AU33" s="429" t="s">
        <v>61</v>
      </c>
      <c r="AV33" s="430"/>
      <c r="AW33" s="430"/>
      <c r="AX33" s="431"/>
      <c r="AY33" s="144">
        <v>9</v>
      </c>
      <c r="AZ33" s="429" t="s">
        <v>62</v>
      </c>
      <c r="BA33" s="430"/>
      <c r="BB33" s="430"/>
      <c r="BC33" s="433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87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8"/>
      <c r="B35" s="395" t="s">
        <v>29</v>
      </c>
      <c r="C35" s="395"/>
      <c r="D35" s="395"/>
      <c r="E35" s="395"/>
      <c r="F35" s="395"/>
      <c r="G35" s="395"/>
      <c r="H35" s="395"/>
      <c r="I35" s="395"/>
      <c r="J35" s="39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8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8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8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8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8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9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6">
        <v>1</v>
      </c>
      <c r="L43" s="429" t="s">
        <v>54</v>
      </c>
      <c r="M43" s="430"/>
      <c r="N43" s="430"/>
      <c r="O43" s="431"/>
      <c r="P43" s="144">
        <v>2</v>
      </c>
      <c r="Q43" s="429" t="s">
        <v>55</v>
      </c>
      <c r="R43" s="430"/>
      <c r="S43" s="430"/>
      <c r="T43" s="431"/>
      <c r="U43" s="144">
        <v>3</v>
      </c>
      <c r="V43" s="429" t="s">
        <v>56</v>
      </c>
      <c r="W43" s="430"/>
      <c r="X43" s="430"/>
      <c r="Y43" s="431"/>
      <c r="Z43" s="144">
        <v>4</v>
      </c>
      <c r="AA43" s="429" t="s">
        <v>57</v>
      </c>
      <c r="AB43" s="430"/>
      <c r="AC43" s="430"/>
      <c r="AD43" s="431"/>
      <c r="AE43" s="144">
        <v>5</v>
      </c>
      <c r="AF43" s="429" t="s">
        <v>58</v>
      </c>
      <c r="AG43" s="430"/>
      <c r="AH43" s="430"/>
      <c r="AI43" s="431"/>
      <c r="AJ43" s="144">
        <v>6</v>
      </c>
      <c r="AK43" s="429" t="s">
        <v>134</v>
      </c>
      <c r="AL43" s="430"/>
      <c r="AM43" s="430"/>
      <c r="AN43" s="431"/>
      <c r="AO43" s="144">
        <v>7</v>
      </c>
      <c r="AP43" s="429" t="s">
        <v>135</v>
      </c>
      <c r="AQ43" s="430"/>
      <c r="AR43" s="430"/>
      <c r="AS43" s="431"/>
      <c r="AT43" s="144">
        <v>8</v>
      </c>
      <c r="AU43" s="429" t="s">
        <v>61</v>
      </c>
      <c r="AV43" s="430"/>
      <c r="AW43" s="430"/>
      <c r="AX43" s="431"/>
      <c r="AY43" s="144">
        <v>9</v>
      </c>
      <c r="AZ43" s="429" t="s">
        <v>62</v>
      </c>
      <c r="BA43" s="430"/>
      <c r="BB43" s="430"/>
      <c r="BC43" s="433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27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7"/>
      <c r="B45" s="395" t="s">
        <v>29</v>
      </c>
      <c r="C45" s="395"/>
      <c r="D45" s="395"/>
      <c r="E45" s="395"/>
      <c r="F45" s="395"/>
      <c r="G45" s="395"/>
      <c r="H45" s="395"/>
      <c r="I45" s="395"/>
      <c r="J45" s="39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7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7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7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7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7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7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6">
        <v>1</v>
      </c>
      <c r="L53" s="429" t="s">
        <v>54</v>
      </c>
      <c r="M53" s="430"/>
      <c r="N53" s="430"/>
      <c r="O53" s="431"/>
      <c r="P53" s="144">
        <v>2</v>
      </c>
      <c r="Q53" s="429" t="s">
        <v>55</v>
      </c>
      <c r="R53" s="430"/>
      <c r="S53" s="430"/>
      <c r="T53" s="431"/>
      <c r="U53" s="144">
        <v>3</v>
      </c>
      <c r="V53" s="429" t="s">
        <v>56</v>
      </c>
      <c r="W53" s="430"/>
      <c r="X53" s="430"/>
      <c r="Y53" s="431"/>
      <c r="Z53" s="144">
        <v>4</v>
      </c>
      <c r="AA53" s="429" t="s">
        <v>57</v>
      </c>
      <c r="AB53" s="430"/>
      <c r="AC53" s="430"/>
      <c r="AD53" s="431"/>
      <c r="AE53" s="144">
        <v>5</v>
      </c>
      <c r="AF53" s="429" t="s">
        <v>58</v>
      </c>
      <c r="AG53" s="430"/>
      <c r="AH53" s="430"/>
      <c r="AI53" s="431"/>
      <c r="AJ53" s="144">
        <v>6</v>
      </c>
      <c r="AK53" s="429" t="s">
        <v>134</v>
      </c>
      <c r="AL53" s="430"/>
      <c r="AM53" s="430"/>
      <c r="AN53" s="431"/>
      <c r="AO53" s="144">
        <v>7</v>
      </c>
      <c r="AP53" s="429" t="s">
        <v>135</v>
      </c>
      <c r="AQ53" s="430"/>
      <c r="AR53" s="430"/>
      <c r="AS53" s="431"/>
      <c r="AT53" s="144">
        <v>8</v>
      </c>
      <c r="AU53" s="429" t="s">
        <v>61</v>
      </c>
      <c r="AV53" s="430"/>
      <c r="AW53" s="430"/>
      <c r="AX53" s="431"/>
      <c r="AY53" s="144">
        <v>9</v>
      </c>
      <c r="AZ53" s="429" t="s">
        <v>62</v>
      </c>
      <c r="BA53" s="430"/>
      <c r="BB53" s="430"/>
      <c r="BC53" s="433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34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4"/>
      <c r="B55" s="395" t="s">
        <v>29</v>
      </c>
      <c r="C55" s="395"/>
      <c r="D55" s="395"/>
      <c r="E55" s="395"/>
      <c r="F55" s="395"/>
      <c r="G55" s="395"/>
      <c r="H55" s="395"/>
      <c r="I55" s="395"/>
      <c r="J55" s="39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4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4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4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4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4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4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6">
        <v>1</v>
      </c>
      <c r="L63" s="429" t="s">
        <v>54</v>
      </c>
      <c r="M63" s="430"/>
      <c r="N63" s="430"/>
      <c r="O63" s="431"/>
      <c r="P63" s="144">
        <v>2</v>
      </c>
      <c r="Q63" s="429" t="s">
        <v>55</v>
      </c>
      <c r="R63" s="430"/>
      <c r="S63" s="430"/>
      <c r="T63" s="431"/>
      <c r="U63" s="144">
        <v>3</v>
      </c>
      <c r="V63" s="429" t="s">
        <v>56</v>
      </c>
      <c r="W63" s="430"/>
      <c r="X63" s="430"/>
      <c r="Y63" s="431"/>
      <c r="Z63" s="144">
        <v>4</v>
      </c>
      <c r="AA63" s="429" t="s">
        <v>57</v>
      </c>
      <c r="AB63" s="430"/>
      <c r="AC63" s="430"/>
      <c r="AD63" s="431"/>
      <c r="AE63" s="144">
        <v>5</v>
      </c>
      <c r="AF63" s="429" t="s">
        <v>58</v>
      </c>
      <c r="AG63" s="430"/>
      <c r="AH63" s="430"/>
      <c r="AI63" s="431"/>
      <c r="AJ63" s="144">
        <v>6</v>
      </c>
      <c r="AK63" s="429" t="s">
        <v>134</v>
      </c>
      <c r="AL63" s="430"/>
      <c r="AM63" s="430"/>
      <c r="AN63" s="431"/>
      <c r="AO63" s="144">
        <v>7</v>
      </c>
      <c r="AP63" s="429" t="s">
        <v>135</v>
      </c>
      <c r="AQ63" s="430"/>
      <c r="AR63" s="430"/>
      <c r="AS63" s="431"/>
      <c r="AT63" s="144">
        <v>8</v>
      </c>
      <c r="AU63" s="429" t="s">
        <v>61</v>
      </c>
      <c r="AV63" s="430"/>
      <c r="AW63" s="430"/>
      <c r="AX63" s="431"/>
      <c r="AY63" s="144">
        <v>9</v>
      </c>
      <c r="AZ63" s="429" t="s">
        <v>62</v>
      </c>
      <c r="BA63" s="430"/>
      <c r="BB63" s="430"/>
      <c r="BC63" s="433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87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8"/>
      <c r="B65" s="395" t="s">
        <v>29</v>
      </c>
      <c r="C65" s="395"/>
      <c r="D65" s="395"/>
      <c r="E65" s="395"/>
      <c r="F65" s="395"/>
      <c r="G65" s="395"/>
      <c r="H65" s="395"/>
      <c r="I65" s="395"/>
      <c r="J65" s="39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8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8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8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8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8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9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6">
        <v>1</v>
      </c>
      <c r="L73" s="429" t="s">
        <v>54</v>
      </c>
      <c r="M73" s="430"/>
      <c r="N73" s="430"/>
      <c r="O73" s="431"/>
      <c r="P73" s="144">
        <v>2</v>
      </c>
      <c r="Q73" s="429" t="s">
        <v>55</v>
      </c>
      <c r="R73" s="430"/>
      <c r="S73" s="430"/>
      <c r="T73" s="431"/>
      <c r="U73" s="144">
        <v>3</v>
      </c>
      <c r="V73" s="429" t="s">
        <v>56</v>
      </c>
      <c r="W73" s="430"/>
      <c r="X73" s="430"/>
      <c r="Y73" s="431"/>
      <c r="Z73" s="144">
        <v>4</v>
      </c>
      <c r="AA73" s="429" t="s">
        <v>57</v>
      </c>
      <c r="AB73" s="430"/>
      <c r="AC73" s="430"/>
      <c r="AD73" s="431"/>
      <c r="AE73" s="144">
        <v>5</v>
      </c>
      <c r="AF73" s="429" t="s">
        <v>58</v>
      </c>
      <c r="AG73" s="430"/>
      <c r="AH73" s="430"/>
      <c r="AI73" s="431"/>
      <c r="AJ73" s="144">
        <v>6</v>
      </c>
      <c r="AK73" s="429" t="s">
        <v>134</v>
      </c>
      <c r="AL73" s="430"/>
      <c r="AM73" s="430"/>
      <c r="AN73" s="431"/>
      <c r="AO73" s="144">
        <v>7</v>
      </c>
      <c r="AP73" s="429" t="s">
        <v>135</v>
      </c>
      <c r="AQ73" s="430"/>
      <c r="AR73" s="430"/>
      <c r="AS73" s="431"/>
      <c r="AT73" s="144">
        <v>8</v>
      </c>
      <c r="AU73" s="429" t="s">
        <v>61</v>
      </c>
      <c r="AV73" s="430"/>
      <c r="AW73" s="430"/>
      <c r="AX73" s="431"/>
      <c r="AY73" s="144">
        <v>9</v>
      </c>
      <c r="AZ73" s="429" t="s">
        <v>62</v>
      </c>
      <c r="BA73" s="430"/>
      <c r="BB73" s="430"/>
      <c r="BC73" s="433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87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8"/>
      <c r="B75" s="395" t="s">
        <v>29</v>
      </c>
      <c r="C75" s="395"/>
      <c r="D75" s="395"/>
      <c r="E75" s="395"/>
      <c r="F75" s="395"/>
      <c r="G75" s="395"/>
      <c r="H75" s="395"/>
      <c r="I75" s="395"/>
      <c r="J75" s="39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8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8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8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8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8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9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6">
        <v>1</v>
      </c>
      <c r="L84" s="429" t="s">
        <v>54</v>
      </c>
      <c r="M84" s="430"/>
      <c r="N84" s="430"/>
      <c r="O84" s="431"/>
      <c r="P84" s="144">
        <v>2</v>
      </c>
      <c r="Q84" s="429" t="s">
        <v>55</v>
      </c>
      <c r="R84" s="430"/>
      <c r="S84" s="430"/>
      <c r="T84" s="431"/>
      <c r="U84" s="144">
        <v>3</v>
      </c>
      <c r="V84" s="429" t="s">
        <v>56</v>
      </c>
      <c r="W84" s="430"/>
      <c r="X84" s="430"/>
      <c r="Y84" s="431"/>
      <c r="Z84" s="144">
        <v>4</v>
      </c>
      <c r="AA84" s="429" t="s">
        <v>57</v>
      </c>
      <c r="AB84" s="430"/>
      <c r="AC84" s="430"/>
      <c r="AD84" s="431"/>
      <c r="AE84" s="144">
        <v>5</v>
      </c>
      <c r="AF84" s="429" t="s">
        <v>58</v>
      </c>
      <c r="AG84" s="430"/>
      <c r="AH84" s="430"/>
      <c r="AI84" s="431"/>
      <c r="AJ84" s="144">
        <v>6</v>
      </c>
      <c r="AK84" s="429" t="s">
        <v>134</v>
      </c>
      <c r="AL84" s="430"/>
      <c r="AM84" s="430"/>
      <c r="AN84" s="431"/>
      <c r="AO84" s="144">
        <v>7</v>
      </c>
      <c r="AP84" s="429" t="s">
        <v>135</v>
      </c>
      <c r="AQ84" s="430"/>
      <c r="AR84" s="430"/>
      <c r="AS84" s="431"/>
      <c r="AT84" s="144">
        <v>8</v>
      </c>
      <c r="AU84" s="429" t="s">
        <v>61</v>
      </c>
      <c r="AV84" s="430"/>
      <c r="AW84" s="430"/>
      <c r="AX84" s="431"/>
      <c r="AY84" s="144">
        <v>9</v>
      </c>
      <c r="AZ84" s="429" t="s">
        <v>62</v>
      </c>
      <c r="BA84" s="430"/>
      <c r="BB84" s="430"/>
      <c r="BC84" s="433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27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7"/>
      <c r="B86" s="395" t="s">
        <v>29</v>
      </c>
      <c r="C86" s="395"/>
      <c r="D86" s="395"/>
      <c r="E86" s="395"/>
      <c r="F86" s="395"/>
      <c r="G86" s="395"/>
      <c r="H86" s="395"/>
      <c r="I86" s="395"/>
      <c r="J86" s="39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7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7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7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7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7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7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6">
        <v>1</v>
      </c>
      <c r="L94" s="429" t="s">
        <v>54</v>
      </c>
      <c r="M94" s="430"/>
      <c r="N94" s="430"/>
      <c r="O94" s="431"/>
      <c r="P94" s="144">
        <v>2</v>
      </c>
      <c r="Q94" s="429" t="s">
        <v>55</v>
      </c>
      <c r="R94" s="430"/>
      <c r="S94" s="430"/>
      <c r="T94" s="431"/>
      <c r="U94" s="144">
        <v>3</v>
      </c>
      <c r="V94" s="429" t="s">
        <v>56</v>
      </c>
      <c r="W94" s="430"/>
      <c r="X94" s="430"/>
      <c r="Y94" s="431"/>
      <c r="Z94" s="144">
        <v>4</v>
      </c>
      <c r="AA94" s="429" t="s">
        <v>57</v>
      </c>
      <c r="AB94" s="430"/>
      <c r="AC94" s="430"/>
      <c r="AD94" s="431"/>
      <c r="AE94" s="144">
        <v>5</v>
      </c>
      <c r="AF94" s="429" t="s">
        <v>58</v>
      </c>
      <c r="AG94" s="430"/>
      <c r="AH94" s="430"/>
      <c r="AI94" s="431"/>
      <c r="AJ94" s="144">
        <v>6</v>
      </c>
      <c r="AK94" s="429" t="s">
        <v>134</v>
      </c>
      <c r="AL94" s="430"/>
      <c r="AM94" s="430"/>
      <c r="AN94" s="431"/>
      <c r="AO94" s="144">
        <v>7</v>
      </c>
      <c r="AP94" s="429" t="s">
        <v>135</v>
      </c>
      <c r="AQ94" s="430"/>
      <c r="AR94" s="430"/>
      <c r="AS94" s="431"/>
      <c r="AT94" s="144">
        <v>8</v>
      </c>
      <c r="AU94" s="429" t="s">
        <v>61</v>
      </c>
      <c r="AV94" s="430"/>
      <c r="AW94" s="430"/>
      <c r="AX94" s="431"/>
      <c r="AY94" s="144">
        <v>9</v>
      </c>
      <c r="AZ94" s="429" t="s">
        <v>62</v>
      </c>
      <c r="BA94" s="430"/>
      <c r="BB94" s="430"/>
      <c r="BC94" s="433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34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4"/>
      <c r="B96" s="395" t="s">
        <v>29</v>
      </c>
      <c r="C96" s="395"/>
      <c r="D96" s="395"/>
      <c r="E96" s="395"/>
      <c r="F96" s="395"/>
      <c r="G96" s="395"/>
      <c r="H96" s="395"/>
      <c r="I96" s="395"/>
      <c r="J96" s="39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4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4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4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4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4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4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5" t="s">
        <v>108</v>
      </c>
      <c r="C104" s="435"/>
      <c r="D104" s="435"/>
      <c r="E104" s="435" t="s">
        <v>109</v>
      </c>
      <c r="F104" s="435"/>
      <c r="G104" s="435"/>
      <c r="H104" s="435" t="s">
        <v>93</v>
      </c>
      <c r="I104" s="435"/>
      <c r="J104" s="435"/>
      <c r="K104" s="36">
        <v>1</v>
      </c>
      <c r="L104" s="429" t="s">
        <v>54</v>
      </c>
      <c r="M104" s="430"/>
      <c r="N104" s="430"/>
      <c r="O104" s="431"/>
      <c r="P104" s="144">
        <v>2</v>
      </c>
      <c r="Q104" s="429" t="s">
        <v>55</v>
      </c>
      <c r="R104" s="430"/>
      <c r="S104" s="430"/>
      <c r="T104" s="431"/>
      <c r="U104" s="144">
        <v>3</v>
      </c>
      <c r="V104" s="429" t="s">
        <v>56</v>
      </c>
      <c r="W104" s="430"/>
      <c r="X104" s="430"/>
      <c r="Y104" s="431"/>
      <c r="Z104" s="144">
        <v>4</v>
      </c>
      <c r="AA104" s="429" t="s">
        <v>57</v>
      </c>
      <c r="AB104" s="430"/>
      <c r="AC104" s="430"/>
      <c r="AD104" s="431"/>
      <c r="AE104" s="144">
        <v>5</v>
      </c>
      <c r="AF104" s="429" t="s">
        <v>58</v>
      </c>
      <c r="AG104" s="430"/>
      <c r="AH104" s="430"/>
      <c r="AI104" s="431"/>
      <c r="AJ104" s="144">
        <v>6</v>
      </c>
      <c r="AK104" s="429" t="s">
        <v>134</v>
      </c>
      <c r="AL104" s="430"/>
      <c r="AM104" s="430"/>
      <c r="AN104" s="431"/>
      <c r="AO104" s="144">
        <v>7</v>
      </c>
      <c r="AP104" s="429" t="s">
        <v>135</v>
      </c>
      <c r="AQ104" s="430"/>
      <c r="AR104" s="430"/>
      <c r="AS104" s="431"/>
      <c r="AT104" s="144">
        <v>8</v>
      </c>
      <c r="AU104" s="429" t="s">
        <v>61</v>
      </c>
      <c r="AV104" s="430"/>
      <c r="AW104" s="430"/>
      <c r="AX104" s="431"/>
      <c r="AY104" s="144">
        <v>9</v>
      </c>
      <c r="AZ104" s="429" t="s">
        <v>62</v>
      </c>
      <c r="BA104" s="430"/>
      <c r="BB104" s="430"/>
      <c r="BC104" s="433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111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8"/>
      <c r="B106" s="440" t="s">
        <v>29</v>
      </c>
      <c r="C106" s="440"/>
      <c r="D106" s="440"/>
      <c r="E106" s="440"/>
      <c r="F106" s="440"/>
      <c r="G106" s="440"/>
      <c r="H106" s="440"/>
      <c r="I106" s="440"/>
      <c r="J106" s="44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29</v>
      </c>
      <c r="F107" s="435"/>
      <c r="G107" s="435"/>
      <c r="H107" s="435"/>
      <c r="I107" s="435"/>
      <c r="J107" s="435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29</v>
      </c>
      <c r="I108" s="435"/>
      <c r="J108" s="435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8"/>
      <c r="B109" s="435" t="s">
        <v>29</v>
      </c>
      <c r="C109" s="435"/>
      <c r="D109" s="435"/>
      <c r="E109" s="435" t="s">
        <v>29</v>
      </c>
      <c r="F109" s="435"/>
      <c r="G109" s="435"/>
      <c r="H109" s="435"/>
      <c r="I109" s="435"/>
      <c r="J109" s="435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8"/>
      <c r="B110" s="435" t="s">
        <v>29</v>
      </c>
      <c r="C110" s="435"/>
      <c r="D110" s="435"/>
      <c r="E110" s="435"/>
      <c r="F110" s="435"/>
      <c r="G110" s="435"/>
      <c r="H110" s="435" t="s">
        <v>29</v>
      </c>
      <c r="I110" s="435"/>
      <c r="J110" s="435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29</v>
      </c>
      <c r="F111" s="435"/>
      <c r="G111" s="435"/>
      <c r="H111" s="435" t="s">
        <v>29</v>
      </c>
      <c r="I111" s="435"/>
      <c r="J111" s="435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9"/>
      <c r="B112" s="435" t="s">
        <v>29</v>
      </c>
      <c r="C112" s="435"/>
      <c r="D112" s="435"/>
      <c r="E112" s="435" t="s">
        <v>29</v>
      </c>
      <c r="F112" s="435"/>
      <c r="G112" s="435"/>
      <c r="H112" s="435" t="s">
        <v>29</v>
      </c>
      <c r="I112" s="435"/>
      <c r="J112" s="435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5" t="s">
        <v>108</v>
      </c>
      <c r="C114" s="435"/>
      <c r="D114" s="435"/>
      <c r="E114" s="435" t="s">
        <v>109</v>
      </c>
      <c r="F114" s="435"/>
      <c r="G114" s="435"/>
      <c r="H114" s="435" t="s">
        <v>93</v>
      </c>
      <c r="I114" s="435"/>
      <c r="J114" s="435"/>
      <c r="K114" s="36">
        <v>1</v>
      </c>
      <c r="L114" s="429" t="s">
        <v>54</v>
      </c>
      <c r="M114" s="430"/>
      <c r="N114" s="430"/>
      <c r="O114" s="431"/>
      <c r="P114" s="144">
        <v>2</v>
      </c>
      <c r="Q114" s="429" t="s">
        <v>55</v>
      </c>
      <c r="R114" s="430"/>
      <c r="S114" s="430"/>
      <c r="T114" s="431"/>
      <c r="U114" s="144">
        <v>3</v>
      </c>
      <c r="V114" s="429" t="s">
        <v>56</v>
      </c>
      <c r="W114" s="430"/>
      <c r="X114" s="430"/>
      <c r="Y114" s="431"/>
      <c r="Z114" s="144">
        <v>4</v>
      </c>
      <c r="AA114" s="429" t="s">
        <v>57</v>
      </c>
      <c r="AB114" s="430"/>
      <c r="AC114" s="430"/>
      <c r="AD114" s="431"/>
      <c r="AE114" s="144">
        <v>5</v>
      </c>
      <c r="AF114" s="429" t="s">
        <v>58</v>
      </c>
      <c r="AG114" s="430"/>
      <c r="AH114" s="430"/>
      <c r="AI114" s="431"/>
      <c r="AJ114" s="144">
        <v>6</v>
      </c>
      <c r="AK114" s="429" t="s">
        <v>134</v>
      </c>
      <c r="AL114" s="430"/>
      <c r="AM114" s="430"/>
      <c r="AN114" s="431"/>
      <c r="AO114" s="144">
        <v>7</v>
      </c>
      <c r="AP114" s="429" t="s">
        <v>135</v>
      </c>
      <c r="AQ114" s="430"/>
      <c r="AR114" s="430"/>
      <c r="AS114" s="431"/>
      <c r="AT114" s="144">
        <v>8</v>
      </c>
      <c r="AU114" s="429" t="s">
        <v>61</v>
      </c>
      <c r="AV114" s="430"/>
      <c r="AW114" s="430"/>
      <c r="AX114" s="431"/>
      <c r="AY114" s="144">
        <v>9</v>
      </c>
      <c r="AZ114" s="429" t="s">
        <v>62</v>
      </c>
      <c r="BA114" s="430"/>
      <c r="BB114" s="430"/>
      <c r="BC114" s="433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68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8"/>
      <c r="B116" s="440" t="s">
        <v>29</v>
      </c>
      <c r="C116" s="440"/>
      <c r="D116" s="440"/>
      <c r="E116" s="440"/>
      <c r="F116" s="440"/>
      <c r="G116" s="440"/>
      <c r="H116" s="440"/>
      <c r="I116" s="440"/>
      <c r="J116" s="44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29</v>
      </c>
      <c r="F117" s="435"/>
      <c r="G117" s="435"/>
      <c r="H117" s="435"/>
      <c r="I117" s="435"/>
      <c r="J117" s="435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29</v>
      </c>
      <c r="I118" s="435"/>
      <c r="J118" s="435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8"/>
      <c r="B119" s="435" t="s">
        <v>29</v>
      </c>
      <c r="C119" s="435"/>
      <c r="D119" s="435"/>
      <c r="E119" s="435" t="s">
        <v>29</v>
      </c>
      <c r="F119" s="435"/>
      <c r="G119" s="435"/>
      <c r="H119" s="435"/>
      <c r="I119" s="435"/>
      <c r="J119" s="435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8"/>
      <c r="B120" s="435" t="s">
        <v>29</v>
      </c>
      <c r="C120" s="435"/>
      <c r="D120" s="435"/>
      <c r="E120" s="435"/>
      <c r="F120" s="435"/>
      <c r="G120" s="435"/>
      <c r="H120" s="435" t="s">
        <v>29</v>
      </c>
      <c r="I120" s="435"/>
      <c r="J120" s="435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29</v>
      </c>
      <c r="F121" s="435"/>
      <c r="G121" s="435"/>
      <c r="H121" s="435" t="s">
        <v>29</v>
      </c>
      <c r="I121" s="435"/>
      <c r="J121" s="435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9"/>
      <c r="B122" s="435" t="s">
        <v>29</v>
      </c>
      <c r="C122" s="435"/>
      <c r="D122" s="435"/>
      <c r="E122" s="435" t="s">
        <v>29</v>
      </c>
      <c r="F122" s="435"/>
      <c r="G122" s="435"/>
      <c r="H122" s="435" t="s">
        <v>29</v>
      </c>
      <c r="I122" s="435"/>
      <c r="J122" s="435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91" t="str">
        <f>ローデータ!B2</f>
        <v>北区</v>
      </c>
      <c r="C2" s="293"/>
      <c r="D2" s="293"/>
      <c r="E2" s="292"/>
      <c r="G2" s="347" t="s">
        <v>52</v>
      </c>
      <c r="H2" s="347"/>
      <c r="K2" s="417" t="s">
        <v>94</v>
      </c>
      <c r="L2" s="347"/>
    </row>
    <row r="3" spans="1:19" ht="14.1" customHeight="1" x14ac:dyDescent="0.15">
      <c r="A3" s="215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7"/>
      <c r="H3" s="347"/>
      <c r="K3" s="347"/>
      <c r="L3" s="347"/>
    </row>
    <row r="4" spans="1:19" ht="14.1" customHeight="1" x14ac:dyDescent="0.15">
      <c r="A4" s="217"/>
      <c r="B4" s="142" t="str">
        <f>ローデータ!B4</f>
        <v>令和2年</v>
      </c>
      <c r="C4" s="120">
        <f>ローデータ!C4</f>
        <v>1</v>
      </c>
      <c r="D4" s="120">
        <f>ローデータ!D4</f>
        <v>31</v>
      </c>
      <c r="E4" s="120" t="str">
        <f>ローデータ!E4</f>
        <v>金</v>
      </c>
      <c r="G4" s="138">
        <v>15</v>
      </c>
      <c r="H4" s="140" t="s">
        <v>53</v>
      </c>
      <c r="K4" s="418">
        <f>COUNTIFS(ローデータ!B12:B1011,1,ローデータ!G12:G1011,$G$4)</f>
        <v>39</v>
      </c>
      <c r="L4" s="4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3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5" t="s">
        <v>50</v>
      </c>
    </row>
    <row r="9" spans="1:19" ht="14.1" customHeight="1" x14ac:dyDescent="0.15">
      <c r="A9" s="23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15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39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34"/>
      <c r="B14" s="137">
        <v>1</v>
      </c>
      <c r="C14" s="137">
        <v>2</v>
      </c>
      <c r="D14" s="215" t="s">
        <v>50</v>
      </c>
      <c r="F14" s="23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54" t="s">
        <v>50</v>
      </c>
    </row>
    <row r="15" spans="1:19" ht="14.1" customHeight="1" x14ac:dyDescent="0.15">
      <c r="A15" s="236"/>
      <c r="B15" s="140" t="s">
        <v>63</v>
      </c>
      <c r="C15" s="140" t="s">
        <v>64</v>
      </c>
      <c r="D15" s="217"/>
      <c r="F15" s="235"/>
      <c r="G15" s="281" t="s">
        <v>95</v>
      </c>
      <c r="H15" s="252" t="s">
        <v>76</v>
      </c>
      <c r="I15" s="252" t="s">
        <v>77</v>
      </c>
      <c r="J15" s="281" t="s">
        <v>110</v>
      </c>
      <c r="K15" s="252" t="s">
        <v>78</v>
      </c>
      <c r="L15" s="252" t="s">
        <v>79</v>
      </c>
      <c r="M15" s="252" t="s">
        <v>80</v>
      </c>
      <c r="N15" s="252" t="s">
        <v>81</v>
      </c>
      <c r="O15" s="252" t="s">
        <v>82</v>
      </c>
      <c r="P15" s="275" t="s">
        <v>111</v>
      </c>
      <c r="Q15" s="252" t="s">
        <v>83</v>
      </c>
      <c r="R15" s="294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39</v>
      </c>
      <c r="D16" s="56">
        <f>SUM(B16:C16)</f>
        <v>39</v>
      </c>
      <c r="F16" s="235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4"/>
    </row>
    <row r="17" spans="1:19" ht="14.1" customHeight="1" x14ac:dyDescent="0.15">
      <c r="A17" s="145"/>
      <c r="B17" s="9"/>
      <c r="C17" s="9"/>
      <c r="D17" s="9"/>
      <c r="F17" s="236"/>
      <c r="G17" s="284"/>
      <c r="H17" s="253"/>
      <c r="I17" s="253"/>
      <c r="J17" s="284"/>
      <c r="K17" s="253"/>
      <c r="L17" s="253"/>
      <c r="M17" s="253"/>
      <c r="N17" s="253"/>
      <c r="O17" s="253"/>
      <c r="P17" s="308"/>
      <c r="Q17" s="253"/>
      <c r="R17" s="255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4"/>
      <c r="B21" s="295">
        <v>1</v>
      </c>
      <c r="C21" s="245"/>
      <c r="D21" s="295">
        <v>2</v>
      </c>
      <c r="E21" s="245"/>
      <c r="F21" s="295">
        <v>3</v>
      </c>
      <c r="G21" s="244"/>
      <c r="H21" s="245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6"/>
      <c r="B22" s="302" t="s">
        <v>72</v>
      </c>
      <c r="C22" s="303"/>
      <c r="D22" s="302" t="s">
        <v>74</v>
      </c>
      <c r="E22" s="303"/>
      <c r="F22" s="302" t="s">
        <v>84</v>
      </c>
      <c r="G22" s="304"/>
      <c r="H22" s="303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91">
        <f>COUNTIFS(ローデータ!$B$12:$B$1011,1,ローデータ!$G$12:$G$1011,$G$4,ローデータ!$K$12:$K$1011,B21)</f>
        <v>19</v>
      </c>
      <c r="C23" s="292"/>
      <c r="D23" s="291">
        <f>COUNTIFS(ローデータ!$B$12:$B$1011,1,ローデータ!$G$12:$G$1011,$G$4,ローデータ!$K$12:$K$1011,D21)</f>
        <v>15</v>
      </c>
      <c r="E23" s="292"/>
      <c r="F23" s="291">
        <f>COUNTIFS(ローデータ!$B$12:$B$1011,1,ローデータ!$G$12:$G$1011,$G$4,ローデータ!$K$12:$K$1011,F21)</f>
        <v>5</v>
      </c>
      <c r="G23" s="293"/>
      <c r="H23" s="292"/>
      <c r="I23" s="56">
        <f>SUM(B23:H23)</f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3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54" t="s">
        <v>50</v>
      </c>
      <c r="I27" s="271"/>
      <c r="J27" s="287" t="s">
        <v>96</v>
      </c>
      <c r="K27" s="289" t="s">
        <v>97</v>
      </c>
      <c r="L27" s="285" t="s">
        <v>98</v>
      </c>
      <c r="M27" s="289" t="s">
        <v>99</v>
      </c>
      <c r="N27" s="285" t="s">
        <v>100</v>
      </c>
      <c r="O27" s="309" t="s">
        <v>50</v>
      </c>
    </row>
    <row r="28" spans="1:19" ht="14.1" customHeight="1" x14ac:dyDescent="0.15">
      <c r="A28" s="235"/>
      <c r="B28" s="252" t="s">
        <v>65</v>
      </c>
      <c r="C28" s="252" t="s">
        <v>66</v>
      </c>
      <c r="D28" s="281" t="s">
        <v>101</v>
      </c>
      <c r="E28" s="246" t="s">
        <v>102</v>
      </c>
      <c r="F28" s="283" t="s">
        <v>103</v>
      </c>
      <c r="G28" s="294"/>
      <c r="H28" s="39"/>
      <c r="I28" s="272"/>
      <c r="J28" s="288"/>
      <c r="K28" s="290"/>
      <c r="L28" s="286"/>
      <c r="M28" s="290"/>
      <c r="N28" s="286"/>
      <c r="O28" s="309"/>
    </row>
    <row r="29" spans="1:19" ht="14.1" customHeight="1" x14ac:dyDescent="0.15">
      <c r="A29" s="236"/>
      <c r="B29" s="253"/>
      <c r="C29" s="253"/>
      <c r="D29" s="282"/>
      <c r="E29" s="247"/>
      <c r="F29" s="284"/>
      <c r="G29" s="255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12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34"/>
      <c r="B34" s="137">
        <v>1</v>
      </c>
      <c r="C34" s="137">
        <v>2</v>
      </c>
      <c r="D34" s="137">
        <v>3</v>
      </c>
      <c r="E34" s="215" t="s">
        <v>50</v>
      </c>
      <c r="F34" s="39"/>
      <c r="I34" s="271"/>
      <c r="J34" s="273" t="s">
        <v>104</v>
      </c>
      <c r="K34" s="232" t="s">
        <v>105</v>
      </c>
      <c r="L34" s="232" t="s">
        <v>98</v>
      </c>
      <c r="M34" s="232" t="s">
        <v>106</v>
      </c>
      <c r="N34" s="248" t="s">
        <v>107</v>
      </c>
      <c r="O34" s="232" t="s">
        <v>36</v>
      </c>
      <c r="P34" s="248" t="s">
        <v>30</v>
      </c>
      <c r="Q34" s="254" t="s">
        <v>50</v>
      </c>
    </row>
    <row r="35" spans="1:17" ht="14.1" customHeight="1" x14ac:dyDescent="0.15">
      <c r="A35" s="236"/>
      <c r="B35" s="140" t="s">
        <v>67</v>
      </c>
      <c r="C35" s="140" t="s">
        <v>66</v>
      </c>
      <c r="D35" s="140" t="s">
        <v>68</v>
      </c>
      <c r="E35" s="217"/>
      <c r="G35" s="39"/>
      <c r="I35" s="272"/>
      <c r="J35" s="274"/>
      <c r="K35" s="233"/>
      <c r="L35" s="233"/>
      <c r="M35" s="233"/>
      <c r="N35" s="249"/>
      <c r="O35" s="233"/>
      <c r="P35" s="249"/>
      <c r="Q35" s="255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13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15</v>
      </c>
      <c r="I36" s="141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11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7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6"/>
      <c r="B40" s="259" t="s">
        <v>16</v>
      </c>
      <c r="C40" s="260"/>
      <c r="D40" s="260"/>
      <c r="E40" s="260"/>
      <c r="F40" s="261"/>
      <c r="G40" s="310" t="s">
        <v>50</v>
      </c>
      <c r="H40" s="265" t="s">
        <v>13</v>
      </c>
      <c r="I40" s="266"/>
      <c r="J40" s="267"/>
      <c r="K40" s="313" t="s">
        <v>50</v>
      </c>
    </row>
    <row r="41" spans="1:17" ht="14.1" customHeight="1" x14ac:dyDescent="0.15">
      <c r="A41" s="257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11"/>
      <c r="H41" s="64">
        <v>1</v>
      </c>
      <c r="I41" s="63">
        <v>2</v>
      </c>
      <c r="J41" s="63">
        <v>3</v>
      </c>
      <c r="K41" s="314"/>
      <c r="M41" s="39"/>
      <c r="N41" s="39"/>
      <c r="O41" s="39"/>
      <c r="P41" s="39"/>
    </row>
    <row r="42" spans="1:17" ht="14.1" customHeight="1" x14ac:dyDescent="0.15">
      <c r="A42" s="257"/>
      <c r="B42" s="252" t="s">
        <v>65</v>
      </c>
      <c r="C42" s="252" t="s">
        <v>66</v>
      </c>
      <c r="D42" s="275" t="s">
        <v>101</v>
      </c>
      <c r="E42" s="277" t="s">
        <v>102</v>
      </c>
      <c r="F42" s="228" t="s">
        <v>103</v>
      </c>
      <c r="G42" s="311"/>
      <c r="H42" s="230" t="s">
        <v>67</v>
      </c>
      <c r="I42" s="250" t="s">
        <v>66</v>
      </c>
      <c r="J42" s="250" t="s">
        <v>68</v>
      </c>
      <c r="K42" s="314"/>
      <c r="M42" s="39"/>
      <c r="N42" s="39"/>
      <c r="O42" s="39"/>
      <c r="P42" s="39"/>
    </row>
    <row r="43" spans="1:17" ht="14.1" customHeight="1" x14ac:dyDescent="0.15">
      <c r="A43" s="258"/>
      <c r="B43" s="253"/>
      <c r="C43" s="253"/>
      <c r="D43" s="308"/>
      <c r="E43" s="321"/>
      <c r="F43" s="251"/>
      <c r="G43" s="312"/>
      <c r="H43" s="231"/>
      <c r="I43" s="251"/>
      <c r="J43" s="251"/>
      <c r="K43" s="315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4"/>
      <c r="B47" s="237" t="s">
        <v>165</v>
      </c>
      <c r="C47" s="238"/>
      <c r="D47" s="238"/>
      <c r="E47" s="238"/>
      <c r="F47" s="239"/>
      <c r="G47" s="316" t="s">
        <v>50</v>
      </c>
      <c r="H47" s="243" t="s">
        <v>71</v>
      </c>
      <c r="I47" s="244"/>
      <c r="J47" s="244"/>
      <c r="K47" s="244"/>
      <c r="L47" s="244"/>
      <c r="M47" s="244"/>
      <c r="N47" s="245"/>
      <c r="O47" s="322" t="s">
        <v>50</v>
      </c>
    </row>
    <row r="48" spans="1:17" ht="14.1" customHeight="1" x14ac:dyDescent="0.15">
      <c r="A48" s="235"/>
      <c r="B48" s="325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17"/>
      <c r="H48" s="328" t="s">
        <v>104</v>
      </c>
      <c r="I48" s="320" t="s">
        <v>105</v>
      </c>
      <c r="J48" s="320" t="s">
        <v>98</v>
      </c>
      <c r="K48" s="320" t="s">
        <v>106</v>
      </c>
      <c r="L48" s="319" t="s">
        <v>107</v>
      </c>
      <c r="M48" s="320" t="s">
        <v>36</v>
      </c>
      <c r="N48" s="319" t="s">
        <v>30</v>
      </c>
      <c r="O48" s="323"/>
    </row>
    <row r="49" spans="1:15" ht="14.1" customHeight="1" x14ac:dyDescent="0.15">
      <c r="A49" s="236"/>
      <c r="B49" s="219"/>
      <c r="C49" s="221"/>
      <c r="D49" s="223"/>
      <c r="E49" s="221"/>
      <c r="F49" s="223"/>
      <c r="G49" s="318"/>
      <c r="H49" s="329"/>
      <c r="I49" s="227"/>
      <c r="J49" s="227"/>
      <c r="K49" s="227"/>
      <c r="L49" s="247"/>
      <c r="M49" s="227"/>
      <c r="N49" s="247"/>
      <c r="O49" s="324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5"/>
      <c r="B54" s="336"/>
      <c r="C54" s="69" t="s">
        <v>85</v>
      </c>
      <c r="D54" s="341" t="s">
        <v>86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42"/>
      <c r="O54" s="313" t="s">
        <v>50</v>
      </c>
    </row>
    <row r="55" spans="1:15" ht="14.1" customHeight="1" x14ac:dyDescent="0.15">
      <c r="A55" s="337"/>
      <c r="B55" s="338"/>
      <c r="C55" s="215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14"/>
    </row>
    <row r="56" spans="1:15" ht="14.1" customHeight="1" x14ac:dyDescent="0.15">
      <c r="A56" s="337"/>
      <c r="B56" s="338"/>
      <c r="C56" s="216"/>
      <c r="D56" s="281" t="s">
        <v>95</v>
      </c>
      <c r="E56" s="252" t="s">
        <v>76</v>
      </c>
      <c r="F56" s="252" t="s">
        <v>77</v>
      </c>
      <c r="G56" s="281" t="s">
        <v>110</v>
      </c>
      <c r="H56" s="252" t="s">
        <v>78</v>
      </c>
      <c r="I56" s="252" t="s">
        <v>79</v>
      </c>
      <c r="J56" s="252" t="s">
        <v>80</v>
      </c>
      <c r="K56" s="252" t="s">
        <v>81</v>
      </c>
      <c r="L56" s="252" t="s">
        <v>82</v>
      </c>
      <c r="M56" s="275" t="s">
        <v>111</v>
      </c>
      <c r="N56" s="330" t="s">
        <v>83</v>
      </c>
      <c r="O56" s="314"/>
    </row>
    <row r="57" spans="1:15" ht="14.1" customHeight="1" x14ac:dyDescent="0.15">
      <c r="A57" s="337"/>
      <c r="B57" s="338"/>
      <c r="C57" s="216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31"/>
      <c r="O57" s="314"/>
    </row>
    <row r="58" spans="1:15" ht="14.1" customHeight="1" x14ac:dyDescent="0.15">
      <c r="A58" s="339"/>
      <c r="B58" s="340"/>
      <c r="C58" s="217"/>
      <c r="D58" s="284"/>
      <c r="E58" s="253"/>
      <c r="F58" s="253"/>
      <c r="G58" s="284"/>
      <c r="H58" s="253"/>
      <c r="I58" s="253"/>
      <c r="J58" s="253"/>
      <c r="K58" s="253"/>
      <c r="L58" s="253"/>
      <c r="M58" s="308"/>
      <c r="N58" s="332"/>
      <c r="O58" s="315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33" t="s">
        <v>50</v>
      </c>
      <c r="B68" s="334"/>
      <c r="C68" s="99">
        <f>SUM(C59:C67)</f>
        <v>39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5"/>
      <c r="B72" s="336"/>
      <c r="C72" s="343" t="s">
        <v>25</v>
      </c>
      <c r="D72" s="343"/>
      <c r="E72" s="343"/>
      <c r="F72" s="343"/>
      <c r="G72" s="343"/>
      <c r="H72" s="343"/>
      <c r="I72" s="341"/>
      <c r="J72" s="344" t="s">
        <v>50</v>
      </c>
    </row>
    <row r="73" spans="1:15" ht="14.1" customHeight="1" x14ac:dyDescent="0.15">
      <c r="A73" s="337"/>
      <c r="B73" s="338"/>
      <c r="C73" s="347">
        <v>1</v>
      </c>
      <c r="D73" s="347"/>
      <c r="E73" s="347">
        <v>2</v>
      </c>
      <c r="F73" s="347"/>
      <c r="G73" s="347">
        <v>3</v>
      </c>
      <c r="H73" s="347"/>
      <c r="I73" s="295"/>
      <c r="J73" s="345"/>
    </row>
    <row r="74" spans="1:15" ht="14.1" customHeight="1" x14ac:dyDescent="0.15">
      <c r="A74" s="339"/>
      <c r="B74" s="340"/>
      <c r="C74" s="348" t="s">
        <v>72</v>
      </c>
      <c r="D74" s="349"/>
      <c r="E74" s="348" t="s">
        <v>74</v>
      </c>
      <c r="F74" s="349"/>
      <c r="G74" s="348" t="s">
        <v>84</v>
      </c>
      <c r="H74" s="350"/>
      <c r="I74" s="350"/>
      <c r="J74" s="346"/>
    </row>
    <row r="75" spans="1:15" ht="14.1" customHeight="1" x14ac:dyDescent="0.15">
      <c r="A75" s="141">
        <v>1</v>
      </c>
      <c r="B75" s="50" t="s">
        <v>54</v>
      </c>
      <c r="C75" s="291">
        <f>COUNTIFS(ローデータ!$B$12:$B$1011,1,ローデータ!$G$12:$G$1011,$G$4,ローデータ!$H$12:$H$1011,$A$75,ローデータ!$K$12:$K$1011,C73)</f>
        <v>0</v>
      </c>
      <c r="D75" s="292"/>
      <c r="E75" s="291">
        <f>COUNTIFS(ローデータ!$B$12:$B$1011,1,ローデータ!$G$12:$G$1011,$G$4,ローデータ!$H$12:$H$1011,$A$75,ローデータ!$K$12:$K$1011,E73)</f>
        <v>0</v>
      </c>
      <c r="F75" s="292"/>
      <c r="G75" s="291">
        <f>COUNTIFS(ローデータ!$B$12:$B$1011,1,ローデータ!$G$12:$G$1011,$G$4,ローデータ!$H$12:$H$1011,$A$75,ローデータ!$K$12:$K$1011,G73)</f>
        <v>0</v>
      </c>
      <c r="H75" s="293"/>
      <c r="I75" s="293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91">
        <f>COUNTIFS(ローデータ!$B$12:$B$1011,1,ローデータ!$G$12:$G$1011,$G$4,ローデータ!$H$12:$H$1011,$A$76,ローデータ!$K$12:$K$1011,C73)</f>
        <v>4</v>
      </c>
      <c r="D76" s="292"/>
      <c r="E76" s="291">
        <f>COUNTIFS(ローデータ!$B$12:$B$1011,1,ローデータ!$G$12:$G$1011,$G$4,ローデータ!$H$12:$H$1011,$A$76,ローデータ!$K$12:$K$1011,E73)</f>
        <v>9</v>
      </c>
      <c r="F76" s="292"/>
      <c r="G76" s="291">
        <f>COUNTIFS(ローデータ!$B$12:$B$1011,1,ローデータ!$G$12:$G$1011,$G$4,ローデータ!$H$12:$H$1011,$A$76,ローデータ!$K$12:$K$1011,G73)</f>
        <v>2</v>
      </c>
      <c r="H76" s="293"/>
      <c r="I76" s="293"/>
      <c r="J76" s="103">
        <f t="shared" si="2"/>
        <v>15</v>
      </c>
    </row>
    <row r="77" spans="1:15" ht="14.1" customHeight="1" x14ac:dyDescent="0.15">
      <c r="A77" s="141">
        <v>3</v>
      </c>
      <c r="B77" s="50" t="s">
        <v>56</v>
      </c>
      <c r="C77" s="291">
        <f>COUNTIFS(ローデータ!$B$12:$B$1011,1,ローデータ!$G$12:$G$1011,$G$4,ローデータ!$H$12:$H$1011,$A$77,ローデータ!$K$12:$K$1011,C73)</f>
        <v>1</v>
      </c>
      <c r="D77" s="292"/>
      <c r="E77" s="291">
        <f>COUNTIFS(ローデータ!$B$12:$B$1011,1,ローデータ!$G$12:$G$1011,$G$4,ローデータ!$H$12:$H$1011,$A$77,ローデータ!$K$12:$K$1011,E73)</f>
        <v>2</v>
      </c>
      <c r="F77" s="292"/>
      <c r="G77" s="291">
        <f>COUNTIFS(ローデータ!$B$12:$B$1011,1,ローデータ!$G$12:$G$1011,$G$4,ローデータ!$H$12:$H$1011,$A$77,ローデータ!$K$12:$K$1011,G73)</f>
        <v>1</v>
      </c>
      <c r="H77" s="293"/>
      <c r="I77" s="293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91">
        <f>COUNTIFS(ローデータ!$B$12:$B$1011,1,ローデータ!$G$12:$G$1011,$G$4,ローデータ!$H$12:$H$1011,$A$78,ローデータ!$K$12:$K$1011,C73)</f>
        <v>7</v>
      </c>
      <c r="D78" s="292"/>
      <c r="E78" s="291">
        <f>COUNTIFS(ローデータ!$B$12:$B$1011,1,ローデータ!$G$12:$G$1011,$G$4,ローデータ!$H$12:$H$1011,$A$78,ローデータ!$K$12:$K$1011,E73)</f>
        <v>0</v>
      </c>
      <c r="F78" s="292"/>
      <c r="G78" s="291">
        <f>COUNTIFS(ローデータ!$B$12:$B$1011,1,ローデータ!$G$12:$G$1011,$G$4,ローデータ!$H$12:$H$1011,$A$78,ローデータ!$K$12:$K$1011,G73)</f>
        <v>1</v>
      </c>
      <c r="H78" s="293"/>
      <c r="I78" s="293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91">
        <f>COUNTIFS(ローデータ!$B$12:$B$1011,1,ローデータ!$G$12:$G$1011,$G$4,ローデータ!$H$12:$H$1011,$A$79,ローデータ!$K$12:$K$1011,C73)</f>
        <v>2</v>
      </c>
      <c r="D79" s="292"/>
      <c r="E79" s="291">
        <f>COUNTIFS(ローデータ!$B$12:$B$1011,1,ローデータ!$G$12:$G$1011,$G$4,ローデータ!$H$12:$H$1011,$A$79,ローデータ!$K$12:$K$1011,E73)</f>
        <v>3</v>
      </c>
      <c r="F79" s="292"/>
      <c r="G79" s="291">
        <f>COUNTIFS(ローデータ!$B$12:$B$1011,1,ローデータ!$G$12:$G$1011,$G$4,ローデータ!$H$12:$H$1011,$A$79,ローデータ!$K$12:$K$1011,G73)</f>
        <v>1</v>
      </c>
      <c r="H79" s="293"/>
      <c r="I79" s="293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91">
        <f>COUNTIFS(ローデータ!$B$12:$B$1011,1,ローデータ!$G$12:$G$1011,$G$4,ローデータ!$H$12:$H$1011,$A$80,ローデータ!$K$12:$K$1011,C73)</f>
        <v>2</v>
      </c>
      <c r="D80" s="292"/>
      <c r="E80" s="291">
        <f>COUNTIFS(ローデータ!$B$12:$B$1011,1,ローデータ!$G$12:$G$1011,$G$4,ローデータ!$H$12:$H$1011,$A$80,ローデータ!$K$12:$K$1011,E73)</f>
        <v>0</v>
      </c>
      <c r="F80" s="292"/>
      <c r="G80" s="291">
        <f>COUNTIFS(ローデータ!$B$12:$B$1011,1,ローデータ!$G$12:$G$1011,$G$4,ローデータ!$H$12:$H$1011,$A$80,ローデータ!$K$12:$K$1011,G73)</f>
        <v>0</v>
      </c>
      <c r="H80" s="293"/>
      <c r="I80" s="293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91">
        <f>COUNTIFS(ローデータ!$B$12:$B$1011,1,ローデータ!$G$12:$G$1011,$G$4,ローデータ!$H$12:$H$1011,$A$81,ローデータ!$K$12:$K$1011,C73)</f>
        <v>2</v>
      </c>
      <c r="D81" s="292"/>
      <c r="E81" s="291">
        <f>COUNTIFS(ローデータ!$B$12:$B$1011,1,ローデータ!$G$12:$G$1011,$G$4,ローデータ!$H$12:$H$1011,$A$81,ローデータ!$K$12:$K$1011,E73)</f>
        <v>0</v>
      </c>
      <c r="F81" s="292"/>
      <c r="G81" s="291">
        <f>COUNTIFS(ローデータ!$B$12:$B$1011,1,ローデータ!$G$12:$G$1011,$G$4,ローデータ!$H$12:$H$1011,$A$81,ローデータ!$K$12:$K$1011,G73)</f>
        <v>0</v>
      </c>
      <c r="H81" s="293"/>
      <c r="I81" s="293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91">
        <f>COUNTIFS(ローデータ!$B$12:$B$1011,1,ローデータ!$G$12:$G$1011,$G$4,ローデータ!$H$12:$H$1011,$A$82,ローデータ!$K$12:$K$1011,C73)</f>
        <v>0</v>
      </c>
      <c r="D82" s="292"/>
      <c r="E82" s="291">
        <f>COUNTIFS(ローデータ!$B$12:$B$1011,1,ローデータ!$G$12:$G$1011,$G$4,ローデータ!$H$12:$H$1011,$A$82,ローデータ!$K$12:$K$1011,E73)</f>
        <v>1</v>
      </c>
      <c r="F82" s="292"/>
      <c r="G82" s="291">
        <f>COUNTIFS(ローデータ!$B$12:$B$1011,1,ローデータ!$G$12:$G$1011,$G$4,ローデータ!$H$12:$H$1011,$A$82,ローデータ!$K$12:$K$1011,G73)</f>
        <v>0</v>
      </c>
      <c r="H82" s="293"/>
      <c r="I82" s="293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51">
        <f>COUNTIFS(ローデータ!$B$12:$B$1011,1,ローデータ!$G$12:$G$1011,$G$4,ローデータ!$H$12:$H$1011,$A$83,ローデータ!$K$12:$K$1011,C73)</f>
        <v>1</v>
      </c>
      <c r="D83" s="352"/>
      <c r="E83" s="351">
        <f>COUNTIFS(ローデータ!$B$12:$B$1011,1,ローデータ!$G$12:$G$1011,$G$4,ローデータ!$H$12:$H$1011,$A$83,ローデータ!$K$12:$K$1011,E73)</f>
        <v>0</v>
      </c>
      <c r="F83" s="352"/>
      <c r="G83" s="353">
        <f>COUNTIFS(ローデータ!$B$12:$B$1011,1,ローデータ!$G$12:$G$1011,$G$4,ローデータ!$H$12:$H$1011,$A$83,ローデータ!$K$12:$K$1011,G73)</f>
        <v>0</v>
      </c>
      <c r="H83" s="353"/>
      <c r="I83" s="351"/>
      <c r="J83" s="104">
        <f t="shared" si="2"/>
        <v>1</v>
      </c>
    </row>
    <row r="84" spans="1:17" ht="14.1" customHeight="1" thickTop="1" x14ac:dyDescent="0.15">
      <c r="A84" s="333" t="s">
        <v>50</v>
      </c>
      <c r="B84" s="334"/>
      <c r="C84" s="354">
        <f>SUM(C75:D83)</f>
        <v>19</v>
      </c>
      <c r="D84" s="355"/>
      <c r="E84" s="354">
        <f>SUM(E75:F83)</f>
        <v>15</v>
      </c>
      <c r="F84" s="355"/>
      <c r="G84" s="356">
        <f>SUM(G75:I83)</f>
        <v>5</v>
      </c>
      <c r="H84" s="356"/>
      <c r="I84" s="354"/>
      <c r="J84" s="105">
        <f t="shared" si="2"/>
        <v>39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5"/>
      <c r="B89" s="336"/>
      <c r="C89" s="341" t="s">
        <v>166</v>
      </c>
      <c r="D89" s="266"/>
      <c r="E89" s="266"/>
      <c r="F89" s="266"/>
      <c r="G89" s="267"/>
      <c r="H89" s="313" t="s">
        <v>50</v>
      </c>
      <c r="J89" s="357"/>
      <c r="K89" s="358"/>
      <c r="L89" s="295" t="s">
        <v>113</v>
      </c>
      <c r="M89" s="244"/>
      <c r="N89" s="244"/>
      <c r="O89" s="244"/>
      <c r="P89" s="245"/>
      <c r="Q89" s="215" t="s">
        <v>50</v>
      </c>
    </row>
    <row r="90" spans="1:17" ht="14.1" customHeight="1" x14ac:dyDescent="0.15">
      <c r="A90" s="337"/>
      <c r="B90" s="33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14"/>
      <c r="J90" s="359"/>
      <c r="K90" s="360"/>
      <c r="L90" s="218" t="s">
        <v>96</v>
      </c>
      <c r="M90" s="220" t="s">
        <v>97</v>
      </c>
      <c r="N90" s="222" t="s">
        <v>98</v>
      </c>
      <c r="O90" s="220" t="s">
        <v>99</v>
      </c>
      <c r="P90" s="222" t="s">
        <v>100</v>
      </c>
      <c r="Q90" s="216"/>
    </row>
    <row r="91" spans="1:17" ht="14.1" customHeight="1" x14ac:dyDescent="0.15">
      <c r="A91" s="337"/>
      <c r="B91" s="338"/>
      <c r="C91" s="252" t="s">
        <v>65</v>
      </c>
      <c r="D91" s="252" t="s">
        <v>66</v>
      </c>
      <c r="E91" s="281" t="s">
        <v>101</v>
      </c>
      <c r="F91" s="246" t="s">
        <v>102</v>
      </c>
      <c r="G91" s="367" t="s">
        <v>103</v>
      </c>
      <c r="H91" s="314"/>
      <c r="J91" s="361"/>
      <c r="K91" s="362"/>
      <c r="L91" s="219"/>
      <c r="M91" s="221"/>
      <c r="N91" s="223"/>
      <c r="O91" s="221"/>
      <c r="P91" s="223"/>
      <c r="Q91" s="217"/>
    </row>
    <row r="92" spans="1:17" ht="14.1" customHeight="1" x14ac:dyDescent="0.15">
      <c r="A92" s="339"/>
      <c r="B92" s="340"/>
      <c r="C92" s="253"/>
      <c r="D92" s="253"/>
      <c r="E92" s="365"/>
      <c r="F92" s="366"/>
      <c r="G92" s="253"/>
      <c r="H92" s="315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4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8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5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6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8</v>
      </c>
      <c r="M101" s="102">
        <f>SUM(M92:M100)</f>
        <v>12</v>
      </c>
      <c r="N101" s="102">
        <f>SUM(N92:N100)</f>
        <v>5</v>
      </c>
      <c r="O101" s="102">
        <f>SUM(O92:O100)</f>
        <v>0</v>
      </c>
      <c r="P101" s="102">
        <f>SUM(P92:P100)</f>
        <v>0</v>
      </c>
      <c r="Q101" s="102">
        <f t="shared" si="3"/>
        <v>25</v>
      </c>
    </row>
    <row r="102" spans="1:17" ht="14.1" customHeight="1" x14ac:dyDescent="0.15">
      <c r="A102" s="133" t="s">
        <v>50</v>
      </c>
      <c r="B102" s="134"/>
      <c r="C102" s="56">
        <f>SUM(C93:C101)</f>
        <v>17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5"/>
      <c r="B106" s="336"/>
      <c r="C106" s="374" t="s">
        <v>114</v>
      </c>
      <c r="D106" s="375"/>
      <c r="E106" s="376"/>
      <c r="F106" s="313" t="s">
        <v>50</v>
      </c>
      <c r="G106" s="80"/>
      <c r="H106" s="357"/>
      <c r="I106" s="358"/>
      <c r="J106" s="295" t="s">
        <v>88</v>
      </c>
      <c r="K106" s="244"/>
      <c r="L106" s="244"/>
      <c r="M106" s="244"/>
      <c r="N106" s="244"/>
      <c r="O106" s="244"/>
      <c r="P106" s="245"/>
      <c r="Q106" s="298" t="s">
        <v>50</v>
      </c>
    </row>
    <row r="107" spans="1:17" ht="14.1" customHeight="1" x14ac:dyDescent="0.15">
      <c r="A107" s="337"/>
      <c r="B107" s="338"/>
      <c r="C107" s="137">
        <v>1</v>
      </c>
      <c r="D107" s="137">
        <v>2</v>
      </c>
      <c r="E107" s="137">
        <v>3</v>
      </c>
      <c r="F107" s="314"/>
      <c r="G107" s="77"/>
      <c r="H107" s="359"/>
      <c r="I107" s="360"/>
      <c r="J107" s="364" t="s">
        <v>104</v>
      </c>
      <c r="K107" s="320" t="s">
        <v>105</v>
      </c>
      <c r="L107" s="320" t="s">
        <v>98</v>
      </c>
      <c r="M107" s="320" t="s">
        <v>106</v>
      </c>
      <c r="N107" s="319" t="s">
        <v>107</v>
      </c>
      <c r="O107" s="320" t="s">
        <v>36</v>
      </c>
      <c r="P107" s="319" t="s">
        <v>30</v>
      </c>
      <c r="Q107" s="363"/>
    </row>
    <row r="108" spans="1:17" ht="14.1" customHeight="1" x14ac:dyDescent="0.15">
      <c r="A108" s="339"/>
      <c r="B108" s="340"/>
      <c r="C108" s="140" t="s">
        <v>67</v>
      </c>
      <c r="D108" s="140" t="s">
        <v>66</v>
      </c>
      <c r="E108" s="140" t="s">
        <v>68</v>
      </c>
      <c r="F108" s="315"/>
      <c r="G108" s="77"/>
      <c r="H108" s="361"/>
      <c r="I108" s="362"/>
      <c r="J108" s="227"/>
      <c r="K108" s="227"/>
      <c r="L108" s="227"/>
      <c r="M108" s="227"/>
      <c r="N108" s="247"/>
      <c r="O108" s="227"/>
      <c r="P108" s="247"/>
      <c r="Q108" s="301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9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9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9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6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16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1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2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1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1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8" t="s">
        <v>50</v>
      </c>
      <c r="B118" s="369"/>
      <c r="C118" s="108">
        <f>SUM(C109:C117)</f>
        <v>13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15</v>
      </c>
      <c r="G118" s="77"/>
      <c r="H118" s="368" t="s">
        <v>50</v>
      </c>
      <c r="I118" s="369"/>
      <c r="J118" s="108">
        <f t="shared" ref="J118:P118" si="8">SUM(J109:J117)</f>
        <v>3</v>
      </c>
      <c r="K118" s="108">
        <f t="shared" si="8"/>
        <v>11</v>
      </c>
      <c r="L118" s="108">
        <f t="shared" si="8"/>
        <v>2</v>
      </c>
      <c r="M118" s="108">
        <f t="shared" si="8"/>
        <v>0</v>
      </c>
      <c r="N118" s="108">
        <f t="shared" si="8"/>
        <v>7</v>
      </c>
      <c r="O118" s="108">
        <f t="shared" si="8"/>
        <v>0</v>
      </c>
      <c r="P118" s="108">
        <f t="shared" si="8"/>
        <v>0</v>
      </c>
      <c r="Q118" s="108">
        <f t="shared" si="5"/>
        <v>23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70"/>
      <c r="B123" s="370"/>
      <c r="C123" s="259" t="s">
        <v>16</v>
      </c>
      <c r="D123" s="260"/>
      <c r="E123" s="260"/>
      <c r="F123" s="260"/>
      <c r="G123" s="261"/>
      <c r="H123" s="371" t="s">
        <v>50</v>
      </c>
      <c r="I123" s="265" t="s">
        <v>13</v>
      </c>
      <c r="J123" s="266"/>
      <c r="K123" s="267"/>
      <c r="L123" s="313" t="s">
        <v>50</v>
      </c>
    </row>
    <row r="124" spans="1:17" ht="14.1" customHeight="1" x14ac:dyDescent="0.15">
      <c r="A124" s="370"/>
      <c r="B124" s="37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72"/>
      <c r="I124" s="52">
        <v>1</v>
      </c>
      <c r="J124" s="44">
        <v>2</v>
      </c>
      <c r="K124" s="44">
        <v>3</v>
      </c>
      <c r="L124" s="314"/>
    </row>
    <row r="125" spans="1:17" ht="14.1" customHeight="1" x14ac:dyDescent="0.15">
      <c r="A125" s="370"/>
      <c r="B125" s="370"/>
      <c r="C125" s="252" t="s">
        <v>65</v>
      </c>
      <c r="D125" s="252" t="s">
        <v>66</v>
      </c>
      <c r="E125" s="281" t="s">
        <v>101</v>
      </c>
      <c r="F125" s="246" t="s">
        <v>102</v>
      </c>
      <c r="G125" s="367" t="s">
        <v>103</v>
      </c>
      <c r="H125" s="372"/>
      <c r="I125" s="379" t="s">
        <v>67</v>
      </c>
      <c r="J125" s="377" t="s">
        <v>66</v>
      </c>
      <c r="K125" s="377" t="s">
        <v>68</v>
      </c>
      <c r="L125" s="314"/>
    </row>
    <row r="126" spans="1:17" ht="14.1" customHeight="1" x14ac:dyDescent="0.15">
      <c r="A126" s="370"/>
      <c r="B126" s="370"/>
      <c r="C126" s="253"/>
      <c r="D126" s="253"/>
      <c r="E126" s="365"/>
      <c r="F126" s="366"/>
      <c r="G126" s="253"/>
      <c r="H126" s="373"/>
      <c r="I126" s="379"/>
      <c r="J126" s="377"/>
      <c r="K126" s="377"/>
      <c r="L126" s="315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1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1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8" t="s">
        <v>50</v>
      </c>
      <c r="B136" s="369"/>
      <c r="C136" s="108">
        <f>SUM(C127:C135)</f>
        <v>4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4</v>
      </c>
      <c r="J136" s="108">
        <f>SUM(J127:J135)</f>
        <v>1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8"/>
      <c r="B140" s="378"/>
      <c r="C140" s="237" t="s">
        <v>70</v>
      </c>
      <c r="D140" s="238"/>
      <c r="E140" s="238"/>
      <c r="F140" s="238"/>
      <c r="G140" s="239"/>
      <c r="H140" s="240" t="s">
        <v>50</v>
      </c>
      <c r="I140" s="243" t="s">
        <v>71</v>
      </c>
      <c r="J140" s="244"/>
      <c r="K140" s="244"/>
      <c r="L140" s="244"/>
      <c r="M140" s="244"/>
      <c r="N140" s="244"/>
      <c r="O140" s="245"/>
      <c r="P140" s="322" t="s">
        <v>50</v>
      </c>
    </row>
    <row r="141" spans="1:16" ht="14.1" customHeight="1" x14ac:dyDescent="0.15">
      <c r="A141" s="378"/>
      <c r="B141" s="378"/>
      <c r="C141" s="218" t="s">
        <v>96</v>
      </c>
      <c r="D141" s="220" t="s">
        <v>97</v>
      </c>
      <c r="E141" s="222" t="s">
        <v>98</v>
      </c>
      <c r="F141" s="220" t="s">
        <v>99</v>
      </c>
      <c r="G141" s="222" t="s">
        <v>100</v>
      </c>
      <c r="H141" s="241"/>
      <c r="I141" s="380" t="s">
        <v>104</v>
      </c>
      <c r="J141" s="226" t="s">
        <v>105</v>
      </c>
      <c r="K141" s="226" t="s">
        <v>98</v>
      </c>
      <c r="L141" s="226" t="s">
        <v>106</v>
      </c>
      <c r="M141" s="246" t="s">
        <v>107</v>
      </c>
      <c r="N141" s="226" t="s">
        <v>36</v>
      </c>
      <c r="O141" s="246" t="s">
        <v>30</v>
      </c>
      <c r="P141" s="323"/>
    </row>
    <row r="142" spans="1:16" ht="14.1" customHeight="1" x14ac:dyDescent="0.15">
      <c r="A142" s="378"/>
      <c r="B142" s="378"/>
      <c r="C142" s="219"/>
      <c r="D142" s="221"/>
      <c r="E142" s="223"/>
      <c r="F142" s="221"/>
      <c r="G142" s="223"/>
      <c r="H142" s="242"/>
      <c r="I142" s="329"/>
      <c r="J142" s="227"/>
      <c r="K142" s="227"/>
      <c r="L142" s="227"/>
      <c r="M142" s="247"/>
      <c r="N142" s="227"/>
      <c r="O142" s="247"/>
      <c r="P142" s="324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1" t="s">
        <v>50</v>
      </c>
      <c r="B152" s="381"/>
      <c r="C152" s="56">
        <f>SUM(C143:C151)</f>
        <v>0</v>
      </c>
      <c r="D152" s="56">
        <f>SUM(D143:D151)</f>
        <v>5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2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5"/>
      <c r="B156" s="382"/>
      <c r="C156" s="382"/>
      <c r="D156" s="382"/>
      <c r="E156" s="336"/>
      <c r="F156" s="343" t="s">
        <v>25</v>
      </c>
      <c r="G156" s="343"/>
      <c r="H156" s="343"/>
      <c r="I156" s="343"/>
      <c r="J156" s="343"/>
      <c r="K156" s="343"/>
      <c r="L156" s="343"/>
      <c r="M156" s="268" t="s">
        <v>50</v>
      </c>
    </row>
    <row r="157" spans="1:16" ht="14.1" customHeight="1" x14ac:dyDescent="0.15">
      <c r="A157" s="337"/>
      <c r="B157" s="383"/>
      <c r="C157" s="383"/>
      <c r="D157" s="383"/>
      <c r="E157" s="338"/>
      <c r="F157" s="295">
        <v>1</v>
      </c>
      <c r="G157" s="245"/>
      <c r="H157" s="295">
        <v>2</v>
      </c>
      <c r="I157" s="245"/>
      <c r="J157" s="295">
        <v>3</v>
      </c>
      <c r="K157" s="244"/>
      <c r="L157" s="245"/>
      <c r="M157" s="269"/>
    </row>
    <row r="158" spans="1:16" ht="14.1" customHeight="1" x14ac:dyDescent="0.15">
      <c r="A158" s="339"/>
      <c r="B158" s="384"/>
      <c r="C158" s="384"/>
      <c r="D158" s="384"/>
      <c r="E158" s="340"/>
      <c r="F158" s="348" t="s">
        <v>72</v>
      </c>
      <c r="G158" s="349"/>
      <c r="H158" s="348" t="s">
        <v>74</v>
      </c>
      <c r="I158" s="349"/>
      <c r="J158" s="348" t="s">
        <v>84</v>
      </c>
      <c r="K158" s="350"/>
      <c r="L158" s="350"/>
      <c r="M158" s="270"/>
    </row>
    <row r="159" spans="1:16" ht="14.1" customHeight="1" x14ac:dyDescent="0.15">
      <c r="A159" s="387" t="s">
        <v>73</v>
      </c>
      <c r="B159" s="143" t="s">
        <v>85</v>
      </c>
      <c r="C159" s="390" t="s">
        <v>87</v>
      </c>
      <c r="D159" s="391"/>
      <c r="E159" s="392"/>
      <c r="F159" s="291">
        <f>COUNTIFS(ローデータ!$B$12:$B$1011,1,ローデータ!$G$12:$G$1011,$G$4,ローデータ!$I$12:$I$1011,$C$14,ローデータ!$K$12:$K$1011,F157)</f>
        <v>19</v>
      </c>
      <c r="G159" s="292"/>
      <c r="H159" s="291">
        <f>COUNTIFS(ローデータ!$B$12:$B$1011,1,ローデータ!$G$12:$G$1011,$G$4,ローデータ!$I$12:$I$1011,$C$14,ローデータ!$K$12:$K$1011,H157)</f>
        <v>15</v>
      </c>
      <c r="I159" s="292"/>
      <c r="J159" s="291">
        <f>COUNTIFS(ローデータ!$B$12:$B$1011,1,ローデータ!$G$12:$G$1011,$G$4,ローデータ!$I$12:$I$1011,$C$14,ローデータ!$K$12:$K$1011,J157)</f>
        <v>5</v>
      </c>
      <c r="K159" s="293"/>
      <c r="L159" s="292"/>
      <c r="M159" s="56">
        <f t="shared" ref="M159:M171" si="16">SUM(F159:L159)</f>
        <v>39</v>
      </c>
    </row>
    <row r="160" spans="1:16" ht="14.1" customHeight="1" x14ac:dyDescent="0.15">
      <c r="A160" s="388"/>
      <c r="B160" s="393" t="s">
        <v>86</v>
      </c>
      <c r="C160" s="139">
        <v>1</v>
      </c>
      <c r="D160" s="385" t="s">
        <v>75</v>
      </c>
      <c r="E160" s="386"/>
      <c r="F160" s="291">
        <f>COUNTIFS(ローデータ!$B$12:$B$1011,1,ローデータ!$G$12:$G$1011,$G$4,ローデータ!$I$12:$I$1011,$B$14,ローデータ!$J$12:$J$1011,C160,ローデータ!$K$12:$K$1011,$F$157)</f>
        <v>0</v>
      </c>
      <c r="G160" s="292"/>
      <c r="H160" s="291">
        <f>COUNTIFS(ローデータ!$B$12:$B$1011,1,ローデータ!$G$12:$G$1011,$G$4,ローデータ!$I$12:$I$1011,$B$14,ローデータ!$J$12:$J$1011,C160,ローデータ!$K$12:$K$1011,$H$157)</f>
        <v>0</v>
      </c>
      <c r="I160" s="292"/>
      <c r="J160" s="291">
        <f>COUNTIFS(ローデータ!$B$12:$B$1011,1,ローデータ!$G$12:$G$1011,$G$4,ローデータ!$I$12:$I$1011,$B$14,ローデータ!$J$12:$J$1011,C160,ローデータ!$K$12:$K$1011,$J$157)</f>
        <v>0</v>
      </c>
      <c r="K160" s="293"/>
      <c r="L160" s="292"/>
      <c r="M160" s="56">
        <f t="shared" si="16"/>
        <v>0</v>
      </c>
      <c r="N160" s="9"/>
    </row>
    <row r="161" spans="1:19" ht="14.1" customHeight="1" x14ac:dyDescent="0.15">
      <c r="A161" s="388"/>
      <c r="B161" s="394"/>
      <c r="C161" s="139">
        <v>2</v>
      </c>
      <c r="D161" s="385" t="s">
        <v>76</v>
      </c>
      <c r="E161" s="386"/>
      <c r="F161" s="291">
        <f>COUNTIFS(ローデータ!$B$12:$B$1011,1,ローデータ!$G$12:$G$1011,$G$4,ローデータ!$I$12:$I$1011,$B$14,ローデータ!$J$12:$J$1011,C161,ローデータ!$K$12:$K$1011,$F$157)</f>
        <v>0</v>
      </c>
      <c r="G161" s="292"/>
      <c r="H161" s="291">
        <f>COUNTIFS(ローデータ!$B$12:$B$1011,1,ローデータ!$G$12:$G$1011,$G$4,ローデータ!$I$12:$I$1011,$B$14,ローデータ!$J$12:$J$1011,C161,ローデータ!$K$12:$K$1011,$H$157)</f>
        <v>0</v>
      </c>
      <c r="I161" s="292"/>
      <c r="J161" s="291">
        <f>COUNTIFS(ローデータ!$B$12:$B$1011,1,ローデータ!$G$12:$G$1011,$G$4,ローデータ!$I$12:$I$1011,$B$14,ローデータ!$J$12:$J$1011,C161,ローデータ!$K$12:$K$1011,$J$157)</f>
        <v>0</v>
      </c>
      <c r="K161" s="293"/>
      <c r="L161" s="292"/>
      <c r="M161" s="56">
        <f t="shared" si="16"/>
        <v>0</v>
      </c>
    </row>
    <row r="162" spans="1:19" ht="14.1" customHeight="1" x14ac:dyDescent="0.15">
      <c r="A162" s="388"/>
      <c r="B162" s="394"/>
      <c r="C162" s="139">
        <v>3</v>
      </c>
      <c r="D162" s="385" t="s">
        <v>77</v>
      </c>
      <c r="E162" s="386"/>
      <c r="F162" s="291">
        <f>COUNTIFS(ローデータ!$B$12:$B$1011,1,ローデータ!$G$12:$G$1011,$G$4,ローデータ!$I$12:$I$1011,$B$14,ローデータ!$J$12:$J$1011,C162,ローデータ!$K$12:$K$1011,$F$157)</f>
        <v>0</v>
      </c>
      <c r="G162" s="292"/>
      <c r="H162" s="291">
        <f>COUNTIFS(ローデータ!$B$12:$B$1011,1,ローデータ!$G$12:$G$1011,$G$4,ローデータ!$I$12:$I$1011,$B$14,ローデータ!$J$12:$J$1011,C162,ローデータ!$K$12:$K$1011,$H$157)</f>
        <v>0</v>
      </c>
      <c r="I162" s="292"/>
      <c r="J162" s="291">
        <f>COUNTIFS(ローデータ!$B$12:$B$1011,1,ローデータ!$G$12:$G$1011,$G$4,ローデータ!$I$12:$I$1011,$B$14,ローデータ!$J$12:$J$1011,C162,ローデータ!$K$12:$K$1011,$J$157)</f>
        <v>0</v>
      </c>
      <c r="K162" s="293"/>
      <c r="L162" s="292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8"/>
      <c r="B163" s="394"/>
      <c r="C163" s="139">
        <v>4</v>
      </c>
      <c r="D163" s="385" t="s">
        <v>110</v>
      </c>
      <c r="E163" s="386"/>
      <c r="F163" s="291">
        <f>COUNTIFS(ローデータ!$B$12:$B$1011,1,ローデータ!$G$12:$G$1011,$G$4,ローデータ!$I$12:$I$1011,$B$14,ローデータ!$J$12:$J$1011,C163,ローデータ!$K$12:$K$1011,$F$157)</f>
        <v>0</v>
      </c>
      <c r="G163" s="292"/>
      <c r="H163" s="291">
        <f>COUNTIFS(ローデータ!$B$12:$B$1011,1,ローデータ!$G$12:$G$1011,$G$4,ローデータ!$I$12:$I$1011,$B$14,ローデータ!$J$12:$J$1011,C163,ローデータ!$K$12:$K$1011,$H$157)</f>
        <v>0</v>
      </c>
      <c r="I163" s="292"/>
      <c r="J163" s="291">
        <f>COUNTIFS(ローデータ!$B$12:$B$1011,1,ローデータ!$G$12:$G$1011,$G$4,ローデータ!$I$12:$I$1011,$B$14,ローデータ!$J$12:$J$1011,C163,ローデータ!$K$12:$K$1011,$J$157)</f>
        <v>0</v>
      </c>
      <c r="K163" s="293"/>
      <c r="L163" s="292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8"/>
      <c r="B164" s="394"/>
      <c r="C164" s="139">
        <v>5</v>
      </c>
      <c r="D164" s="385" t="s">
        <v>78</v>
      </c>
      <c r="E164" s="386"/>
      <c r="F164" s="291">
        <f>COUNTIFS(ローデータ!$B$12:$B$1011,1,ローデータ!$G$12:$G$1011,$G$4,ローデータ!$I$12:$I$1011,$B$14,ローデータ!$J$12:$J$1011,C164,ローデータ!$K$12:$K$1011,$F$157)</f>
        <v>0</v>
      </c>
      <c r="G164" s="292"/>
      <c r="H164" s="291">
        <f>COUNTIFS(ローデータ!$B$12:$B$1011,1,ローデータ!$G$12:$G$1011,$G$4,ローデータ!$I$12:$I$1011,$B$14,ローデータ!$J$12:$J$1011,C164,ローデータ!$K$12:$K$1011,$H$157)</f>
        <v>0</v>
      </c>
      <c r="I164" s="292"/>
      <c r="J164" s="291">
        <f>COUNTIFS(ローデータ!$B$12:$B$1011,1,ローデータ!$G$12:$G$1011,$G$4,ローデータ!$I$12:$I$1011,$B$14,ローデータ!$J$12:$J$1011,C164,ローデータ!$K$12:$K$1011,$J$157)</f>
        <v>0</v>
      </c>
      <c r="K164" s="293"/>
      <c r="L164" s="292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8"/>
      <c r="B165" s="394"/>
      <c r="C165" s="139">
        <v>6</v>
      </c>
      <c r="D165" s="385" t="s">
        <v>79</v>
      </c>
      <c r="E165" s="386"/>
      <c r="F165" s="291">
        <f>COUNTIFS(ローデータ!$B$12:$B$1011,1,ローデータ!$G$12:$G$1011,$G$4,ローデータ!$I$12:$I$1011,$B$14,ローデータ!$J$12:$J$1011,C165,ローデータ!$K$12:$K$1011,$F$157)</f>
        <v>0</v>
      </c>
      <c r="G165" s="292"/>
      <c r="H165" s="291">
        <f>COUNTIFS(ローデータ!$B$12:$B$1011,1,ローデータ!$G$12:$G$1011,$G$4,ローデータ!$I$12:$I$1011,$B$14,ローデータ!$J$12:$J$1011,C165,ローデータ!$K$12:$K$1011,$H$157)</f>
        <v>0</v>
      </c>
      <c r="I165" s="292"/>
      <c r="J165" s="291">
        <f>COUNTIFS(ローデータ!$B$12:$B$1011,1,ローデータ!$G$12:$G$1011,$G$4,ローデータ!$I$12:$I$1011,$B$14,ローデータ!$J$12:$J$1011,C165,ローデータ!$K$12:$K$1011,$J$157)</f>
        <v>0</v>
      </c>
      <c r="K165" s="293"/>
      <c r="L165" s="292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8"/>
      <c r="B166" s="394"/>
      <c r="C166" s="139">
        <v>7</v>
      </c>
      <c r="D166" s="385" t="s">
        <v>80</v>
      </c>
      <c r="E166" s="386"/>
      <c r="F166" s="291">
        <f>COUNTIFS(ローデータ!$B$12:$B$1011,1,ローデータ!$G$12:$G$1011,$G$4,ローデータ!$I$12:$I$1011,$B$14,ローデータ!$J$12:$J$1011,C166,ローデータ!$K$12:$K$1011,$F$157)</f>
        <v>0</v>
      </c>
      <c r="G166" s="292"/>
      <c r="H166" s="291">
        <f>COUNTIFS(ローデータ!$B$12:$B$1011,1,ローデータ!$G$12:$G$1011,$G$4,ローデータ!$I$12:$I$1011,$B$14,ローデータ!$J$12:$J$1011,C166,ローデータ!$K$12:$K$1011,$H$157)</f>
        <v>0</v>
      </c>
      <c r="I166" s="292"/>
      <c r="J166" s="291">
        <f>COUNTIFS(ローデータ!$B$12:$B$1011,1,ローデータ!$G$12:$G$1011,$G$4,ローデータ!$I$12:$I$1011,$B$14,ローデータ!$J$12:$J$1011,C166,ローデータ!$K$12:$K$1011,$J$157)</f>
        <v>0</v>
      </c>
      <c r="K166" s="293"/>
      <c r="L166" s="292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8"/>
      <c r="B167" s="394"/>
      <c r="C167" s="139">
        <v>8</v>
      </c>
      <c r="D167" s="385" t="s">
        <v>81</v>
      </c>
      <c r="E167" s="386"/>
      <c r="F167" s="291">
        <f>COUNTIFS(ローデータ!$B$12:$B$1011,1,ローデータ!$G$12:$G$1011,$G$4,ローデータ!$I$12:$I$1011,$B$14,ローデータ!$J$12:$J$1011,C167,ローデータ!$K$12:$K$1011,$F$157)</f>
        <v>0</v>
      </c>
      <c r="G167" s="292"/>
      <c r="H167" s="291">
        <f>COUNTIFS(ローデータ!$B$12:$B$1011,1,ローデータ!$G$12:$G$1011,$G$4,ローデータ!$I$12:$I$1011,$B$14,ローデータ!$J$12:$J$1011,C167,ローデータ!$K$12:$K$1011,$H$157)</f>
        <v>0</v>
      </c>
      <c r="I167" s="292"/>
      <c r="J167" s="291">
        <f>COUNTIFS(ローデータ!$B$12:$B$1011,1,ローデータ!$G$12:$G$1011,$G$4,ローデータ!$I$12:$I$1011,$B$14,ローデータ!$J$12:$J$1011,C167,ローデータ!$K$12:$K$1011,$J$157)</f>
        <v>0</v>
      </c>
      <c r="K167" s="293"/>
      <c r="L167" s="292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8"/>
      <c r="B168" s="394"/>
      <c r="C168" s="139">
        <v>9</v>
      </c>
      <c r="D168" s="385" t="s">
        <v>82</v>
      </c>
      <c r="E168" s="386"/>
      <c r="F168" s="291">
        <f>COUNTIFS(ローデータ!$B$12:$B$1011,1,ローデータ!$G$12:$G$1011,$G$4,ローデータ!$I$12:$I$1011,$B$14,ローデータ!$J$12:$J$1011,C168,ローデータ!$K$12:$K$1011,$F$157)</f>
        <v>0</v>
      </c>
      <c r="G168" s="292"/>
      <c r="H168" s="291">
        <f>COUNTIFS(ローデータ!$B$12:$B$1011,1,ローデータ!$G$12:$G$1011,$G$4,ローデータ!$I$12:$I$1011,$B$14,ローデータ!$J$12:$J$1011,C168,ローデータ!$K$12:$K$1011,$H$157)</f>
        <v>0</v>
      </c>
      <c r="I168" s="292"/>
      <c r="J168" s="291">
        <f>COUNTIFS(ローデータ!$B$12:$B$1011,1,ローデータ!$G$12:$G$1011,$G$4,ローデータ!$I$12:$I$1011,$B$14,ローデータ!$J$12:$J$1011,C168,ローデータ!$K$12:$K$1011,$J$157)</f>
        <v>0</v>
      </c>
      <c r="K168" s="293"/>
      <c r="L168" s="292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8"/>
      <c r="B169" s="394"/>
      <c r="C169" s="139">
        <v>10</v>
      </c>
      <c r="D169" s="385" t="s">
        <v>111</v>
      </c>
      <c r="E169" s="386"/>
      <c r="F169" s="291">
        <f>COUNTIFS(ローデータ!$B$12:$B$1011,1,ローデータ!$G$12:$G$1011,$G$4,ローデータ!$I$12:$I$1011,$B$14,ローデータ!$J$12:$J$1011,C169,ローデータ!$K$12:$K$1011,$F$157)</f>
        <v>0</v>
      </c>
      <c r="G169" s="292"/>
      <c r="H169" s="291">
        <f>COUNTIFS(ローデータ!$B$12:$B$1011,1,ローデータ!$G$12:$G$1011,$G$4,ローデータ!$I$12:$I$1011,$B$14,ローデータ!$J$12:$J$1011,C169,ローデータ!$K$12:$K$1011,$H$157)</f>
        <v>0</v>
      </c>
      <c r="I169" s="292"/>
      <c r="J169" s="291">
        <f>COUNTIFS(ローデータ!$B$12:$B$1011,1,ローデータ!$G$12:$G$1011,$G$4,ローデータ!$I$12:$I$1011,$B$14,ローデータ!$J$12:$J$1011,C169,ローデータ!$K$12:$K$1011,$J$157)</f>
        <v>0</v>
      </c>
      <c r="K169" s="293"/>
      <c r="L169" s="292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9"/>
      <c r="B170" s="395"/>
      <c r="C170" s="139">
        <v>11</v>
      </c>
      <c r="D170" s="385" t="s">
        <v>83</v>
      </c>
      <c r="E170" s="386"/>
      <c r="F170" s="291">
        <f>COUNTIFS(ローデータ!$B$12:$B$1011,1,ローデータ!$G$12:$G$1011,$G$4,ローデータ!$I$12:$I$1011,$B$14,ローデータ!$J$12:$J$1011,C170,ローデータ!$K$12:$K$1011,$F$157)</f>
        <v>0</v>
      </c>
      <c r="G170" s="292"/>
      <c r="H170" s="291">
        <f>COUNTIFS(ローデータ!$B$12:$B$1011,1,ローデータ!$G$12:$G$1011,$G$4,ローデータ!$I$12:$I$1011,$B$14,ローデータ!$J$12:$J$1011,C170,ローデータ!$K$12:$K$1011,$H$157)</f>
        <v>0</v>
      </c>
      <c r="I170" s="292"/>
      <c r="J170" s="291">
        <f>COUNTIFS(ローデータ!$B$12:$B$1011,1,ローデータ!$G$12:$G$1011,$G$4,ローデータ!$I$12:$I$1011,$B$14,ローデータ!$J$12:$J$1011,C170,ローデータ!$K$12:$K$1011,$J$157)</f>
        <v>0</v>
      </c>
      <c r="K170" s="293"/>
      <c r="L170" s="292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90" t="s">
        <v>50</v>
      </c>
      <c r="B171" s="391"/>
      <c r="C171" s="391"/>
      <c r="D171" s="391"/>
      <c r="E171" s="392"/>
      <c r="F171" s="291">
        <f>SUM(F159:G170)</f>
        <v>19</v>
      </c>
      <c r="G171" s="292"/>
      <c r="H171" s="291">
        <f>SUM(H159:I170)</f>
        <v>15</v>
      </c>
      <c r="I171" s="292"/>
      <c r="J171" s="291">
        <f>SUM(J159:L170)</f>
        <v>5</v>
      </c>
      <c r="K171" s="293"/>
      <c r="L171" s="292"/>
      <c r="M171" s="56">
        <f t="shared" si="16"/>
        <v>39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5"/>
      <c r="B175" s="382"/>
      <c r="C175" s="382"/>
      <c r="D175" s="382"/>
      <c r="E175" s="336"/>
      <c r="F175" s="343" t="s">
        <v>112</v>
      </c>
      <c r="G175" s="343"/>
      <c r="H175" s="343"/>
      <c r="I175" s="343"/>
      <c r="J175" s="343"/>
      <c r="K175" s="268" t="s">
        <v>50</v>
      </c>
      <c r="L175" s="9"/>
      <c r="M175" s="9"/>
    </row>
    <row r="176" spans="1:19" ht="14.1" customHeight="1" x14ac:dyDescent="0.15">
      <c r="A176" s="337"/>
      <c r="B176" s="383"/>
      <c r="C176" s="383"/>
      <c r="D176" s="383"/>
      <c r="E176" s="33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9"/>
      <c r="L176" s="9"/>
      <c r="M176" s="9"/>
    </row>
    <row r="177" spans="1:13" ht="14.1" customHeight="1" x14ac:dyDescent="0.15">
      <c r="A177" s="337"/>
      <c r="B177" s="383"/>
      <c r="C177" s="383"/>
      <c r="D177" s="383"/>
      <c r="E177" s="338"/>
      <c r="F177" s="252" t="s">
        <v>65</v>
      </c>
      <c r="G177" s="252" t="s">
        <v>66</v>
      </c>
      <c r="H177" s="281" t="s">
        <v>101</v>
      </c>
      <c r="I177" s="246" t="s">
        <v>102</v>
      </c>
      <c r="J177" s="367" t="s">
        <v>103</v>
      </c>
      <c r="K177" s="269"/>
      <c r="L177" s="9"/>
      <c r="M177" s="9"/>
    </row>
    <row r="178" spans="1:13" ht="14.1" customHeight="1" x14ac:dyDescent="0.15">
      <c r="A178" s="339"/>
      <c r="B178" s="384"/>
      <c r="C178" s="384"/>
      <c r="D178" s="384"/>
      <c r="E178" s="340"/>
      <c r="F178" s="253"/>
      <c r="G178" s="253"/>
      <c r="H178" s="365"/>
      <c r="I178" s="366"/>
      <c r="J178" s="253"/>
      <c r="K178" s="270"/>
      <c r="L178" s="9"/>
      <c r="M178" s="9"/>
    </row>
    <row r="179" spans="1:13" ht="14.1" customHeight="1" x14ac:dyDescent="0.15">
      <c r="A179" s="387" t="s">
        <v>73</v>
      </c>
      <c r="B179" s="117" t="s">
        <v>85</v>
      </c>
      <c r="C179" s="368" t="s">
        <v>87</v>
      </c>
      <c r="D179" s="396"/>
      <c r="E179" s="369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19</v>
      </c>
      <c r="L179" s="9"/>
    </row>
    <row r="180" spans="1:13" ht="14.1" customHeight="1" x14ac:dyDescent="0.15">
      <c r="A180" s="388"/>
      <c r="B180" s="393" t="s">
        <v>86</v>
      </c>
      <c r="C180" s="139">
        <v>1</v>
      </c>
      <c r="D180" s="385" t="s">
        <v>75</v>
      </c>
      <c r="E180" s="38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8"/>
      <c r="B181" s="394"/>
      <c r="C181" s="139">
        <v>2</v>
      </c>
      <c r="D181" s="385" t="s">
        <v>76</v>
      </c>
      <c r="E181" s="38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8"/>
      <c r="B182" s="394"/>
      <c r="C182" s="139">
        <v>3</v>
      </c>
      <c r="D182" s="385" t="s">
        <v>77</v>
      </c>
      <c r="E182" s="38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8"/>
      <c r="B183" s="394"/>
      <c r="C183" s="139">
        <v>4</v>
      </c>
      <c r="D183" s="385" t="s">
        <v>110</v>
      </c>
      <c r="E183" s="38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8"/>
      <c r="B184" s="394"/>
      <c r="C184" s="139">
        <v>5</v>
      </c>
      <c r="D184" s="385" t="s">
        <v>78</v>
      </c>
      <c r="E184" s="38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8"/>
      <c r="B185" s="394"/>
      <c r="C185" s="139">
        <v>6</v>
      </c>
      <c r="D185" s="385" t="s">
        <v>79</v>
      </c>
      <c r="E185" s="38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8"/>
      <c r="B186" s="394"/>
      <c r="C186" s="139">
        <v>7</v>
      </c>
      <c r="D186" s="385" t="s">
        <v>80</v>
      </c>
      <c r="E186" s="38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8"/>
      <c r="B187" s="394"/>
      <c r="C187" s="139">
        <v>8</v>
      </c>
      <c r="D187" s="385" t="s">
        <v>81</v>
      </c>
      <c r="E187" s="38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8"/>
      <c r="B188" s="394"/>
      <c r="C188" s="139">
        <v>9</v>
      </c>
      <c r="D188" s="385" t="s">
        <v>82</v>
      </c>
      <c r="E188" s="38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8"/>
      <c r="B189" s="394"/>
      <c r="C189" s="139">
        <v>10</v>
      </c>
      <c r="D189" s="385" t="s">
        <v>111</v>
      </c>
      <c r="E189" s="38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9"/>
      <c r="B190" s="395"/>
      <c r="C190" s="139">
        <v>11</v>
      </c>
      <c r="D190" s="385" t="s">
        <v>83</v>
      </c>
      <c r="E190" s="38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90" t="s">
        <v>50</v>
      </c>
      <c r="B191" s="391"/>
      <c r="C191" s="391"/>
      <c r="D191" s="391"/>
      <c r="E191" s="392"/>
      <c r="F191" s="56">
        <f>SUM(F179:F190)</f>
        <v>17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7"/>
      <c r="B194" s="397"/>
      <c r="C194" s="397"/>
      <c r="D194" s="397"/>
      <c r="E194" s="358"/>
      <c r="F194" s="244" t="s">
        <v>113</v>
      </c>
      <c r="G194" s="244"/>
      <c r="H194" s="244"/>
      <c r="I194" s="244"/>
      <c r="J194" s="245"/>
      <c r="K194" s="279" t="s">
        <v>50</v>
      </c>
      <c r="L194" s="9"/>
      <c r="M194" s="9"/>
    </row>
    <row r="195" spans="1:18" ht="14.1" customHeight="1" x14ac:dyDescent="0.15">
      <c r="A195" s="359"/>
      <c r="B195" s="398"/>
      <c r="C195" s="398"/>
      <c r="D195" s="398"/>
      <c r="E195" s="360"/>
      <c r="F195" s="401" t="s">
        <v>96</v>
      </c>
      <c r="G195" s="220" t="s">
        <v>97</v>
      </c>
      <c r="H195" s="222" t="s">
        <v>98</v>
      </c>
      <c r="I195" s="220" t="s">
        <v>99</v>
      </c>
      <c r="J195" s="222" t="s">
        <v>100</v>
      </c>
      <c r="K195" s="400"/>
      <c r="L195" s="9"/>
      <c r="M195" s="9"/>
    </row>
    <row r="196" spans="1:18" ht="14.1" customHeight="1" x14ac:dyDescent="0.15">
      <c r="A196" s="359"/>
      <c r="B196" s="398"/>
      <c r="C196" s="398"/>
      <c r="D196" s="398"/>
      <c r="E196" s="360"/>
      <c r="F196" s="402"/>
      <c r="G196" s="326"/>
      <c r="H196" s="327"/>
      <c r="I196" s="326"/>
      <c r="J196" s="327"/>
      <c r="K196" s="400"/>
      <c r="L196" s="9"/>
      <c r="M196" s="9"/>
    </row>
    <row r="197" spans="1:18" ht="14.1" customHeight="1" x14ac:dyDescent="0.15">
      <c r="A197" s="361"/>
      <c r="B197" s="399"/>
      <c r="C197" s="399"/>
      <c r="D197" s="399"/>
      <c r="E197" s="362"/>
      <c r="F197" s="403"/>
      <c r="G197" s="221"/>
      <c r="H197" s="223"/>
      <c r="I197" s="221"/>
      <c r="J197" s="223"/>
      <c r="K197" s="280"/>
      <c r="L197" s="9"/>
      <c r="M197" s="9"/>
    </row>
    <row r="198" spans="1:18" ht="14.1" customHeight="1" x14ac:dyDescent="0.15">
      <c r="A198" s="387" t="s">
        <v>73</v>
      </c>
      <c r="B198" s="117" t="s">
        <v>85</v>
      </c>
      <c r="C198" s="368" t="s">
        <v>87</v>
      </c>
      <c r="D198" s="396"/>
      <c r="E198" s="369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12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25</v>
      </c>
      <c r="L198" s="9"/>
    </row>
    <row r="199" spans="1:18" ht="14.1" customHeight="1" x14ac:dyDescent="0.15">
      <c r="A199" s="388"/>
      <c r="B199" s="393" t="s">
        <v>86</v>
      </c>
      <c r="C199" s="139">
        <v>1</v>
      </c>
      <c r="D199" s="385" t="s">
        <v>75</v>
      </c>
      <c r="E199" s="386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8"/>
      <c r="B200" s="394"/>
      <c r="C200" s="139">
        <v>2</v>
      </c>
      <c r="D200" s="385" t="s">
        <v>76</v>
      </c>
      <c r="E200" s="386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8"/>
      <c r="B201" s="394"/>
      <c r="C201" s="139">
        <v>3</v>
      </c>
      <c r="D201" s="385" t="s">
        <v>77</v>
      </c>
      <c r="E201" s="386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8"/>
      <c r="B202" s="394"/>
      <c r="C202" s="139">
        <v>4</v>
      </c>
      <c r="D202" s="385" t="s">
        <v>110</v>
      </c>
      <c r="E202" s="386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8"/>
      <c r="B203" s="394"/>
      <c r="C203" s="139">
        <v>5</v>
      </c>
      <c r="D203" s="385" t="s">
        <v>78</v>
      </c>
      <c r="E203" s="386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8"/>
      <c r="B204" s="394"/>
      <c r="C204" s="139">
        <v>6</v>
      </c>
      <c r="D204" s="385" t="s">
        <v>79</v>
      </c>
      <c r="E204" s="386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8"/>
      <c r="B205" s="394"/>
      <c r="C205" s="139">
        <v>7</v>
      </c>
      <c r="D205" s="385" t="s">
        <v>80</v>
      </c>
      <c r="E205" s="386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8"/>
      <c r="B206" s="394"/>
      <c r="C206" s="139">
        <v>8</v>
      </c>
      <c r="D206" s="385" t="s">
        <v>81</v>
      </c>
      <c r="E206" s="386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8"/>
      <c r="B207" s="394"/>
      <c r="C207" s="139">
        <v>9</v>
      </c>
      <c r="D207" s="385" t="s">
        <v>82</v>
      </c>
      <c r="E207" s="386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8"/>
      <c r="B208" s="394"/>
      <c r="C208" s="139">
        <v>10</v>
      </c>
      <c r="D208" s="385" t="s">
        <v>111</v>
      </c>
      <c r="E208" s="386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9"/>
      <c r="B209" s="395"/>
      <c r="C209" s="139">
        <v>11</v>
      </c>
      <c r="D209" s="385" t="s">
        <v>83</v>
      </c>
      <c r="E209" s="386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90" t="s">
        <v>50</v>
      </c>
      <c r="B210" s="391"/>
      <c r="C210" s="391"/>
      <c r="D210" s="391"/>
      <c r="E210" s="392"/>
      <c r="F210" s="94">
        <f>SUM(F198:F209)</f>
        <v>8</v>
      </c>
      <c r="G210" s="94">
        <f t="shared" ref="G210:I210" si="19">SUM(G198:G209)</f>
        <v>12</v>
      </c>
      <c r="H210" s="94">
        <f>SUM(H198:H209)</f>
        <v>5</v>
      </c>
      <c r="I210" s="94">
        <f t="shared" si="19"/>
        <v>0</v>
      </c>
      <c r="J210" s="94">
        <f>SUM(J198:J209)</f>
        <v>0</v>
      </c>
      <c r="K210" s="118">
        <f t="shared" si="18"/>
        <v>25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5"/>
      <c r="B213" s="382"/>
      <c r="C213" s="382"/>
      <c r="D213" s="382"/>
      <c r="E213" s="336"/>
      <c r="F213" s="374" t="s">
        <v>114</v>
      </c>
      <c r="G213" s="375"/>
      <c r="H213" s="376"/>
      <c r="I213" s="268" t="s">
        <v>50</v>
      </c>
    </row>
    <row r="214" spans="1:18" ht="14.1" customHeight="1" x14ac:dyDescent="0.15">
      <c r="A214" s="337"/>
      <c r="B214" s="383"/>
      <c r="C214" s="383"/>
      <c r="D214" s="383"/>
      <c r="E214" s="338"/>
      <c r="F214" s="137">
        <v>1</v>
      </c>
      <c r="G214" s="137">
        <v>2</v>
      </c>
      <c r="H214" s="137">
        <v>3</v>
      </c>
      <c r="I214" s="269"/>
    </row>
    <row r="215" spans="1:18" ht="14.1" customHeight="1" x14ac:dyDescent="0.15">
      <c r="A215" s="339"/>
      <c r="B215" s="384"/>
      <c r="C215" s="384"/>
      <c r="D215" s="384"/>
      <c r="E215" s="340"/>
      <c r="F215" s="140" t="s">
        <v>67</v>
      </c>
      <c r="G215" s="140" t="s">
        <v>66</v>
      </c>
      <c r="H215" s="140" t="s">
        <v>68</v>
      </c>
      <c r="I215" s="270"/>
    </row>
    <row r="216" spans="1:18" ht="14.1" customHeight="1" x14ac:dyDescent="0.15">
      <c r="A216" s="387" t="s">
        <v>73</v>
      </c>
      <c r="B216" s="117" t="s">
        <v>85</v>
      </c>
      <c r="C216" s="368" t="s">
        <v>87</v>
      </c>
      <c r="D216" s="396"/>
      <c r="E216" s="369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15</v>
      </c>
    </row>
    <row r="217" spans="1:18" ht="14.1" customHeight="1" x14ac:dyDescent="0.15">
      <c r="A217" s="388"/>
      <c r="B217" s="393" t="s">
        <v>86</v>
      </c>
      <c r="C217" s="139">
        <v>1</v>
      </c>
      <c r="D217" s="385" t="s">
        <v>75</v>
      </c>
      <c r="E217" s="38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8"/>
      <c r="B218" s="394"/>
      <c r="C218" s="139">
        <v>2</v>
      </c>
      <c r="D218" s="385" t="s">
        <v>76</v>
      </c>
      <c r="E218" s="38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8"/>
      <c r="B219" s="394"/>
      <c r="C219" s="139">
        <v>3</v>
      </c>
      <c r="D219" s="385" t="s">
        <v>77</v>
      </c>
      <c r="E219" s="38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8"/>
      <c r="B220" s="394"/>
      <c r="C220" s="139">
        <v>4</v>
      </c>
      <c r="D220" s="385" t="s">
        <v>110</v>
      </c>
      <c r="E220" s="38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8"/>
      <c r="B221" s="394"/>
      <c r="C221" s="139">
        <v>5</v>
      </c>
      <c r="D221" s="385" t="s">
        <v>78</v>
      </c>
      <c r="E221" s="38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8"/>
      <c r="B222" s="394"/>
      <c r="C222" s="139">
        <v>6</v>
      </c>
      <c r="D222" s="385" t="s">
        <v>79</v>
      </c>
      <c r="E222" s="38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8"/>
      <c r="B223" s="394"/>
      <c r="C223" s="139">
        <v>7</v>
      </c>
      <c r="D223" s="385" t="s">
        <v>80</v>
      </c>
      <c r="E223" s="38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8"/>
      <c r="B224" s="394"/>
      <c r="C224" s="139">
        <v>8</v>
      </c>
      <c r="D224" s="385" t="s">
        <v>81</v>
      </c>
      <c r="E224" s="38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8"/>
      <c r="B225" s="394"/>
      <c r="C225" s="139">
        <v>9</v>
      </c>
      <c r="D225" s="385" t="s">
        <v>82</v>
      </c>
      <c r="E225" s="38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8"/>
      <c r="B226" s="394"/>
      <c r="C226" s="139">
        <v>10</v>
      </c>
      <c r="D226" s="385" t="s">
        <v>111</v>
      </c>
      <c r="E226" s="38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9"/>
      <c r="B227" s="395"/>
      <c r="C227" s="139">
        <v>11</v>
      </c>
      <c r="D227" s="385" t="s">
        <v>83</v>
      </c>
      <c r="E227" s="38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90" t="s">
        <v>50</v>
      </c>
      <c r="B228" s="391"/>
      <c r="C228" s="391"/>
      <c r="D228" s="391"/>
      <c r="E228" s="392"/>
      <c r="F228" s="56">
        <f>SUM(F216:F227)</f>
        <v>13</v>
      </c>
      <c r="G228" s="56">
        <f>SUM(G216:G227)</f>
        <v>2</v>
      </c>
      <c r="H228" s="56">
        <f>SUM(H216:H227)</f>
        <v>0</v>
      </c>
      <c r="I228" s="56">
        <f t="shared" si="20"/>
        <v>15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7"/>
      <c r="B231" s="397"/>
      <c r="C231" s="397"/>
      <c r="D231" s="397"/>
      <c r="E231" s="358"/>
      <c r="F231" s="244" t="s">
        <v>88</v>
      </c>
      <c r="G231" s="244"/>
      <c r="H231" s="244"/>
      <c r="I231" s="244"/>
      <c r="J231" s="244"/>
      <c r="K231" s="244"/>
      <c r="L231" s="245"/>
      <c r="M231" s="254" t="s">
        <v>50</v>
      </c>
    </row>
    <row r="232" spans="1:14" ht="14.1" customHeight="1" x14ac:dyDescent="0.15">
      <c r="A232" s="359"/>
      <c r="B232" s="398"/>
      <c r="C232" s="398"/>
      <c r="D232" s="398"/>
      <c r="E232" s="360"/>
      <c r="F232" s="380" t="s">
        <v>104</v>
      </c>
      <c r="G232" s="226" t="s">
        <v>105</v>
      </c>
      <c r="H232" s="226" t="s">
        <v>98</v>
      </c>
      <c r="I232" s="226" t="s">
        <v>106</v>
      </c>
      <c r="J232" s="246" t="s">
        <v>107</v>
      </c>
      <c r="K232" s="226" t="s">
        <v>36</v>
      </c>
      <c r="L232" s="246" t="s">
        <v>30</v>
      </c>
      <c r="M232" s="294"/>
    </row>
    <row r="233" spans="1:14" ht="14.1" customHeight="1" x14ac:dyDescent="0.15">
      <c r="A233" s="361"/>
      <c r="B233" s="399"/>
      <c r="C233" s="399"/>
      <c r="D233" s="399"/>
      <c r="E233" s="362"/>
      <c r="F233" s="404"/>
      <c r="G233" s="227"/>
      <c r="H233" s="227"/>
      <c r="I233" s="227"/>
      <c r="J233" s="247"/>
      <c r="K233" s="227"/>
      <c r="L233" s="247"/>
      <c r="M233" s="255"/>
    </row>
    <row r="234" spans="1:14" ht="14.1" customHeight="1" x14ac:dyDescent="0.15">
      <c r="A234" s="387" t="s">
        <v>73</v>
      </c>
      <c r="B234" s="117" t="s">
        <v>85</v>
      </c>
      <c r="C234" s="368" t="s">
        <v>87</v>
      </c>
      <c r="D234" s="396"/>
      <c r="E234" s="369"/>
      <c r="F234" s="89">
        <f>SUMIFS(ローデータ!T12:T1011,ローデータ!$B$12:$B$1011,1,ローデータ!$G$12:$G$1011,$G$4,ローデータ!$I$12:$I$1011,$C$14,ローデータ!$K$12:$K$1011,$D$21)</f>
        <v>3</v>
      </c>
      <c r="G234" s="89">
        <f>SUMIFS(ローデータ!U12:U1011,ローデータ!$B$12:$B$1011,1,ローデータ!$G$12:$G$1011,$G$4,ローデータ!$I$12:$I$1011,$C$14,ローデータ!$K$12:$K$1011,$D$21)</f>
        <v>11</v>
      </c>
      <c r="H234" s="89">
        <f>SUMIFS(ローデータ!V12:V1011,ローデータ!$B$12:$B$1011,1,ローデータ!$G$12:$G$1011,$G$4,ローデータ!$I$12:$I$1011,$C$14,ローデータ!$K$12:$K$1011,$D$21)</f>
        <v>2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7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23</v>
      </c>
    </row>
    <row r="235" spans="1:14" ht="14.1" customHeight="1" x14ac:dyDescent="0.15">
      <c r="A235" s="388"/>
      <c r="B235" s="393" t="s">
        <v>86</v>
      </c>
      <c r="C235" s="139">
        <v>1</v>
      </c>
      <c r="D235" s="385" t="s">
        <v>75</v>
      </c>
      <c r="E235" s="386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8"/>
      <c r="B236" s="394"/>
      <c r="C236" s="139">
        <v>2</v>
      </c>
      <c r="D236" s="385" t="s">
        <v>76</v>
      </c>
      <c r="E236" s="386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8"/>
      <c r="B237" s="394"/>
      <c r="C237" s="139">
        <v>3</v>
      </c>
      <c r="D237" s="385" t="s">
        <v>77</v>
      </c>
      <c r="E237" s="386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8"/>
      <c r="B238" s="394"/>
      <c r="C238" s="139">
        <v>4</v>
      </c>
      <c r="D238" s="385" t="s">
        <v>110</v>
      </c>
      <c r="E238" s="386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8"/>
      <c r="B239" s="394"/>
      <c r="C239" s="139">
        <v>5</v>
      </c>
      <c r="D239" s="385" t="s">
        <v>78</v>
      </c>
      <c r="E239" s="386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8"/>
      <c r="B240" s="394"/>
      <c r="C240" s="139">
        <v>6</v>
      </c>
      <c r="D240" s="385" t="s">
        <v>79</v>
      </c>
      <c r="E240" s="386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8"/>
      <c r="B241" s="394"/>
      <c r="C241" s="139">
        <v>7</v>
      </c>
      <c r="D241" s="385" t="s">
        <v>80</v>
      </c>
      <c r="E241" s="386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8"/>
      <c r="B242" s="394"/>
      <c r="C242" s="139">
        <v>8</v>
      </c>
      <c r="D242" s="385" t="s">
        <v>81</v>
      </c>
      <c r="E242" s="386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8"/>
      <c r="B243" s="394"/>
      <c r="C243" s="139">
        <v>9</v>
      </c>
      <c r="D243" s="385" t="s">
        <v>82</v>
      </c>
      <c r="E243" s="386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8"/>
      <c r="B244" s="394"/>
      <c r="C244" s="139">
        <v>10</v>
      </c>
      <c r="D244" s="385" t="s">
        <v>111</v>
      </c>
      <c r="E244" s="386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9"/>
      <c r="B245" s="395"/>
      <c r="C245" s="139">
        <v>11</v>
      </c>
      <c r="D245" s="385" t="s">
        <v>83</v>
      </c>
      <c r="E245" s="386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90" t="s">
        <v>50</v>
      </c>
      <c r="B246" s="391"/>
      <c r="C246" s="391"/>
      <c r="D246" s="391"/>
      <c r="E246" s="392"/>
      <c r="F246" s="94">
        <f>SUM(F234:F245)</f>
        <v>3</v>
      </c>
      <c r="G246" s="94">
        <f t="shared" ref="G246:L246" si="22">SUM(G234:G245)</f>
        <v>11</v>
      </c>
      <c r="H246" s="94">
        <f t="shared" si="22"/>
        <v>2</v>
      </c>
      <c r="I246" s="94">
        <f>SUM(I234:I245)</f>
        <v>0</v>
      </c>
      <c r="J246" s="94">
        <f t="shared" si="22"/>
        <v>7</v>
      </c>
      <c r="K246" s="94">
        <f>SUM(K234:K245)</f>
        <v>0</v>
      </c>
      <c r="L246" s="94">
        <f t="shared" si="22"/>
        <v>0</v>
      </c>
      <c r="M246" s="56">
        <f t="shared" si="21"/>
        <v>23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5"/>
      <c r="B250" s="382"/>
      <c r="C250" s="382"/>
      <c r="D250" s="382"/>
      <c r="E250" s="336"/>
      <c r="F250" s="259" t="s">
        <v>16</v>
      </c>
      <c r="G250" s="260"/>
      <c r="H250" s="260"/>
      <c r="I250" s="260"/>
      <c r="J250" s="261"/>
      <c r="K250" s="310" t="s">
        <v>50</v>
      </c>
      <c r="L250" s="265" t="s">
        <v>13</v>
      </c>
      <c r="M250" s="266"/>
      <c r="N250" s="267"/>
      <c r="O250" s="268" t="s">
        <v>50</v>
      </c>
    </row>
    <row r="251" spans="1:17" ht="14.1" customHeight="1" x14ac:dyDescent="0.15">
      <c r="A251" s="337"/>
      <c r="B251" s="383"/>
      <c r="C251" s="383"/>
      <c r="D251" s="383"/>
      <c r="E251" s="33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11"/>
      <c r="L251" s="52">
        <v>1</v>
      </c>
      <c r="M251" s="44">
        <v>2</v>
      </c>
      <c r="N251" s="61">
        <v>3</v>
      </c>
      <c r="O251" s="269"/>
    </row>
    <row r="252" spans="1:17" ht="14.1" customHeight="1" x14ac:dyDescent="0.15">
      <c r="A252" s="337"/>
      <c r="B252" s="383"/>
      <c r="C252" s="383"/>
      <c r="D252" s="383"/>
      <c r="E252" s="338"/>
      <c r="F252" s="252" t="s">
        <v>65</v>
      </c>
      <c r="G252" s="252" t="s">
        <v>66</v>
      </c>
      <c r="H252" s="281" t="s">
        <v>101</v>
      </c>
      <c r="I252" s="246" t="s">
        <v>102</v>
      </c>
      <c r="J252" s="367" t="s">
        <v>103</v>
      </c>
      <c r="K252" s="311"/>
      <c r="L252" s="405" t="s">
        <v>67</v>
      </c>
      <c r="M252" s="250" t="s">
        <v>66</v>
      </c>
      <c r="N252" s="407" t="s">
        <v>68</v>
      </c>
      <c r="O252" s="269"/>
    </row>
    <row r="253" spans="1:17" ht="14.1" customHeight="1" x14ac:dyDescent="0.15">
      <c r="A253" s="339"/>
      <c r="B253" s="384"/>
      <c r="C253" s="384"/>
      <c r="D253" s="384"/>
      <c r="E253" s="340"/>
      <c r="F253" s="253"/>
      <c r="G253" s="253"/>
      <c r="H253" s="365"/>
      <c r="I253" s="366"/>
      <c r="J253" s="253"/>
      <c r="K253" s="312"/>
      <c r="L253" s="406"/>
      <c r="M253" s="251"/>
      <c r="N253" s="408"/>
      <c r="O253" s="270"/>
    </row>
    <row r="254" spans="1:17" ht="14.1" customHeight="1" x14ac:dyDescent="0.15">
      <c r="A254" s="409" t="s">
        <v>73</v>
      </c>
      <c r="B254" s="117" t="s">
        <v>85</v>
      </c>
      <c r="C254" s="368" t="s">
        <v>87</v>
      </c>
      <c r="D254" s="396"/>
      <c r="E254" s="369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410"/>
      <c r="B255" s="412" t="s">
        <v>86</v>
      </c>
      <c r="C255" s="139">
        <v>1</v>
      </c>
      <c r="D255" s="385" t="s">
        <v>75</v>
      </c>
      <c r="E255" s="39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10"/>
      <c r="B256" s="394"/>
      <c r="C256" s="139">
        <v>2</v>
      </c>
      <c r="D256" s="385" t="s">
        <v>76</v>
      </c>
      <c r="E256" s="39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10"/>
      <c r="B257" s="394"/>
      <c r="C257" s="139">
        <v>3</v>
      </c>
      <c r="D257" s="385" t="s">
        <v>77</v>
      </c>
      <c r="E257" s="39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10"/>
      <c r="B258" s="394"/>
      <c r="C258" s="139">
        <v>4</v>
      </c>
      <c r="D258" s="385" t="s">
        <v>110</v>
      </c>
      <c r="E258" s="38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10"/>
      <c r="B259" s="394"/>
      <c r="C259" s="139">
        <v>5</v>
      </c>
      <c r="D259" s="385" t="s">
        <v>78</v>
      </c>
      <c r="E259" s="39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10"/>
      <c r="B260" s="394"/>
      <c r="C260" s="139">
        <v>6</v>
      </c>
      <c r="D260" s="385" t="s">
        <v>79</v>
      </c>
      <c r="E260" s="39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10"/>
      <c r="B261" s="394"/>
      <c r="C261" s="139">
        <v>7</v>
      </c>
      <c r="D261" s="385" t="s">
        <v>80</v>
      </c>
      <c r="E261" s="39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10"/>
      <c r="B262" s="394"/>
      <c r="C262" s="139">
        <v>8</v>
      </c>
      <c r="D262" s="385" t="s">
        <v>81</v>
      </c>
      <c r="E262" s="39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10"/>
      <c r="B263" s="394"/>
      <c r="C263" s="139">
        <v>9</v>
      </c>
      <c r="D263" s="385" t="s">
        <v>82</v>
      </c>
      <c r="E263" s="39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10"/>
      <c r="B264" s="394"/>
      <c r="C264" s="139">
        <v>10</v>
      </c>
      <c r="D264" s="385" t="s">
        <v>111</v>
      </c>
      <c r="E264" s="38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11"/>
      <c r="B265" s="395"/>
      <c r="C265" s="139">
        <v>11</v>
      </c>
      <c r="D265" s="385" t="s">
        <v>83</v>
      </c>
      <c r="E265" s="39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90" t="s">
        <v>50</v>
      </c>
      <c r="B266" s="391"/>
      <c r="C266" s="391"/>
      <c r="D266" s="391"/>
      <c r="E266" s="392"/>
      <c r="F266" s="56">
        <f>SUM(F254:F265)</f>
        <v>4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4</v>
      </c>
      <c r="M266" s="94">
        <f>SUM(M254:M265)</f>
        <v>1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21"/>
      <c r="B269" s="422"/>
      <c r="C269" s="422"/>
      <c r="D269" s="422"/>
      <c r="E269" s="322"/>
      <c r="F269" s="237" t="s">
        <v>70</v>
      </c>
      <c r="G269" s="238"/>
      <c r="H269" s="238"/>
      <c r="I269" s="238"/>
      <c r="J269" s="239"/>
      <c r="K269" s="316" t="s">
        <v>50</v>
      </c>
      <c r="L269" s="243" t="s">
        <v>71</v>
      </c>
      <c r="M269" s="244"/>
      <c r="N269" s="244"/>
      <c r="O269" s="244"/>
      <c r="P269" s="244"/>
      <c r="Q269" s="244"/>
      <c r="R269" s="245"/>
      <c r="S269" s="215" t="s">
        <v>50</v>
      </c>
    </row>
    <row r="270" spans="1:19" ht="14.1" customHeight="1" x14ac:dyDescent="0.15">
      <c r="A270" s="423"/>
      <c r="B270" s="424"/>
      <c r="C270" s="424"/>
      <c r="D270" s="424"/>
      <c r="E270" s="323"/>
      <c r="F270" s="401" t="s">
        <v>96</v>
      </c>
      <c r="G270" s="220" t="s">
        <v>97</v>
      </c>
      <c r="H270" s="222" t="s">
        <v>98</v>
      </c>
      <c r="I270" s="220" t="s">
        <v>99</v>
      </c>
      <c r="J270" s="222" t="s">
        <v>100</v>
      </c>
      <c r="K270" s="317"/>
      <c r="L270" s="413" t="s">
        <v>104</v>
      </c>
      <c r="M270" s="415" t="s">
        <v>105</v>
      </c>
      <c r="N270" s="415" t="s">
        <v>98</v>
      </c>
      <c r="O270" s="415" t="s">
        <v>106</v>
      </c>
      <c r="P270" s="416" t="s">
        <v>107</v>
      </c>
      <c r="Q270" s="415" t="s">
        <v>36</v>
      </c>
      <c r="R270" s="416" t="s">
        <v>30</v>
      </c>
      <c r="S270" s="216"/>
    </row>
    <row r="271" spans="1:19" ht="14.1" customHeight="1" x14ac:dyDescent="0.15">
      <c r="A271" s="425"/>
      <c r="B271" s="426"/>
      <c r="C271" s="426"/>
      <c r="D271" s="426"/>
      <c r="E271" s="324"/>
      <c r="F271" s="403"/>
      <c r="G271" s="221"/>
      <c r="H271" s="223"/>
      <c r="I271" s="221"/>
      <c r="J271" s="223"/>
      <c r="K271" s="318"/>
      <c r="L271" s="414"/>
      <c r="M271" s="415"/>
      <c r="N271" s="415"/>
      <c r="O271" s="415"/>
      <c r="P271" s="416"/>
      <c r="Q271" s="415"/>
      <c r="R271" s="416"/>
      <c r="S271" s="217"/>
    </row>
    <row r="272" spans="1:19" ht="14.1" customHeight="1" x14ac:dyDescent="0.15">
      <c r="A272" s="387" t="s">
        <v>73</v>
      </c>
      <c r="B272" s="117" t="s">
        <v>85</v>
      </c>
      <c r="C272" s="368" t="s">
        <v>87</v>
      </c>
      <c r="D272" s="396"/>
      <c r="E272" s="369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88"/>
      <c r="B273" s="393" t="s">
        <v>86</v>
      </c>
      <c r="C273" s="139">
        <v>1</v>
      </c>
      <c r="D273" s="385" t="s">
        <v>75</v>
      </c>
      <c r="E273" s="386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8"/>
      <c r="B274" s="394"/>
      <c r="C274" s="139">
        <v>2</v>
      </c>
      <c r="D274" s="385" t="s">
        <v>76</v>
      </c>
      <c r="E274" s="386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8"/>
      <c r="B275" s="394"/>
      <c r="C275" s="139">
        <v>3</v>
      </c>
      <c r="D275" s="385" t="s">
        <v>77</v>
      </c>
      <c r="E275" s="386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8"/>
      <c r="B276" s="394"/>
      <c r="C276" s="139">
        <v>4</v>
      </c>
      <c r="D276" s="419" t="s">
        <v>110</v>
      </c>
      <c r="E276" s="420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8"/>
      <c r="B277" s="394"/>
      <c r="C277" s="139">
        <v>5</v>
      </c>
      <c r="D277" s="385" t="s">
        <v>78</v>
      </c>
      <c r="E277" s="386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8"/>
      <c r="B278" s="394"/>
      <c r="C278" s="139">
        <v>6</v>
      </c>
      <c r="D278" s="385" t="s">
        <v>79</v>
      </c>
      <c r="E278" s="386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8"/>
      <c r="B279" s="394"/>
      <c r="C279" s="139">
        <v>7</v>
      </c>
      <c r="D279" s="385" t="s">
        <v>80</v>
      </c>
      <c r="E279" s="386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8"/>
      <c r="B280" s="394"/>
      <c r="C280" s="139">
        <v>8</v>
      </c>
      <c r="D280" s="385" t="s">
        <v>81</v>
      </c>
      <c r="E280" s="386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8"/>
      <c r="B281" s="394"/>
      <c r="C281" s="139">
        <v>9</v>
      </c>
      <c r="D281" s="385" t="s">
        <v>82</v>
      </c>
      <c r="E281" s="386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8"/>
      <c r="B282" s="394"/>
      <c r="C282" s="139">
        <v>10</v>
      </c>
      <c r="D282" s="385" t="s">
        <v>111</v>
      </c>
      <c r="E282" s="386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9"/>
      <c r="B283" s="395"/>
      <c r="C283" s="139">
        <v>11</v>
      </c>
      <c r="D283" s="385" t="s">
        <v>83</v>
      </c>
      <c r="E283" s="386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90" t="s">
        <v>50</v>
      </c>
      <c r="B284" s="391"/>
      <c r="C284" s="391"/>
      <c r="D284" s="391"/>
      <c r="E284" s="392"/>
      <c r="F284" s="56">
        <f>SUM(F272:F283)</f>
        <v>2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3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2</v>
      </c>
      <c r="O284" s="94">
        <f t="shared" si="29"/>
        <v>0</v>
      </c>
      <c r="P284" s="94">
        <f t="shared" si="29"/>
        <v>2</v>
      </c>
      <c r="Q284" s="94">
        <f t="shared" si="29"/>
        <v>1</v>
      </c>
      <c r="R284" s="94">
        <f t="shared" si="29"/>
        <v>0</v>
      </c>
      <c r="S284" s="56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7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6">
        <v>1</v>
      </c>
      <c r="L3" s="429" t="s">
        <v>54</v>
      </c>
      <c r="M3" s="430"/>
      <c r="N3" s="430"/>
      <c r="O3" s="431"/>
      <c r="P3" s="144">
        <v>2</v>
      </c>
      <c r="Q3" s="429" t="s">
        <v>55</v>
      </c>
      <c r="R3" s="430"/>
      <c r="S3" s="430"/>
      <c r="T3" s="431"/>
      <c r="U3" s="144">
        <v>3</v>
      </c>
      <c r="V3" s="429" t="s">
        <v>56</v>
      </c>
      <c r="W3" s="430"/>
      <c r="X3" s="430"/>
      <c r="Y3" s="431"/>
      <c r="Z3" s="144">
        <v>4</v>
      </c>
      <c r="AA3" s="429" t="s">
        <v>57</v>
      </c>
      <c r="AB3" s="430"/>
      <c r="AC3" s="430"/>
      <c r="AD3" s="431"/>
      <c r="AE3" s="144">
        <v>5</v>
      </c>
      <c r="AF3" s="429" t="s">
        <v>58</v>
      </c>
      <c r="AG3" s="430"/>
      <c r="AH3" s="430"/>
      <c r="AI3" s="431"/>
      <c r="AJ3" s="144">
        <v>6</v>
      </c>
      <c r="AK3" s="429" t="s">
        <v>134</v>
      </c>
      <c r="AL3" s="430"/>
      <c r="AM3" s="430"/>
      <c r="AN3" s="431"/>
      <c r="AO3" s="144">
        <v>7</v>
      </c>
      <c r="AP3" s="429" t="s">
        <v>135</v>
      </c>
      <c r="AQ3" s="430"/>
      <c r="AR3" s="430"/>
      <c r="AS3" s="431"/>
      <c r="AT3" s="144">
        <v>8</v>
      </c>
      <c r="AU3" s="429" t="s">
        <v>61</v>
      </c>
      <c r="AV3" s="430"/>
      <c r="AW3" s="430"/>
      <c r="AX3" s="431"/>
      <c r="AY3" s="144">
        <v>9</v>
      </c>
      <c r="AZ3" s="429" t="s">
        <v>62</v>
      </c>
      <c r="BA3" s="430"/>
      <c r="BB3" s="430"/>
      <c r="BC3" s="433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7"/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7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7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7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7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7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7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6">
        <v>1</v>
      </c>
      <c r="L13" s="429" t="s">
        <v>54</v>
      </c>
      <c r="M13" s="430"/>
      <c r="N13" s="430"/>
      <c r="O13" s="431"/>
      <c r="P13" s="144">
        <v>2</v>
      </c>
      <c r="Q13" s="429" t="s">
        <v>55</v>
      </c>
      <c r="R13" s="430"/>
      <c r="S13" s="430"/>
      <c r="T13" s="431"/>
      <c r="U13" s="144">
        <v>3</v>
      </c>
      <c r="V13" s="429" t="s">
        <v>56</v>
      </c>
      <c r="W13" s="430"/>
      <c r="X13" s="430"/>
      <c r="Y13" s="431"/>
      <c r="Z13" s="144">
        <v>4</v>
      </c>
      <c r="AA13" s="429" t="s">
        <v>57</v>
      </c>
      <c r="AB13" s="430"/>
      <c r="AC13" s="430"/>
      <c r="AD13" s="431"/>
      <c r="AE13" s="144">
        <v>5</v>
      </c>
      <c r="AF13" s="429" t="s">
        <v>58</v>
      </c>
      <c r="AG13" s="430"/>
      <c r="AH13" s="430"/>
      <c r="AI13" s="431"/>
      <c r="AJ13" s="144">
        <v>6</v>
      </c>
      <c r="AK13" s="429" t="s">
        <v>134</v>
      </c>
      <c r="AL13" s="430"/>
      <c r="AM13" s="430"/>
      <c r="AN13" s="431"/>
      <c r="AO13" s="144">
        <v>7</v>
      </c>
      <c r="AP13" s="429" t="s">
        <v>135</v>
      </c>
      <c r="AQ13" s="430"/>
      <c r="AR13" s="430"/>
      <c r="AS13" s="431"/>
      <c r="AT13" s="144">
        <v>8</v>
      </c>
      <c r="AU13" s="429" t="s">
        <v>61</v>
      </c>
      <c r="AV13" s="430"/>
      <c r="AW13" s="430"/>
      <c r="AX13" s="431"/>
      <c r="AY13" s="144">
        <v>9</v>
      </c>
      <c r="AZ13" s="429" t="s">
        <v>62</v>
      </c>
      <c r="BA13" s="430"/>
      <c r="BB13" s="430"/>
      <c r="BC13" s="433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34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4"/>
      <c r="B15" s="395" t="s">
        <v>29</v>
      </c>
      <c r="C15" s="395"/>
      <c r="D15" s="395"/>
      <c r="E15" s="395"/>
      <c r="F15" s="395"/>
      <c r="G15" s="395"/>
      <c r="H15" s="395"/>
      <c r="I15" s="395"/>
      <c r="J15" s="39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4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4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4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4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4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4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6">
        <v>1</v>
      </c>
      <c r="L23" s="429" t="s">
        <v>54</v>
      </c>
      <c r="M23" s="430"/>
      <c r="N23" s="430"/>
      <c r="O23" s="431"/>
      <c r="P23" s="144">
        <v>2</v>
      </c>
      <c r="Q23" s="429" t="s">
        <v>55</v>
      </c>
      <c r="R23" s="430"/>
      <c r="S23" s="430"/>
      <c r="T23" s="431"/>
      <c r="U23" s="144">
        <v>3</v>
      </c>
      <c r="V23" s="429" t="s">
        <v>56</v>
      </c>
      <c r="W23" s="430"/>
      <c r="X23" s="430"/>
      <c r="Y23" s="431"/>
      <c r="Z23" s="144">
        <v>4</v>
      </c>
      <c r="AA23" s="429" t="s">
        <v>57</v>
      </c>
      <c r="AB23" s="430"/>
      <c r="AC23" s="430"/>
      <c r="AD23" s="431"/>
      <c r="AE23" s="144">
        <v>5</v>
      </c>
      <c r="AF23" s="429" t="s">
        <v>58</v>
      </c>
      <c r="AG23" s="430"/>
      <c r="AH23" s="430"/>
      <c r="AI23" s="431"/>
      <c r="AJ23" s="144">
        <v>6</v>
      </c>
      <c r="AK23" s="429" t="s">
        <v>134</v>
      </c>
      <c r="AL23" s="430"/>
      <c r="AM23" s="430"/>
      <c r="AN23" s="431"/>
      <c r="AO23" s="144">
        <v>7</v>
      </c>
      <c r="AP23" s="429" t="s">
        <v>135</v>
      </c>
      <c r="AQ23" s="430"/>
      <c r="AR23" s="430"/>
      <c r="AS23" s="431"/>
      <c r="AT23" s="144">
        <v>8</v>
      </c>
      <c r="AU23" s="429" t="s">
        <v>61</v>
      </c>
      <c r="AV23" s="430"/>
      <c r="AW23" s="430"/>
      <c r="AX23" s="431"/>
      <c r="AY23" s="144">
        <v>9</v>
      </c>
      <c r="AZ23" s="429" t="s">
        <v>62</v>
      </c>
      <c r="BA23" s="430"/>
      <c r="BB23" s="430"/>
      <c r="BC23" s="433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87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8"/>
      <c r="B25" s="395" t="s">
        <v>29</v>
      </c>
      <c r="C25" s="395"/>
      <c r="D25" s="395"/>
      <c r="E25" s="395"/>
      <c r="F25" s="395"/>
      <c r="G25" s="395"/>
      <c r="H25" s="395"/>
      <c r="I25" s="395"/>
      <c r="J25" s="39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8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8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8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8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8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9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6">
        <v>1</v>
      </c>
      <c r="L33" s="429" t="s">
        <v>54</v>
      </c>
      <c r="M33" s="430"/>
      <c r="N33" s="430"/>
      <c r="O33" s="431"/>
      <c r="P33" s="144">
        <v>2</v>
      </c>
      <c r="Q33" s="429" t="s">
        <v>55</v>
      </c>
      <c r="R33" s="430"/>
      <c r="S33" s="430"/>
      <c r="T33" s="431"/>
      <c r="U33" s="144">
        <v>3</v>
      </c>
      <c r="V33" s="429" t="s">
        <v>56</v>
      </c>
      <c r="W33" s="430"/>
      <c r="X33" s="430"/>
      <c r="Y33" s="431"/>
      <c r="Z33" s="144">
        <v>4</v>
      </c>
      <c r="AA33" s="429" t="s">
        <v>57</v>
      </c>
      <c r="AB33" s="430"/>
      <c r="AC33" s="430"/>
      <c r="AD33" s="431"/>
      <c r="AE33" s="144">
        <v>5</v>
      </c>
      <c r="AF33" s="429" t="s">
        <v>58</v>
      </c>
      <c r="AG33" s="430"/>
      <c r="AH33" s="430"/>
      <c r="AI33" s="431"/>
      <c r="AJ33" s="144">
        <v>6</v>
      </c>
      <c r="AK33" s="429" t="s">
        <v>134</v>
      </c>
      <c r="AL33" s="430"/>
      <c r="AM33" s="430"/>
      <c r="AN33" s="431"/>
      <c r="AO33" s="144">
        <v>7</v>
      </c>
      <c r="AP33" s="429" t="s">
        <v>135</v>
      </c>
      <c r="AQ33" s="430"/>
      <c r="AR33" s="430"/>
      <c r="AS33" s="431"/>
      <c r="AT33" s="144">
        <v>8</v>
      </c>
      <c r="AU33" s="429" t="s">
        <v>61</v>
      </c>
      <c r="AV33" s="430"/>
      <c r="AW33" s="430"/>
      <c r="AX33" s="431"/>
      <c r="AY33" s="144">
        <v>9</v>
      </c>
      <c r="AZ33" s="429" t="s">
        <v>62</v>
      </c>
      <c r="BA33" s="430"/>
      <c r="BB33" s="430"/>
      <c r="BC33" s="433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87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8"/>
      <c r="B35" s="395" t="s">
        <v>29</v>
      </c>
      <c r="C35" s="395"/>
      <c r="D35" s="395"/>
      <c r="E35" s="395"/>
      <c r="F35" s="395"/>
      <c r="G35" s="395"/>
      <c r="H35" s="395"/>
      <c r="I35" s="395"/>
      <c r="J35" s="39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8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8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8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8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8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9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6">
        <v>1</v>
      </c>
      <c r="L43" s="429" t="s">
        <v>54</v>
      </c>
      <c r="M43" s="430"/>
      <c r="N43" s="430"/>
      <c r="O43" s="431"/>
      <c r="P43" s="144">
        <v>2</v>
      </c>
      <c r="Q43" s="429" t="s">
        <v>55</v>
      </c>
      <c r="R43" s="430"/>
      <c r="S43" s="430"/>
      <c r="T43" s="431"/>
      <c r="U43" s="144">
        <v>3</v>
      </c>
      <c r="V43" s="429" t="s">
        <v>56</v>
      </c>
      <c r="W43" s="430"/>
      <c r="X43" s="430"/>
      <c r="Y43" s="431"/>
      <c r="Z43" s="144">
        <v>4</v>
      </c>
      <c r="AA43" s="429" t="s">
        <v>57</v>
      </c>
      <c r="AB43" s="430"/>
      <c r="AC43" s="430"/>
      <c r="AD43" s="431"/>
      <c r="AE43" s="144">
        <v>5</v>
      </c>
      <c r="AF43" s="429" t="s">
        <v>58</v>
      </c>
      <c r="AG43" s="430"/>
      <c r="AH43" s="430"/>
      <c r="AI43" s="431"/>
      <c r="AJ43" s="144">
        <v>6</v>
      </c>
      <c r="AK43" s="429" t="s">
        <v>134</v>
      </c>
      <c r="AL43" s="430"/>
      <c r="AM43" s="430"/>
      <c r="AN43" s="431"/>
      <c r="AO43" s="144">
        <v>7</v>
      </c>
      <c r="AP43" s="429" t="s">
        <v>135</v>
      </c>
      <c r="AQ43" s="430"/>
      <c r="AR43" s="430"/>
      <c r="AS43" s="431"/>
      <c r="AT43" s="144">
        <v>8</v>
      </c>
      <c r="AU43" s="429" t="s">
        <v>61</v>
      </c>
      <c r="AV43" s="430"/>
      <c r="AW43" s="430"/>
      <c r="AX43" s="431"/>
      <c r="AY43" s="144">
        <v>9</v>
      </c>
      <c r="AZ43" s="429" t="s">
        <v>62</v>
      </c>
      <c r="BA43" s="430"/>
      <c r="BB43" s="430"/>
      <c r="BC43" s="433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27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7"/>
      <c r="B45" s="395" t="s">
        <v>29</v>
      </c>
      <c r="C45" s="395"/>
      <c r="D45" s="395"/>
      <c r="E45" s="395"/>
      <c r="F45" s="395"/>
      <c r="G45" s="395"/>
      <c r="H45" s="395"/>
      <c r="I45" s="395"/>
      <c r="J45" s="39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7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7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7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7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7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7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6">
        <v>1</v>
      </c>
      <c r="L53" s="429" t="s">
        <v>54</v>
      </c>
      <c r="M53" s="430"/>
      <c r="N53" s="430"/>
      <c r="O53" s="431"/>
      <c r="P53" s="144">
        <v>2</v>
      </c>
      <c r="Q53" s="429" t="s">
        <v>55</v>
      </c>
      <c r="R53" s="430"/>
      <c r="S53" s="430"/>
      <c r="T53" s="431"/>
      <c r="U53" s="144">
        <v>3</v>
      </c>
      <c r="V53" s="429" t="s">
        <v>56</v>
      </c>
      <c r="W53" s="430"/>
      <c r="X53" s="430"/>
      <c r="Y53" s="431"/>
      <c r="Z53" s="144">
        <v>4</v>
      </c>
      <c r="AA53" s="429" t="s">
        <v>57</v>
      </c>
      <c r="AB53" s="430"/>
      <c r="AC53" s="430"/>
      <c r="AD53" s="431"/>
      <c r="AE53" s="144">
        <v>5</v>
      </c>
      <c r="AF53" s="429" t="s">
        <v>58</v>
      </c>
      <c r="AG53" s="430"/>
      <c r="AH53" s="430"/>
      <c r="AI53" s="431"/>
      <c r="AJ53" s="144">
        <v>6</v>
      </c>
      <c r="AK53" s="429" t="s">
        <v>134</v>
      </c>
      <c r="AL53" s="430"/>
      <c r="AM53" s="430"/>
      <c r="AN53" s="431"/>
      <c r="AO53" s="144">
        <v>7</v>
      </c>
      <c r="AP53" s="429" t="s">
        <v>135</v>
      </c>
      <c r="AQ53" s="430"/>
      <c r="AR53" s="430"/>
      <c r="AS53" s="431"/>
      <c r="AT53" s="144">
        <v>8</v>
      </c>
      <c r="AU53" s="429" t="s">
        <v>61</v>
      </c>
      <c r="AV53" s="430"/>
      <c r="AW53" s="430"/>
      <c r="AX53" s="431"/>
      <c r="AY53" s="144">
        <v>9</v>
      </c>
      <c r="AZ53" s="429" t="s">
        <v>62</v>
      </c>
      <c r="BA53" s="430"/>
      <c r="BB53" s="430"/>
      <c r="BC53" s="433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34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4"/>
      <c r="B55" s="395" t="s">
        <v>29</v>
      </c>
      <c r="C55" s="395"/>
      <c r="D55" s="395"/>
      <c r="E55" s="395"/>
      <c r="F55" s="395"/>
      <c r="G55" s="395"/>
      <c r="H55" s="395"/>
      <c r="I55" s="395"/>
      <c r="J55" s="39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4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4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4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4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4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4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6">
        <v>1</v>
      </c>
      <c r="L63" s="429" t="s">
        <v>54</v>
      </c>
      <c r="M63" s="430"/>
      <c r="N63" s="430"/>
      <c r="O63" s="431"/>
      <c r="P63" s="144">
        <v>2</v>
      </c>
      <c r="Q63" s="429" t="s">
        <v>55</v>
      </c>
      <c r="R63" s="430"/>
      <c r="S63" s="430"/>
      <c r="T63" s="431"/>
      <c r="U63" s="144">
        <v>3</v>
      </c>
      <c r="V63" s="429" t="s">
        <v>56</v>
      </c>
      <c r="W63" s="430"/>
      <c r="X63" s="430"/>
      <c r="Y63" s="431"/>
      <c r="Z63" s="144">
        <v>4</v>
      </c>
      <c r="AA63" s="429" t="s">
        <v>57</v>
      </c>
      <c r="AB63" s="430"/>
      <c r="AC63" s="430"/>
      <c r="AD63" s="431"/>
      <c r="AE63" s="144">
        <v>5</v>
      </c>
      <c r="AF63" s="429" t="s">
        <v>58</v>
      </c>
      <c r="AG63" s="430"/>
      <c r="AH63" s="430"/>
      <c r="AI63" s="431"/>
      <c r="AJ63" s="144">
        <v>6</v>
      </c>
      <c r="AK63" s="429" t="s">
        <v>134</v>
      </c>
      <c r="AL63" s="430"/>
      <c r="AM63" s="430"/>
      <c r="AN63" s="431"/>
      <c r="AO63" s="144">
        <v>7</v>
      </c>
      <c r="AP63" s="429" t="s">
        <v>135</v>
      </c>
      <c r="AQ63" s="430"/>
      <c r="AR63" s="430"/>
      <c r="AS63" s="431"/>
      <c r="AT63" s="144">
        <v>8</v>
      </c>
      <c r="AU63" s="429" t="s">
        <v>61</v>
      </c>
      <c r="AV63" s="430"/>
      <c r="AW63" s="430"/>
      <c r="AX63" s="431"/>
      <c r="AY63" s="144">
        <v>9</v>
      </c>
      <c r="AZ63" s="429" t="s">
        <v>62</v>
      </c>
      <c r="BA63" s="430"/>
      <c r="BB63" s="430"/>
      <c r="BC63" s="433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87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8"/>
      <c r="B65" s="395" t="s">
        <v>29</v>
      </c>
      <c r="C65" s="395"/>
      <c r="D65" s="395"/>
      <c r="E65" s="395"/>
      <c r="F65" s="395"/>
      <c r="G65" s="395"/>
      <c r="H65" s="395"/>
      <c r="I65" s="395"/>
      <c r="J65" s="39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8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8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8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8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8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9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6">
        <v>1</v>
      </c>
      <c r="L73" s="429" t="s">
        <v>54</v>
      </c>
      <c r="M73" s="430"/>
      <c r="N73" s="430"/>
      <c r="O73" s="431"/>
      <c r="P73" s="144">
        <v>2</v>
      </c>
      <c r="Q73" s="429" t="s">
        <v>55</v>
      </c>
      <c r="R73" s="430"/>
      <c r="S73" s="430"/>
      <c r="T73" s="431"/>
      <c r="U73" s="144">
        <v>3</v>
      </c>
      <c r="V73" s="429" t="s">
        <v>56</v>
      </c>
      <c r="W73" s="430"/>
      <c r="X73" s="430"/>
      <c r="Y73" s="431"/>
      <c r="Z73" s="144">
        <v>4</v>
      </c>
      <c r="AA73" s="429" t="s">
        <v>57</v>
      </c>
      <c r="AB73" s="430"/>
      <c r="AC73" s="430"/>
      <c r="AD73" s="431"/>
      <c r="AE73" s="144">
        <v>5</v>
      </c>
      <c r="AF73" s="429" t="s">
        <v>58</v>
      </c>
      <c r="AG73" s="430"/>
      <c r="AH73" s="430"/>
      <c r="AI73" s="431"/>
      <c r="AJ73" s="144">
        <v>6</v>
      </c>
      <c r="AK73" s="429" t="s">
        <v>134</v>
      </c>
      <c r="AL73" s="430"/>
      <c r="AM73" s="430"/>
      <c r="AN73" s="431"/>
      <c r="AO73" s="144">
        <v>7</v>
      </c>
      <c r="AP73" s="429" t="s">
        <v>135</v>
      </c>
      <c r="AQ73" s="430"/>
      <c r="AR73" s="430"/>
      <c r="AS73" s="431"/>
      <c r="AT73" s="144">
        <v>8</v>
      </c>
      <c r="AU73" s="429" t="s">
        <v>61</v>
      </c>
      <c r="AV73" s="430"/>
      <c r="AW73" s="430"/>
      <c r="AX73" s="431"/>
      <c r="AY73" s="144">
        <v>9</v>
      </c>
      <c r="AZ73" s="429" t="s">
        <v>62</v>
      </c>
      <c r="BA73" s="430"/>
      <c r="BB73" s="430"/>
      <c r="BC73" s="433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87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8"/>
      <c r="B75" s="395" t="s">
        <v>29</v>
      </c>
      <c r="C75" s="395"/>
      <c r="D75" s="395"/>
      <c r="E75" s="395"/>
      <c r="F75" s="395"/>
      <c r="G75" s="395"/>
      <c r="H75" s="395"/>
      <c r="I75" s="395"/>
      <c r="J75" s="39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8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8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8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8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8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9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6">
        <v>1</v>
      </c>
      <c r="L84" s="429" t="s">
        <v>54</v>
      </c>
      <c r="M84" s="430"/>
      <c r="N84" s="430"/>
      <c r="O84" s="431"/>
      <c r="P84" s="144">
        <v>2</v>
      </c>
      <c r="Q84" s="429" t="s">
        <v>55</v>
      </c>
      <c r="R84" s="430"/>
      <c r="S84" s="430"/>
      <c r="T84" s="431"/>
      <c r="U84" s="144">
        <v>3</v>
      </c>
      <c r="V84" s="429" t="s">
        <v>56</v>
      </c>
      <c r="W84" s="430"/>
      <c r="X84" s="430"/>
      <c r="Y84" s="431"/>
      <c r="Z84" s="144">
        <v>4</v>
      </c>
      <c r="AA84" s="429" t="s">
        <v>57</v>
      </c>
      <c r="AB84" s="430"/>
      <c r="AC84" s="430"/>
      <c r="AD84" s="431"/>
      <c r="AE84" s="144">
        <v>5</v>
      </c>
      <c r="AF84" s="429" t="s">
        <v>58</v>
      </c>
      <c r="AG84" s="430"/>
      <c r="AH84" s="430"/>
      <c r="AI84" s="431"/>
      <c r="AJ84" s="144">
        <v>6</v>
      </c>
      <c r="AK84" s="429" t="s">
        <v>134</v>
      </c>
      <c r="AL84" s="430"/>
      <c r="AM84" s="430"/>
      <c r="AN84" s="431"/>
      <c r="AO84" s="144">
        <v>7</v>
      </c>
      <c r="AP84" s="429" t="s">
        <v>135</v>
      </c>
      <c r="AQ84" s="430"/>
      <c r="AR84" s="430"/>
      <c r="AS84" s="431"/>
      <c r="AT84" s="144">
        <v>8</v>
      </c>
      <c r="AU84" s="429" t="s">
        <v>61</v>
      </c>
      <c r="AV84" s="430"/>
      <c r="AW84" s="430"/>
      <c r="AX84" s="431"/>
      <c r="AY84" s="144">
        <v>9</v>
      </c>
      <c r="AZ84" s="429" t="s">
        <v>62</v>
      </c>
      <c r="BA84" s="430"/>
      <c r="BB84" s="430"/>
      <c r="BC84" s="433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27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7"/>
      <c r="B86" s="395" t="s">
        <v>29</v>
      </c>
      <c r="C86" s="395"/>
      <c r="D86" s="395"/>
      <c r="E86" s="395"/>
      <c r="F86" s="395"/>
      <c r="G86" s="395"/>
      <c r="H86" s="395"/>
      <c r="I86" s="395"/>
      <c r="J86" s="39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7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7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7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7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7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7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6">
        <v>1</v>
      </c>
      <c r="L94" s="429" t="s">
        <v>54</v>
      </c>
      <c r="M94" s="430"/>
      <c r="N94" s="430"/>
      <c r="O94" s="431"/>
      <c r="P94" s="144">
        <v>2</v>
      </c>
      <c r="Q94" s="429" t="s">
        <v>55</v>
      </c>
      <c r="R94" s="430"/>
      <c r="S94" s="430"/>
      <c r="T94" s="431"/>
      <c r="U94" s="144">
        <v>3</v>
      </c>
      <c r="V94" s="429" t="s">
        <v>56</v>
      </c>
      <c r="W94" s="430"/>
      <c r="X94" s="430"/>
      <c r="Y94" s="431"/>
      <c r="Z94" s="144">
        <v>4</v>
      </c>
      <c r="AA94" s="429" t="s">
        <v>57</v>
      </c>
      <c r="AB94" s="430"/>
      <c r="AC94" s="430"/>
      <c r="AD94" s="431"/>
      <c r="AE94" s="144">
        <v>5</v>
      </c>
      <c r="AF94" s="429" t="s">
        <v>58</v>
      </c>
      <c r="AG94" s="430"/>
      <c r="AH94" s="430"/>
      <c r="AI94" s="431"/>
      <c r="AJ94" s="144">
        <v>6</v>
      </c>
      <c r="AK94" s="429" t="s">
        <v>134</v>
      </c>
      <c r="AL94" s="430"/>
      <c r="AM94" s="430"/>
      <c r="AN94" s="431"/>
      <c r="AO94" s="144">
        <v>7</v>
      </c>
      <c r="AP94" s="429" t="s">
        <v>135</v>
      </c>
      <c r="AQ94" s="430"/>
      <c r="AR94" s="430"/>
      <c r="AS94" s="431"/>
      <c r="AT94" s="144">
        <v>8</v>
      </c>
      <c r="AU94" s="429" t="s">
        <v>61</v>
      </c>
      <c r="AV94" s="430"/>
      <c r="AW94" s="430"/>
      <c r="AX94" s="431"/>
      <c r="AY94" s="144">
        <v>9</v>
      </c>
      <c r="AZ94" s="429" t="s">
        <v>62</v>
      </c>
      <c r="BA94" s="430"/>
      <c r="BB94" s="430"/>
      <c r="BC94" s="433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34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4"/>
      <c r="B96" s="395" t="s">
        <v>29</v>
      </c>
      <c r="C96" s="395"/>
      <c r="D96" s="395"/>
      <c r="E96" s="395"/>
      <c r="F96" s="395"/>
      <c r="G96" s="395"/>
      <c r="H96" s="395"/>
      <c r="I96" s="395"/>
      <c r="J96" s="39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4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4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4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4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4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4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5" t="s">
        <v>108</v>
      </c>
      <c r="C104" s="435"/>
      <c r="D104" s="435"/>
      <c r="E104" s="435" t="s">
        <v>109</v>
      </c>
      <c r="F104" s="435"/>
      <c r="G104" s="435"/>
      <c r="H104" s="435" t="s">
        <v>93</v>
      </c>
      <c r="I104" s="435"/>
      <c r="J104" s="435"/>
      <c r="K104" s="36">
        <v>1</v>
      </c>
      <c r="L104" s="429" t="s">
        <v>54</v>
      </c>
      <c r="M104" s="430"/>
      <c r="N104" s="430"/>
      <c r="O104" s="431"/>
      <c r="P104" s="144">
        <v>2</v>
      </c>
      <c r="Q104" s="429" t="s">
        <v>55</v>
      </c>
      <c r="R104" s="430"/>
      <c r="S104" s="430"/>
      <c r="T104" s="431"/>
      <c r="U104" s="144">
        <v>3</v>
      </c>
      <c r="V104" s="429" t="s">
        <v>56</v>
      </c>
      <c r="W104" s="430"/>
      <c r="X104" s="430"/>
      <c r="Y104" s="431"/>
      <c r="Z104" s="144">
        <v>4</v>
      </c>
      <c r="AA104" s="429" t="s">
        <v>57</v>
      </c>
      <c r="AB104" s="430"/>
      <c r="AC104" s="430"/>
      <c r="AD104" s="431"/>
      <c r="AE104" s="144">
        <v>5</v>
      </c>
      <c r="AF104" s="429" t="s">
        <v>58</v>
      </c>
      <c r="AG104" s="430"/>
      <c r="AH104" s="430"/>
      <c r="AI104" s="431"/>
      <c r="AJ104" s="144">
        <v>6</v>
      </c>
      <c r="AK104" s="429" t="s">
        <v>134</v>
      </c>
      <c r="AL104" s="430"/>
      <c r="AM104" s="430"/>
      <c r="AN104" s="431"/>
      <c r="AO104" s="144">
        <v>7</v>
      </c>
      <c r="AP104" s="429" t="s">
        <v>135</v>
      </c>
      <c r="AQ104" s="430"/>
      <c r="AR104" s="430"/>
      <c r="AS104" s="431"/>
      <c r="AT104" s="144">
        <v>8</v>
      </c>
      <c r="AU104" s="429" t="s">
        <v>61</v>
      </c>
      <c r="AV104" s="430"/>
      <c r="AW104" s="430"/>
      <c r="AX104" s="431"/>
      <c r="AY104" s="144">
        <v>9</v>
      </c>
      <c r="AZ104" s="429" t="s">
        <v>62</v>
      </c>
      <c r="BA104" s="430"/>
      <c r="BB104" s="430"/>
      <c r="BC104" s="433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111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8"/>
      <c r="B106" s="440" t="s">
        <v>29</v>
      </c>
      <c r="C106" s="440"/>
      <c r="D106" s="440"/>
      <c r="E106" s="440"/>
      <c r="F106" s="440"/>
      <c r="G106" s="440"/>
      <c r="H106" s="440"/>
      <c r="I106" s="440"/>
      <c r="J106" s="44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29</v>
      </c>
      <c r="F107" s="435"/>
      <c r="G107" s="435"/>
      <c r="H107" s="435"/>
      <c r="I107" s="435"/>
      <c r="J107" s="435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29</v>
      </c>
      <c r="I108" s="435"/>
      <c r="J108" s="435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8"/>
      <c r="B109" s="435" t="s">
        <v>29</v>
      </c>
      <c r="C109" s="435"/>
      <c r="D109" s="435"/>
      <c r="E109" s="435" t="s">
        <v>29</v>
      </c>
      <c r="F109" s="435"/>
      <c r="G109" s="435"/>
      <c r="H109" s="435"/>
      <c r="I109" s="435"/>
      <c r="J109" s="435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8"/>
      <c r="B110" s="435" t="s">
        <v>29</v>
      </c>
      <c r="C110" s="435"/>
      <c r="D110" s="435"/>
      <c r="E110" s="435"/>
      <c r="F110" s="435"/>
      <c r="G110" s="435"/>
      <c r="H110" s="435" t="s">
        <v>29</v>
      </c>
      <c r="I110" s="435"/>
      <c r="J110" s="435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29</v>
      </c>
      <c r="F111" s="435"/>
      <c r="G111" s="435"/>
      <c r="H111" s="435" t="s">
        <v>29</v>
      </c>
      <c r="I111" s="435"/>
      <c r="J111" s="435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9"/>
      <c r="B112" s="435" t="s">
        <v>29</v>
      </c>
      <c r="C112" s="435"/>
      <c r="D112" s="435"/>
      <c r="E112" s="435" t="s">
        <v>29</v>
      </c>
      <c r="F112" s="435"/>
      <c r="G112" s="435"/>
      <c r="H112" s="435" t="s">
        <v>29</v>
      </c>
      <c r="I112" s="435"/>
      <c r="J112" s="435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5" t="s">
        <v>108</v>
      </c>
      <c r="C114" s="435"/>
      <c r="D114" s="435"/>
      <c r="E114" s="435" t="s">
        <v>109</v>
      </c>
      <c r="F114" s="435"/>
      <c r="G114" s="435"/>
      <c r="H114" s="435" t="s">
        <v>93</v>
      </c>
      <c r="I114" s="435"/>
      <c r="J114" s="435"/>
      <c r="K114" s="36">
        <v>1</v>
      </c>
      <c r="L114" s="429" t="s">
        <v>54</v>
      </c>
      <c r="M114" s="430"/>
      <c r="N114" s="430"/>
      <c r="O114" s="431"/>
      <c r="P114" s="144">
        <v>2</v>
      </c>
      <c r="Q114" s="429" t="s">
        <v>55</v>
      </c>
      <c r="R114" s="430"/>
      <c r="S114" s="430"/>
      <c r="T114" s="431"/>
      <c r="U114" s="144">
        <v>3</v>
      </c>
      <c r="V114" s="429" t="s">
        <v>56</v>
      </c>
      <c r="W114" s="430"/>
      <c r="X114" s="430"/>
      <c r="Y114" s="431"/>
      <c r="Z114" s="144">
        <v>4</v>
      </c>
      <c r="AA114" s="429" t="s">
        <v>57</v>
      </c>
      <c r="AB114" s="430"/>
      <c r="AC114" s="430"/>
      <c r="AD114" s="431"/>
      <c r="AE114" s="144">
        <v>5</v>
      </c>
      <c r="AF114" s="429" t="s">
        <v>58</v>
      </c>
      <c r="AG114" s="430"/>
      <c r="AH114" s="430"/>
      <c r="AI114" s="431"/>
      <c r="AJ114" s="144">
        <v>6</v>
      </c>
      <c r="AK114" s="429" t="s">
        <v>134</v>
      </c>
      <c r="AL114" s="430"/>
      <c r="AM114" s="430"/>
      <c r="AN114" s="431"/>
      <c r="AO114" s="144">
        <v>7</v>
      </c>
      <c r="AP114" s="429" t="s">
        <v>135</v>
      </c>
      <c r="AQ114" s="430"/>
      <c r="AR114" s="430"/>
      <c r="AS114" s="431"/>
      <c r="AT114" s="144">
        <v>8</v>
      </c>
      <c r="AU114" s="429" t="s">
        <v>61</v>
      </c>
      <c r="AV114" s="430"/>
      <c r="AW114" s="430"/>
      <c r="AX114" s="431"/>
      <c r="AY114" s="144">
        <v>9</v>
      </c>
      <c r="AZ114" s="429" t="s">
        <v>62</v>
      </c>
      <c r="BA114" s="430"/>
      <c r="BB114" s="430"/>
      <c r="BC114" s="433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68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8"/>
      <c r="B116" s="440" t="s">
        <v>29</v>
      </c>
      <c r="C116" s="440"/>
      <c r="D116" s="440"/>
      <c r="E116" s="440"/>
      <c r="F116" s="440"/>
      <c r="G116" s="440"/>
      <c r="H116" s="440"/>
      <c r="I116" s="440"/>
      <c r="J116" s="44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29</v>
      </c>
      <c r="F117" s="435"/>
      <c r="G117" s="435"/>
      <c r="H117" s="435"/>
      <c r="I117" s="435"/>
      <c r="J117" s="435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29</v>
      </c>
      <c r="I118" s="435"/>
      <c r="J118" s="435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8"/>
      <c r="B119" s="435" t="s">
        <v>29</v>
      </c>
      <c r="C119" s="435"/>
      <c r="D119" s="435"/>
      <c r="E119" s="435" t="s">
        <v>29</v>
      </c>
      <c r="F119" s="435"/>
      <c r="G119" s="435"/>
      <c r="H119" s="435"/>
      <c r="I119" s="435"/>
      <c r="J119" s="435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8"/>
      <c r="B120" s="435" t="s">
        <v>29</v>
      </c>
      <c r="C120" s="435"/>
      <c r="D120" s="435"/>
      <c r="E120" s="435"/>
      <c r="F120" s="435"/>
      <c r="G120" s="435"/>
      <c r="H120" s="435" t="s">
        <v>29</v>
      </c>
      <c r="I120" s="435"/>
      <c r="J120" s="435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29</v>
      </c>
      <c r="F121" s="435"/>
      <c r="G121" s="435"/>
      <c r="H121" s="435" t="s">
        <v>29</v>
      </c>
      <c r="I121" s="435"/>
      <c r="J121" s="435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9"/>
      <c r="B122" s="435" t="s">
        <v>29</v>
      </c>
      <c r="C122" s="435"/>
      <c r="D122" s="435"/>
      <c r="E122" s="435" t="s">
        <v>29</v>
      </c>
      <c r="F122" s="435"/>
      <c r="G122" s="435"/>
      <c r="H122" s="435" t="s">
        <v>29</v>
      </c>
      <c r="I122" s="435"/>
      <c r="J122" s="435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91" t="str">
        <f>ローデータ!B2</f>
        <v>北区</v>
      </c>
      <c r="C2" s="293"/>
      <c r="D2" s="293"/>
      <c r="E2" s="292"/>
      <c r="G2" s="347" t="s">
        <v>52</v>
      </c>
      <c r="H2" s="347"/>
      <c r="K2" s="417" t="s">
        <v>94</v>
      </c>
      <c r="L2" s="347"/>
    </row>
    <row r="3" spans="1:19" ht="14.1" customHeight="1" x14ac:dyDescent="0.15">
      <c r="A3" s="215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7"/>
      <c r="H3" s="347"/>
      <c r="K3" s="347"/>
      <c r="L3" s="347"/>
    </row>
    <row r="4" spans="1:19" ht="14.1" customHeight="1" x14ac:dyDescent="0.15">
      <c r="A4" s="217"/>
      <c r="B4" s="142" t="str">
        <f>ローデータ!B4</f>
        <v>令和2年</v>
      </c>
      <c r="C4" s="120">
        <f>ローデータ!C4</f>
        <v>1</v>
      </c>
      <c r="D4" s="120">
        <f>ローデータ!D4</f>
        <v>31</v>
      </c>
      <c r="E4" s="120" t="str">
        <f>ローデータ!E4</f>
        <v>金</v>
      </c>
      <c r="G4" s="138">
        <v>16</v>
      </c>
      <c r="H4" s="140" t="s">
        <v>53</v>
      </c>
      <c r="K4" s="418">
        <f>COUNTIFS(ローデータ!B12:B1011,1,ローデータ!G12:G1011,$G$4)</f>
        <v>40</v>
      </c>
      <c r="L4" s="4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3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5" t="s">
        <v>50</v>
      </c>
    </row>
    <row r="9" spans="1:19" ht="14.1" customHeight="1" x14ac:dyDescent="0.15">
      <c r="A9" s="23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40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34"/>
      <c r="B14" s="137">
        <v>1</v>
      </c>
      <c r="C14" s="137">
        <v>2</v>
      </c>
      <c r="D14" s="215" t="s">
        <v>50</v>
      </c>
      <c r="F14" s="23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54" t="s">
        <v>50</v>
      </c>
    </row>
    <row r="15" spans="1:19" ht="14.1" customHeight="1" x14ac:dyDescent="0.15">
      <c r="A15" s="236"/>
      <c r="B15" s="140" t="s">
        <v>63</v>
      </c>
      <c r="C15" s="140" t="s">
        <v>64</v>
      </c>
      <c r="D15" s="217"/>
      <c r="F15" s="235"/>
      <c r="G15" s="281" t="s">
        <v>95</v>
      </c>
      <c r="H15" s="252" t="s">
        <v>76</v>
      </c>
      <c r="I15" s="252" t="s">
        <v>77</v>
      </c>
      <c r="J15" s="281" t="s">
        <v>110</v>
      </c>
      <c r="K15" s="252" t="s">
        <v>78</v>
      </c>
      <c r="L15" s="252" t="s">
        <v>79</v>
      </c>
      <c r="M15" s="252" t="s">
        <v>80</v>
      </c>
      <c r="N15" s="252" t="s">
        <v>81</v>
      </c>
      <c r="O15" s="252" t="s">
        <v>82</v>
      </c>
      <c r="P15" s="275" t="s">
        <v>111</v>
      </c>
      <c r="Q15" s="252" t="s">
        <v>83</v>
      </c>
      <c r="R15" s="294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2</v>
      </c>
      <c r="C16" s="56">
        <f>COUNTIFS(ローデータ!$B$12:$B$1011,1,ローデータ!$G$12:$G$1011,$G$4,ローデータ!$I$12:$I$1011,C14)</f>
        <v>38</v>
      </c>
      <c r="D16" s="56">
        <f>SUM(B16:C16)</f>
        <v>40</v>
      </c>
      <c r="F16" s="235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4"/>
    </row>
    <row r="17" spans="1:19" ht="14.1" customHeight="1" x14ac:dyDescent="0.15">
      <c r="A17" s="145"/>
      <c r="B17" s="9"/>
      <c r="C17" s="9"/>
      <c r="D17" s="9"/>
      <c r="F17" s="236"/>
      <c r="G17" s="284"/>
      <c r="H17" s="253"/>
      <c r="I17" s="253"/>
      <c r="J17" s="284"/>
      <c r="K17" s="253"/>
      <c r="L17" s="253"/>
      <c r="M17" s="253"/>
      <c r="N17" s="253"/>
      <c r="O17" s="253"/>
      <c r="P17" s="308"/>
      <c r="Q17" s="253"/>
      <c r="R17" s="255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2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4"/>
      <c r="B21" s="295">
        <v>1</v>
      </c>
      <c r="C21" s="245"/>
      <c r="D21" s="295">
        <v>2</v>
      </c>
      <c r="E21" s="245"/>
      <c r="F21" s="295">
        <v>3</v>
      </c>
      <c r="G21" s="244"/>
      <c r="H21" s="245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6"/>
      <c r="B22" s="302" t="s">
        <v>72</v>
      </c>
      <c r="C22" s="303"/>
      <c r="D22" s="302" t="s">
        <v>74</v>
      </c>
      <c r="E22" s="303"/>
      <c r="F22" s="302" t="s">
        <v>84</v>
      </c>
      <c r="G22" s="304"/>
      <c r="H22" s="303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91">
        <f>COUNTIFS(ローデータ!$B$12:$B$1011,1,ローデータ!$G$12:$G$1011,$G$4,ローデータ!$K$12:$K$1011,B21)</f>
        <v>23</v>
      </c>
      <c r="C23" s="292"/>
      <c r="D23" s="291">
        <f>COUNTIFS(ローデータ!$B$12:$B$1011,1,ローデータ!$G$12:$G$1011,$G$4,ローデータ!$K$12:$K$1011,D21)</f>
        <v>11</v>
      </c>
      <c r="E23" s="292"/>
      <c r="F23" s="291">
        <f>COUNTIFS(ローデータ!$B$12:$B$1011,1,ローデータ!$G$12:$G$1011,$G$4,ローデータ!$K$12:$K$1011,F21)</f>
        <v>6</v>
      </c>
      <c r="G23" s="293"/>
      <c r="H23" s="292"/>
      <c r="I23" s="56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3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54" t="s">
        <v>50</v>
      </c>
      <c r="I27" s="271"/>
      <c r="J27" s="287" t="s">
        <v>96</v>
      </c>
      <c r="K27" s="289" t="s">
        <v>97</v>
      </c>
      <c r="L27" s="285" t="s">
        <v>98</v>
      </c>
      <c r="M27" s="289" t="s">
        <v>99</v>
      </c>
      <c r="N27" s="285" t="s">
        <v>100</v>
      </c>
      <c r="O27" s="309" t="s">
        <v>50</v>
      </c>
    </row>
    <row r="28" spans="1:19" ht="14.1" customHeight="1" x14ac:dyDescent="0.15">
      <c r="A28" s="235"/>
      <c r="B28" s="252" t="s">
        <v>65</v>
      </c>
      <c r="C28" s="252" t="s">
        <v>66</v>
      </c>
      <c r="D28" s="281" t="s">
        <v>101</v>
      </c>
      <c r="E28" s="246" t="s">
        <v>102</v>
      </c>
      <c r="F28" s="283" t="s">
        <v>103</v>
      </c>
      <c r="G28" s="294"/>
      <c r="H28" s="39"/>
      <c r="I28" s="272"/>
      <c r="J28" s="288"/>
      <c r="K28" s="290"/>
      <c r="L28" s="286"/>
      <c r="M28" s="290"/>
      <c r="N28" s="286"/>
      <c r="O28" s="309"/>
    </row>
    <row r="29" spans="1:19" ht="14.1" customHeight="1" x14ac:dyDescent="0.15">
      <c r="A29" s="236"/>
      <c r="B29" s="253"/>
      <c r="C29" s="253"/>
      <c r="D29" s="282"/>
      <c r="E29" s="247"/>
      <c r="F29" s="284"/>
      <c r="G29" s="255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12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23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34"/>
      <c r="B34" s="137">
        <v>1</v>
      </c>
      <c r="C34" s="137">
        <v>2</v>
      </c>
      <c r="D34" s="137">
        <v>3</v>
      </c>
      <c r="E34" s="215" t="s">
        <v>50</v>
      </c>
      <c r="F34" s="39"/>
      <c r="I34" s="271"/>
      <c r="J34" s="273" t="s">
        <v>104</v>
      </c>
      <c r="K34" s="232" t="s">
        <v>105</v>
      </c>
      <c r="L34" s="232" t="s">
        <v>98</v>
      </c>
      <c r="M34" s="232" t="s">
        <v>106</v>
      </c>
      <c r="N34" s="248" t="s">
        <v>107</v>
      </c>
      <c r="O34" s="232" t="s">
        <v>36</v>
      </c>
      <c r="P34" s="248" t="s">
        <v>30</v>
      </c>
      <c r="Q34" s="254" t="s">
        <v>50</v>
      </c>
    </row>
    <row r="35" spans="1:17" ht="14.1" customHeight="1" x14ac:dyDescent="0.15">
      <c r="A35" s="236"/>
      <c r="B35" s="140" t="s">
        <v>67</v>
      </c>
      <c r="C35" s="140" t="s">
        <v>66</v>
      </c>
      <c r="D35" s="140" t="s">
        <v>68</v>
      </c>
      <c r="E35" s="217"/>
      <c r="G35" s="39"/>
      <c r="I35" s="272"/>
      <c r="J35" s="274"/>
      <c r="K35" s="233"/>
      <c r="L35" s="233"/>
      <c r="M35" s="233"/>
      <c r="N35" s="249"/>
      <c r="O35" s="233"/>
      <c r="P35" s="249"/>
      <c r="Q35" s="255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6"/>
      <c r="B40" s="259" t="s">
        <v>16</v>
      </c>
      <c r="C40" s="260"/>
      <c r="D40" s="260"/>
      <c r="E40" s="260"/>
      <c r="F40" s="261"/>
      <c r="G40" s="310" t="s">
        <v>50</v>
      </c>
      <c r="H40" s="265" t="s">
        <v>13</v>
      </c>
      <c r="I40" s="266"/>
      <c r="J40" s="267"/>
      <c r="K40" s="313" t="s">
        <v>50</v>
      </c>
    </row>
    <row r="41" spans="1:17" ht="14.1" customHeight="1" x14ac:dyDescent="0.15">
      <c r="A41" s="257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11"/>
      <c r="H41" s="64">
        <v>1</v>
      </c>
      <c r="I41" s="63">
        <v>2</v>
      </c>
      <c r="J41" s="63">
        <v>3</v>
      </c>
      <c r="K41" s="314"/>
      <c r="M41" s="39"/>
      <c r="N41" s="39"/>
      <c r="O41" s="39"/>
      <c r="P41" s="39"/>
    </row>
    <row r="42" spans="1:17" ht="14.1" customHeight="1" x14ac:dyDescent="0.15">
      <c r="A42" s="257"/>
      <c r="B42" s="252" t="s">
        <v>65</v>
      </c>
      <c r="C42" s="252" t="s">
        <v>66</v>
      </c>
      <c r="D42" s="275" t="s">
        <v>101</v>
      </c>
      <c r="E42" s="277" t="s">
        <v>102</v>
      </c>
      <c r="F42" s="228" t="s">
        <v>103</v>
      </c>
      <c r="G42" s="311"/>
      <c r="H42" s="230" t="s">
        <v>67</v>
      </c>
      <c r="I42" s="250" t="s">
        <v>66</v>
      </c>
      <c r="J42" s="250" t="s">
        <v>68</v>
      </c>
      <c r="K42" s="314"/>
      <c r="M42" s="39"/>
      <c r="N42" s="39"/>
      <c r="O42" s="39"/>
      <c r="P42" s="39"/>
    </row>
    <row r="43" spans="1:17" ht="14.1" customHeight="1" x14ac:dyDescent="0.15">
      <c r="A43" s="258"/>
      <c r="B43" s="253"/>
      <c r="C43" s="253"/>
      <c r="D43" s="308"/>
      <c r="E43" s="321"/>
      <c r="F43" s="251"/>
      <c r="G43" s="312"/>
      <c r="H43" s="231"/>
      <c r="I43" s="251"/>
      <c r="J43" s="251"/>
      <c r="K43" s="315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4"/>
      <c r="B47" s="237" t="s">
        <v>165</v>
      </c>
      <c r="C47" s="238"/>
      <c r="D47" s="238"/>
      <c r="E47" s="238"/>
      <c r="F47" s="239"/>
      <c r="G47" s="316" t="s">
        <v>50</v>
      </c>
      <c r="H47" s="243" t="s">
        <v>71</v>
      </c>
      <c r="I47" s="244"/>
      <c r="J47" s="244"/>
      <c r="K47" s="244"/>
      <c r="L47" s="244"/>
      <c r="M47" s="244"/>
      <c r="N47" s="245"/>
      <c r="O47" s="322" t="s">
        <v>50</v>
      </c>
    </row>
    <row r="48" spans="1:17" ht="14.1" customHeight="1" x14ac:dyDescent="0.15">
      <c r="A48" s="235"/>
      <c r="B48" s="325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17"/>
      <c r="H48" s="328" t="s">
        <v>104</v>
      </c>
      <c r="I48" s="320" t="s">
        <v>105</v>
      </c>
      <c r="J48" s="320" t="s">
        <v>98</v>
      </c>
      <c r="K48" s="320" t="s">
        <v>106</v>
      </c>
      <c r="L48" s="319" t="s">
        <v>107</v>
      </c>
      <c r="M48" s="320" t="s">
        <v>36</v>
      </c>
      <c r="N48" s="319" t="s">
        <v>30</v>
      </c>
      <c r="O48" s="323"/>
    </row>
    <row r="49" spans="1:15" ht="14.1" customHeight="1" x14ac:dyDescent="0.15">
      <c r="A49" s="236"/>
      <c r="B49" s="219"/>
      <c r="C49" s="221"/>
      <c r="D49" s="223"/>
      <c r="E49" s="221"/>
      <c r="F49" s="223"/>
      <c r="G49" s="318"/>
      <c r="H49" s="329"/>
      <c r="I49" s="227"/>
      <c r="J49" s="227"/>
      <c r="K49" s="227"/>
      <c r="L49" s="247"/>
      <c r="M49" s="227"/>
      <c r="N49" s="247"/>
      <c r="O49" s="324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10</v>
      </c>
      <c r="D50" s="90">
        <f>SUMIFS(ローデータ!O12:O1011,ローデータ!$B$12:$B$1011,1,ローデータ!$G$12:$G$1011,$G$4,ローデータ!$K$12:$K$1011,$F$21)</f>
        <v>5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5"/>
      <c r="B54" s="336"/>
      <c r="C54" s="69" t="s">
        <v>85</v>
      </c>
      <c r="D54" s="341" t="s">
        <v>86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42"/>
      <c r="O54" s="313" t="s">
        <v>50</v>
      </c>
    </row>
    <row r="55" spans="1:15" ht="14.1" customHeight="1" x14ac:dyDescent="0.15">
      <c r="A55" s="337"/>
      <c r="B55" s="338"/>
      <c r="C55" s="215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14"/>
    </row>
    <row r="56" spans="1:15" ht="14.1" customHeight="1" x14ac:dyDescent="0.15">
      <c r="A56" s="337"/>
      <c r="B56" s="338"/>
      <c r="C56" s="216"/>
      <c r="D56" s="281" t="s">
        <v>95</v>
      </c>
      <c r="E56" s="252" t="s">
        <v>76</v>
      </c>
      <c r="F56" s="252" t="s">
        <v>77</v>
      </c>
      <c r="G56" s="281" t="s">
        <v>110</v>
      </c>
      <c r="H56" s="252" t="s">
        <v>78</v>
      </c>
      <c r="I56" s="252" t="s">
        <v>79</v>
      </c>
      <c r="J56" s="252" t="s">
        <v>80</v>
      </c>
      <c r="K56" s="252" t="s">
        <v>81</v>
      </c>
      <c r="L56" s="252" t="s">
        <v>82</v>
      </c>
      <c r="M56" s="275" t="s">
        <v>111</v>
      </c>
      <c r="N56" s="330" t="s">
        <v>83</v>
      </c>
      <c r="O56" s="314"/>
    </row>
    <row r="57" spans="1:15" ht="14.1" customHeight="1" x14ac:dyDescent="0.15">
      <c r="A57" s="337"/>
      <c r="B57" s="338"/>
      <c r="C57" s="216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31"/>
      <c r="O57" s="314"/>
    </row>
    <row r="58" spans="1:15" ht="14.1" customHeight="1" x14ac:dyDescent="0.15">
      <c r="A58" s="339"/>
      <c r="B58" s="340"/>
      <c r="C58" s="217"/>
      <c r="D58" s="284"/>
      <c r="E58" s="253"/>
      <c r="F58" s="253"/>
      <c r="G58" s="284"/>
      <c r="H58" s="253"/>
      <c r="I58" s="253"/>
      <c r="J58" s="253"/>
      <c r="K58" s="253"/>
      <c r="L58" s="253"/>
      <c r="M58" s="308"/>
      <c r="N58" s="332"/>
      <c r="O58" s="315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1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1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33" t="s">
        <v>50</v>
      </c>
      <c r="B68" s="334"/>
      <c r="C68" s="99">
        <f>SUM(C59:C67)</f>
        <v>38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2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5"/>
      <c r="B72" s="336"/>
      <c r="C72" s="343" t="s">
        <v>25</v>
      </c>
      <c r="D72" s="343"/>
      <c r="E72" s="343"/>
      <c r="F72" s="343"/>
      <c r="G72" s="343"/>
      <c r="H72" s="343"/>
      <c r="I72" s="341"/>
      <c r="J72" s="344" t="s">
        <v>50</v>
      </c>
    </row>
    <row r="73" spans="1:15" ht="14.1" customHeight="1" x14ac:dyDescent="0.15">
      <c r="A73" s="337"/>
      <c r="B73" s="338"/>
      <c r="C73" s="347">
        <v>1</v>
      </c>
      <c r="D73" s="347"/>
      <c r="E73" s="347">
        <v>2</v>
      </c>
      <c r="F73" s="347"/>
      <c r="G73" s="347">
        <v>3</v>
      </c>
      <c r="H73" s="347"/>
      <c r="I73" s="295"/>
      <c r="J73" s="345"/>
    </row>
    <row r="74" spans="1:15" ht="14.1" customHeight="1" x14ac:dyDescent="0.15">
      <c r="A74" s="339"/>
      <c r="B74" s="340"/>
      <c r="C74" s="348" t="s">
        <v>72</v>
      </c>
      <c r="D74" s="349"/>
      <c r="E74" s="348" t="s">
        <v>74</v>
      </c>
      <c r="F74" s="349"/>
      <c r="G74" s="348" t="s">
        <v>84</v>
      </c>
      <c r="H74" s="350"/>
      <c r="I74" s="350"/>
      <c r="J74" s="346"/>
    </row>
    <row r="75" spans="1:15" ht="14.1" customHeight="1" x14ac:dyDescent="0.15">
      <c r="A75" s="141">
        <v>1</v>
      </c>
      <c r="B75" s="50" t="s">
        <v>54</v>
      </c>
      <c r="C75" s="291">
        <f>COUNTIFS(ローデータ!$B$12:$B$1011,1,ローデータ!$G$12:$G$1011,$G$4,ローデータ!$H$12:$H$1011,$A$75,ローデータ!$K$12:$K$1011,C73)</f>
        <v>0</v>
      </c>
      <c r="D75" s="292"/>
      <c r="E75" s="291">
        <f>COUNTIFS(ローデータ!$B$12:$B$1011,1,ローデータ!$G$12:$G$1011,$G$4,ローデータ!$H$12:$H$1011,$A$75,ローデータ!$K$12:$K$1011,E73)</f>
        <v>0</v>
      </c>
      <c r="F75" s="292"/>
      <c r="G75" s="291">
        <f>COUNTIFS(ローデータ!$B$12:$B$1011,1,ローデータ!$G$12:$G$1011,$G$4,ローデータ!$H$12:$H$1011,$A$75,ローデータ!$K$12:$K$1011,G73)</f>
        <v>0</v>
      </c>
      <c r="H75" s="293"/>
      <c r="I75" s="293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91">
        <f>COUNTIFS(ローデータ!$B$12:$B$1011,1,ローデータ!$G$12:$G$1011,$G$4,ローデータ!$H$12:$H$1011,$A$76,ローデータ!$K$12:$K$1011,C73)</f>
        <v>3</v>
      </c>
      <c r="D76" s="292"/>
      <c r="E76" s="291">
        <f>COUNTIFS(ローデータ!$B$12:$B$1011,1,ローデータ!$G$12:$G$1011,$G$4,ローデータ!$H$12:$H$1011,$A$76,ローデータ!$K$12:$K$1011,E73)</f>
        <v>1</v>
      </c>
      <c r="F76" s="292"/>
      <c r="G76" s="291">
        <f>COUNTIFS(ローデータ!$B$12:$B$1011,1,ローデータ!$G$12:$G$1011,$G$4,ローデータ!$H$12:$H$1011,$A$76,ローデータ!$K$12:$K$1011,G73)</f>
        <v>2</v>
      </c>
      <c r="H76" s="293"/>
      <c r="I76" s="293"/>
      <c r="J76" s="103">
        <f t="shared" si="2"/>
        <v>6</v>
      </c>
    </row>
    <row r="77" spans="1:15" ht="14.1" customHeight="1" x14ac:dyDescent="0.15">
      <c r="A77" s="141">
        <v>3</v>
      </c>
      <c r="B77" s="50" t="s">
        <v>56</v>
      </c>
      <c r="C77" s="291">
        <f>COUNTIFS(ローデータ!$B$12:$B$1011,1,ローデータ!$G$12:$G$1011,$G$4,ローデータ!$H$12:$H$1011,$A$77,ローデータ!$K$12:$K$1011,C73)</f>
        <v>4</v>
      </c>
      <c r="D77" s="292"/>
      <c r="E77" s="291">
        <f>COUNTIFS(ローデータ!$B$12:$B$1011,1,ローデータ!$G$12:$G$1011,$G$4,ローデータ!$H$12:$H$1011,$A$77,ローデータ!$K$12:$K$1011,E73)</f>
        <v>4</v>
      </c>
      <c r="F77" s="292"/>
      <c r="G77" s="291">
        <f>COUNTIFS(ローデータ!$B$12:$B$1011,1,ローデータ!$G$12:$G$1011,$G$4,ローデータ!$H$12:$H$1011,$A$77,ローデータ!$K$12:$K$1011,G73)</f>
        <v>2</v>
      </c>
      <c r="H77" s="293"/>
      <c r="I77" s="293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91">
        <f>COUNTIFS(ローデータ!$B$12:$B$1011,1,ローデータ!$G$12:$G$1011,$G$4,ローデータ!$H$12:$H$1011,$A$78,ローデータ!$K$12:$K$1011,C73)</f>
        <v>6</v>
      </c>
      <c r="D78" s="292"/>
      <c r="E78" s="291">
        <f>COUNTIFS(ローデータ!$B$12:$B$1011,1,ローデータ!$G$12:$G$1011,$G$4,ローデータ!$H$12:$H$1011,$A$78,ローデータ!$K$12:$K$1011,E73)</f>
        <v>3</v>
      </c>
      <c r="F78" s="292"/>
      <c r="G78" s="291">
        <f>COUNTIFS(ローデータ!$B$12:$B$1011,1,ローデータ!$G$12:$G$1011,$G$4,ローデータ!$H$12:$H$1011,$A$78,ローデータ!$K$12:$K$1011,G73)</f>
        <v>1</v>
      </c>
      <c r="H78" s="293"/>
      <c r="I78" s="293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91">
        <f>COUNTIFS(ローデータ!$B$12:$B$1011,1,ローデータ!$G$12:$G$1011,$G$4,ローデータ!$H$12:$H$1011,$A$79,ローデータ!$K$12:$K$1011,C73)</f>
        <v>5</v>
      </c>
      <c r="D79" s="292"/>
      <c r="E79" s="291">
        <f>COUNTIFS(ローデータ!$B$12:$B$1011,1,ローデータ!$G$12:$G$1011,$G$4,ローデータ!$H$12:$H$1011,$A$79,ローデータ!$K$12:$K$1011,E73)</f>
        <v>3</v>
      </c>
      <c r="F79" s="292"/>
      <c r="G79" s="291">
        <f>COUNTIFS(ローデータ!$B$12:$B$1011,1,ローデータ!$G$12:$G$1011,$G$4,ローデータ!$H$12:$H$1011,$A$79,ローデータ!$K$12:$K$1011,G73)</f>
        <v>0</v>
      </c>
      <c r="H79" s="293"/>
      <c r="I79" s="293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91">
        <f>COUNTIFS(ローデータ!$B$12:$B$1011,1,ローデータ!$G$12:$G$1011,$G$4,ローデータ!$H$12:$H$1011,$A$80,ローデータ!$K$12:$K$1011,C73)</f>
        <v>2</v>
      </c>
      <c r="D80" s="292"/>
      <c r="E80" s="291">
        <f>COUNTIFS(ローデータ!$B$12:$B$1011,1,ローデータ!$G$12:$G$1011,$G$4,ローデータ!$H$12:$H$1011,$A$80,ローデータ!$K$12:$K$1011,E73)</f>
        <v>0</v>
      </c>
      <c r="F80" s="292"/>
      <c r="G80" s="291">
        <f>COUNTIFS(ローデータ!$B$12:$B$1011,1,ローデータ!$G$12:$G$1011,$G$4,ローデータ!$H$12:$H$1011,$A$80,ローデータ!$K$12:$K$1011,G73)</f>
        <v>1</v>
      </c>
      <c r="H80" s="293"/>
      <c r="I80" s="293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91">
        <f>COUNTIFS(ローデータ!$B$12:$B$1011,1,ローデータ!$G$12:$G$1011,$G$4,ローデータ!$H$12:$H$1011,$A$81,ローデータ!$K$12:$K$1011,C73)</f>
        <v>2</v>
      </c>
      <c r="D81" s="292"/>
      <c r="E81" s="291">
        <f>COUNTIFS(ローデータ!$B$12:$B$1011,1,ローデータ!$G$12:$G$1011,$G$4,ローデータ!$H$12:$H$1011,$A$81,ローデータ!$K$12:$K$1011,E73)</f>
        <v>0</v>
      </c>
      <c r="F81" s="292"/>
      <c r="G81" s="291">
        <f>COUNTIFS(ローデータ!$B$12:$B$1011,1,ローデータ!$G$12:$G$1011,$G$4,ローデータ!$H$12:$H$1011,$A$81,ローデータ!$K$12:$K$1011,G73)</f>
        <v>0</v>
      </c>
      <c r="H81" s="293"/>
      <c r="I81" s="293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91">
        <f>COUNTIFS(ローデータ!$B$12:$B$1011,1,ローデータ!$G$12:$G$1011,$G$4,ローデータ!$H$12:$H$1011,$A$82,ローデータ!$K$12:$K$1011,C73)</f>
        <v>1</v>
      </c>
      <c r="D82" s="292"/>
      <c r="E82" s="291">
        <f>COUNTIFS(ローデータ!$B$12:$B$1011,1,ローデータ!$G$12:$G$1011,$G$4,ローデータ!$H$12:$H$1011,$A$82,ローデータ!$K$12:$K$1011,E73)</f>
        <v>0</v>
      </c>
      <c r="F82" s="292"/>
      <c r="G82" s="291">
        <f>COUNTIFS(ローデータ!$B$12:$B$1011,1,ローデータ!$G$12:$G$1011,$G$4,ローデータ!$H$12:$H$1011,$A$82,ローデータ!$K$12:$K$1011,G73)</f>
        <v>0</v>
      </c>
      <c r="H82" s="293"/>
      <c r="I82" s="293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51">
        <f>COUNTIFS(ローデータ!$B$12:$B$1011,1,ローデータ!$G$12:$G$1011,$G$4,ローデータ!$H$12:$H$1011,$A$83,ローデータ!$K$12:$K$1011,C73)</f>
        <v>0</v>
      </c>
      <c r="D83" s="352"/>
      <c r="E83" s="351">
        <f>COUNTIFS(ローデータ!$B$12:$B$1011,1,ローデータ!$G$12:$G$1011,$G$4,ローデータ!$H$12:$H$1011,$A$83,ローデータ!$K$12:$K$1011,E73)</f>
        <v>0</v>
      </c>
      <c r="F83" s="352"/>
      <c r="G83" s="353">
        <f>COUNTIFS(ローデータ!$B$12:$B$1011,1,ローデータ!$G$12:$G$1011,$G$4,ローデータ!$H$12:$H$1011,$A$83,ローデータ!$K$12:$K$1011,G73)</f>
        <v>0</v>
      </c>
      <c r="H83" s="353"/>
      <c r="I83" s="351"/>
      <c r="J83" s="104">
        <f t="shared" si="2"/>
        <v>0</v>
      </c>
    </row>
    <row r="84" spans="1:17" ht="14.1" customHeight="1" thickTop="1" x14ac:dyDescent="0.15">
      <c r="A84" s="333" t="s">
        <v>50</v>
      </c>
      <c r="B84" s="334"/>
      <c r="C84" s="354">
        <f>SUM(C75:D83)</f>
        <v>23</v>
      </c>
      <c r="D84" s="355"/>
      <c r="E84" s="354">
        <f>SUM(E75:F83)</f>
        <v>11</v>
      </c>
      <c r="F84" s="355"/>
      <c r="G84" s="356">
        <f>SUM(G75:I83)</f>
        <v>6</v>
      </c>
      <c r="H84" s="356"/>
      <c r="I84" s="354"/>
      <c r="J84" s="105">
        <f t="shared" si="2"/>
        <v>40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5"/>
      <c r="B89" s="336"/>
      <c r="C89" s="341" t="s">
        <v>166</v>
      </c>
      <c r="D89" s="266"/>
      <c r="E89" s="266"/>
      <c r="F89" s="266"/>
      <c r="G89" s="267"/>
      <c r="H89" s="313" t="s">
        <v>50</v>
      </c>
      <c r="J89" s="357"/>
      <c r="K89" s="358"/>
      <c r="L89" s="295" t="s">
        <v>113</v>
      </c>
      <c r="M89" s="244"/>
      <c r="N89" s="244"/>
      <c r="O89" s="244"/>
      <c r="P89" s="245"/>
      <c r="Q89" s="215" t="s">
        <v>50</v>
      </c>
    </row>
    <row r="90" spans="1:17" ht="14.1" customHeight="1" x14ac:dyDescent="0.15">
      <c r="A90" s="337"/>
      <c r="B90" s="33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14"/>
      <c r="J90" s="359"/>
      <c r="K90" s="360"/>
      <c r="L90" s="218" t="s">
        <v>96</v>
      </c>
      <c r="M90" s="220" t="s">
        <v>97</v>
      </c>
      <c r="N90" s="222" t="s">
        <v>98</v>
      </c>
      <c r="O90" s="220" t="s">
        <v>99</v>
      </c>
      <c r="P90" s="222" t="s">
        <v>100</v>
      </c>
      <c r="Q90" s="216"/>
    </row>
    <row r="91" spans="1:17" ht="14.1" customHeight="1" x14ac:dyDescent="0.15">
      <c r="A91" s="337"/>
      <c r="B91" s="338"/>
      <c r="C91" s="252" t="s">
        <v>65</v>
      </c>
      <c r="D91" s="252" t="s">
        <v>66</v>
      </c>
      <c r="E91" s="281" t="s">
        <v>101</v>
      </c>
      <c r="F91" s="246" t="s">
        <v>102</v>
      </c>
      <c r="G91" s="367" t="s">
        <v>103</v>
      </c>
      <c r="H91" s="314"/>
      <c r="J91" s="361"/>
      <c r="K91" s="362"/>
      <c r="L91" s="219"/>
      <c r="M91" s="221"/>
      <c r="N91" s="223"/>
      <c r="O91" s="221"/>
      <c r="P91" s="223"/>
      <c r="Q91" s="217"/>
    </row>
    <row r="92" spans="1:17" ht="14.1" customHeight="1" x14ac:dyDescent="0.15">
      <c r="A92" s="339"/>
      <c r="B92" s="340"/>
      <c r="C92" s="253"/>
      <c r="D92" s="253"/>
      <c r="E92" s="365"/>
      <c r="F92" s="366"/>
      <c r="G92" s="253"/>
      <c r="H92" s="315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6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3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6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6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15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1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12</v>
      </c>
      <c r="M101" s="102">
        <f>SUM(M92:M100)</f>
        <v>15</v>
      </c>
      <c r="N101" s="102">
        <f>SUM(N92:N100)</f>
        <v>7</v>
      </c>
      <c r="O101" s="102">
        <f>SUM(O92:O100)</f>
        <v>4</v>
      </c>
      <c r="P101" s="102">
        <f>SUM(P92:P100)</f>
        <v>0</v>
      </c>
      <c r="Q101" s="102">
        <f t="shared" si="3"/>
        <v>38</v>
      </c>
    </row>
    <row r="102" spans="1:17" ht="14.1" customHeight="1" x14ac:dyDescent="0.15">
      <c r="A102" s="133" t="s">
        <v>50</v>
      </c>
      <c r="B102" s="134"/>
      <c r="C102" s="56">
        <f>SUM(C93:C101)</f>
        <v>21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5"/>
      <c r="B106" s="336"/>
      <c r="C106" s="374" t="s">
        <v>114</v>
      </c>
      <c r="D106" s="375"/>
      <c r="E106" s="376"/>
      <c r="F106" s="313" t="s">
        <v>50</v>
      </c>
      <c r="G106" s="80"/>
      <c r="H106" s="357"/>
      <c r="I106" s="358"/>
      <c r="J106" s="295" t="s">
        <v>88</v>
      </c>
      <c r="K106" s="244"/>
      <c r="L106" s="244"/>
      <c r="M106" s="244"/>
      <c r="N106" s="244"/>
      <c r="O106" s="244"/>
      <c r="P106" s="245"/>
      <c r="Q106" s="298" t="s">
        <v>50</v>
      </c>
    </row>
    <row r="107" spans="1:17" ht="14.1" customHeight="1" x14ac:dyDescent="0.15">
      <c r="A107" s="337"/>
      <c r="B107" s="338"/>
      <c r="C107" s="137">
        <v>1</v>
      </c>
      <c r="D107" s="137">
        <v>2</v>
      </c>
      <c r="E107" s="137">
        <v>3</v>
      </c>
      <c r="F107" s="314"/>
      <c r="G107" s="77"/>
      <c r="H107" s="359"/>
      <c r="I107" s="360"/>
      <c r="J107" s="364" t="s">
        <v>104</v>
      </c>
      <c r="K107" s="320" t="s">
        <v>105</v>
      </c>
      <c r="L107" s="320" t="s">
        <v>98</v>
      </c>
      <c r="M107" s="320" t="s">
        <v>106</v>
      </c>
      <c r="N107" s="319" t="s">
        <v>107</v>
      </c>
      <c r="O107" s="320" t="s">
        <v>36</v>
      </c>
      <c r="P107" s="319" t="s">
        <v>30</v>
      </c>
      <c r="Q107" s="363"/>
    </row>
    <row r="108" spans="1:17" ht="14.1" customHeight="1" x14ac:dyDescent="0.15">
      <c r="A108" s="339"/>
      <c r="B108" s="340"/>
      <c r="C108" s="140" t="s">
        <v>67</v>
      </c>
      <c r="D108" s="140" t="s">
        <v>66</v>
      </c>
      <c r="E108" s="140" t="s">
        <v>68</v>
      </c>
      <c r="F108" s="315"/>
      <c r="G108" s="77"/>
      <c r="H108" s="361"/>
      <c r="I108" s="362"/>
      <c r="J108" s="227"/>
      <c r="K108" s="227"/>
      <c r="L108" s="227"/>
      <c r="M108" s="227"/>
      <c r="N108" s="247"/>
      <c r="O108" s="227"/>
      <c r="P108" s="247"/>
      <c r="Q108" s="301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3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2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2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8" t="s">
        <v>50</v>
      </c>
      <c r="B118" s="369"/>
      <c r="C118" s="108">
        <f>SUM(C109:C117)</f>
        <v>11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11</v>
      </c>
      <c r="G118" s="77"/>
      <c r="H118" s="368" t="s">
        <v>50</v>
      </c>
      <c r="I118" s="369"/>
      <c r="J118" s="108">
        <f t="shared" ref="J118:P118" si="8">SUM(J109:J117)</f>
        <v>2</v>
      </c>
      <c r="K118" s="108">
        <f t="shared" si="8"/>
        <v>7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4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70"/>
      <c r="B123" s="370"/>
      <c r="C123" s="259" t="s">
        <v>16</v>
      </c>
      <c r="D123" s="260"/>
      <c r="E123" s="260"/>
      <c r="F123" s="260"/>
      <c r="G123" s="261"/>
      <c r="H123" s="371" t="s">
        <v>50</v>
      </c>
      <c r="I123" s="265" t="s">
        <v>13</v>
      </c>
      <c r="J123" s="266"/>
      <c r="K123" s="267"/>
      <c r="L123" s="313" t="s">
        <v>50</v>
      </c>
    </row>
    <row r="124" spans="1:17" ht="14.1" customHeight="1" x14ac:dyDescent="0.15">
      <c r="A124" s="370"/>
      <c r="B124" s="37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72"/>
      <c r="I124" s="52">
        <v>1</v>
      </c>
      <c r="J124" s="44">
        <v>2</v>
      </c>
      <c r="K124" s="44">
        <v>3</v>
      </c>
      <c r="L124" s="314"/>
    </row>
    <row r="125" spans="1:17" ht="14.1" customHeight="1" x14ac:dyDescent="0.15">
      <c r="A125" s="370"/>
      <c r="B125" s="370"/>
      <c r="C125" s="252" t="s">
        <v>65</v>
      </c>
      <c r="D125" s="252" t="s">
        <v>66</v>
      </c>
      <c r="E125" s="281" t="s">
        <v>101</v>
      </c>
      <c r="F125" s="246" t="s">
        <v>102</v>
      </c>
      <c r="G125" s="367" t="s">
        <v>103</v>
      </c>
      <c r="H125" s="372"/>
      <c r="I125" s="379" t="s">
        <v>67</v>
      </c>
      <c r="J125" s="377" t="s">
        <v>66</v>
      </c>
      <c r="K125" s="377" t="s">
        <v>68</v>
      </c>
      <c r="L125" s="314"/>
    </row>
    <row r="126" spans="1:17" ht="14.1" customHeight="1" x14ac:dyDescent="0.15">
      <c r="A126" s="370"/>
      <c r="B126" s="370"/>
      <c r="C126" s="253"/>
      <c r="D126" s="253"/>
      <c r="E126" s="365"/>
      <c r="F126" s="366"/>
      <c r="G126" s="253"/>
      <c r="H126" s="373"/>
      <c r="I126" s="379"/>
      <c r="J126" s="377"/>
      <c r="K126" s="377"/>
      <c r="L126" s="315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1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1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8" t="s">
        <v>50</v>
      </c>
      <c r="B136" s="369"/>
      <c r="C136" s="108">
        <f>SUM(C127:C135)</f>
        <v>5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5</v>
      </c>
      <c r="J136" s="108">
        <f>SUM(J127:J135)</f>
        <v>1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8"/>
      <c r="B140" s="378"/>
      <c r="C140" s="237" t="s">
        <v>70</v>
      </c>
      <c r="D140" s="238"/>
      <c r="E140" s="238"/>
      <c r="F140" s="238"/>
      <c r="G140" s="239"/>
      <c r="H140" s="240" t="s">
        <v>50</v>
      </c>
      <c r="I140" s="243" t="s">
        <v>71</v>
      </c>
      <c r="J140" s="244"/>
      <c r="K140" s="244"/>
      <c r="L140" s="244"/>
      <c r="M140" s="244"/>
      <c r="N140" s="244"/>
      <c r="O140" s="245"/>
      <c r="P140" s="322" t="s">
        <v>50</v>
      </c>
    </row>
    <row r="141" spans="1:16" ht="14.1" customHeight="1" x14ac:dyDescent="0.15">
      <c r="A141" s="378"/>
      <c r="B141" s="378"/>
      <c r="C141" s="218" t="s">
        <v>96</v>
      </c>
      <c r="D141" s="220" t="s">
        <v>97</v>
      </c>
      <c r="E141" s="222" t="s">
        <v>98</v>
      </c>
      <c r="F141" s="220" t="s">
        <v>99</v>
      </c>
      <c r="G141" s="222" t="s">
        <v>100</v>
      </c>
      <c r="H141" s="241"/>
      <c r="I141" s="380" t="s">
        <v>104</v>
      </c>
      <c r="J141" s="226" t="s">
        <v>105</v>
      </c>
      <c r="K141" s="226" t="s">
        <v>98</v>
      </c>
      <c r="L141" s="226" t="s">
        <v>106</v>
      </c>
      <c r="M141" s="246" t="s">
        <v>107</v>
      </c>
      <c r="N141" s="226" t="s">
        <v>36</v>
      </c>
      <c r="O141" s="246" t="s">
        <v>30</v>
      </c>
      <c r="P141" s="323"/>
    </row>
    <row r="142" spans="1:16" ht="14.1" customHeight="1" x14ac:dyDescent="0.15">
      <c r="A142" s="378"/>
      <c r="B142" s="378"/>
      <c r="C142" s="219"/>
      <c r="D142" s="221"/>
      <c r="E142" s="223"/>
      <c r="F142" s="221"/>
      <c r="G142" s="223"/>
      <c r="H142" s="242"/>
      <c r="I142" s="329"/>
      <c r="J142" s="227"/>
      <c r="K142" s="227"/>
      <c r="L142" s="227"/>
      <c r="M142" s="247"/>
      <c r="N142" s="227"/>
      <c r="O142" s="247"/>
      <c r="P142" s="324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5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5</v>
      </c>
      <c r="E146" s="90">
        <f>SUMIFS(ローデータ!$O$12:$O$1011,ローデータ!$B$12:$B$1011,1,ローデータ!$G$12:$G$1011,$G$4,ローデータ!$K$12:$K$1011,$F$21,ローデータ!$H$12:$H$1011,A146)</f>
        <v>2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7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1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1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1" t="s">
        <v>50</v>
      </c>
      <c r="B152" s="381"/>
      <c r="C152" s="56">
        <f>SUM(C143:C151)</f>
        <v>0</v>
      </c>
      <c r="D152" s="56">
        <f>SUM(D143:D151)</f>
        <v>10</v>
      </c>
      <c r="E152" s="56">
        <f>SUM(E143:E151)</f>
        <v>5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15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3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5"/>
      <c r="B156" s="382"/>
      <c r="C156" s="382"/>
      <c r="D156" s="382"/>
      <c r="E156" s="336"/>
      <c r="F156" s="343" t="s">
        <v>25</v>
      </c>
      <c r="G156" s="343"/>
      <c r="H156" s="343"/>
      <c r="I156" s="343"/>
      <c r="J156" s="343"/>
      <c r="K156" s="343"/>
      <c r="L156" s="343"/>
      <c r="M156" s="268" t="s">
        <v>50</v>
      </c>
    </row>
    <row r="157" spans="1:16" ht="14.1" customHeight="1" x14ac:dyDescent="0.15">
      <c r="A157" s="337"/>
      <c r="B157" s="383"/>
      <c r="C157" s="383"/>
      <c r="D157" s="383"/>
      <c r="E157" s="338"/>
      <c r="F157" s="295">
        <v>1</v>
      </c>
      <c r="G157" s="245"/>
      <c r="H157" s="295">
        <v>2</v>
      </c>
      <c r="I157" s="245"/>
      <c r="J157" s="295">
        <v>3</v>
      </c>
      <c r="K157" s="244"/>
      <c r="L157" s="245"/>
      <c r="M157" s="269"/>
    </row>
    <row r="158" spans="1:16" ht="14.1" customHeight="1" x14ac:dyDescent="0.15">
      <c r="A158" s="339"/>
      <c r="B158" s="384"/>
      <c r="C158" s="384"/>
      <c r="D158" s="384"/>
      <c r="E158" s="340"/>
      <c r="F158" s="348" t="s">
        <v>72</v>
      </c>
      <c r="G158" s="349"/>
      <c r="H158" s="348" t="s">
        <v>74</v>
      </c>
      <c r="I158" s="349"/>
      <c r="J158" s="348" t="s">
        <v>84</v>
      </c>
      <c r="K158" s="350"/>
      <c r="L158" s="350"/>
      <c r="M158" s="270"/>
    </row>
    <row r="159" spans="1:16" ht="14.1" customHeight="1" x14ac:dyDescent="0.15">
      <c r="A159" s="387" t="s">
        <v>73</v>
      </c>
      <c r="B159" s="143" t="s">
        <v>85</v>
      </c>
      <c r="C159" s="390" t="s">
        <v>87</v>
      </c>
      <c r="D159" s="391"/>
      <c r="E159" s="392"/>
      <c r="F159" s="291">
        <f>COUNTIFS(ローデータ!$B$12:$B$1011,1,ローデータ!$G$12:$G$1011,$G$4,ローデータ!$I$12:$I$1011,$C$14,ローデータ!$K$12:$K$1011,F157)</f>
        <v>22</v>
      </c>
      <c r="G159" s="292"/>
      <c r="H159" s="291">
        <f>COUNTIFS(ローデータ!$B$12:$B$1011,1,ローデータ!$G$12:$G$1011,$G$4,ローデータ!$I$12:$I$1011,$C$14,ローデータ!$K$12:$K$1011,H157)</f>
        <v>10</v>
      </c>
      <c r="I159" s="292"/>
      <c r="J159" s="291">
        <f>COUNTIFS(ローデータ!$B$12:$B$1011,1,ローデータ!$G$12:$G$1011,$G$4,ローデータ!$I$12:$I$1011,$C$14,ローデータ!$K$12:$K$1011,J157)</f>
        <v>6</v>
      </c>
      <c r="K159" s="293"/>
      <c r="L159" s="292"/>
      <c r="M159" s="56">
        <f t="shared" ref="M159:M171" si="16">SUM(F159:L159)</f>
        <v>38</v>
      </c>
    </row>
    <row r="160" spans="1:16" ht="14.1" customHeight="1" x14ac:dyDescent="0.15">
      <c r="A160" s="388"/>
      <c r="B160" s="393" t="s">
        <v>86</v>
      </c>
      <c r="C160" s="139">
        <v>1</v>
      </c>
      <c r="D160" s="385" t="s">
        <v>75</v>
      </c>
      <c r="E160" s="386"/>
      <c r="F160" s="291">
        <f>COUNTIFS(ローデータ!$B$12:$B$1011,1,ローデータ!$G$12:$G$1011,$G$4,ローデータ!$I$12:$I$1011,$B$14,ローデータ!$J$12:$J$1011,C160,ローデータ!$K$12:$K$1011,$F$157)</f>
        <v>0</v>
      </c>
      <c r="G160" s="292"/>
      <c r="H160" s="291">
        <f>COUNTIFS(ローデータ!$B$12:$B$1011,1,ローデータ!$G$12:$G$1011,$G$4,ローデータ!$I$12:$I$1011,$B$14,ローデータ!$J$12:$J$1011,C160,ローデータ!$K$12:$K$1011,$H$157)</f>
        <v>0</v>
      </c>
      <c r="I160" s="292"/>
      <c r="J160" s="291">
        <f>COUNTIFS(ローデータ!$B$12:$B$1011,1,ローデータ!$G$12:$G$1011,$G$4,ローデータ!$I$12:$I$1011,$B$14,ローデータ!$J$12:$J$1011,C160,ローデータ!$K$12:$K$1011,$J$157)</f>
        <v>0</v>
      </c>
      <c r="K160" s="293"/>
      <c r="L160" s="292"/>
      <c r="M160" s="56">
        <f t="shared" si="16"/>
        <v>0</v>
      </c>
      <c r="N160" s="9"/>
    </row>
    <row r="161" spans="1:19" ht="14.1" customHeight="1" x14ac:dyDescent="0.15">
      <c r="A161" s="388"/>
      <c r="B161" s="394"/>
      <c r="C161" s="139">
        <v>2</v>
      </c>
      <c r="D161" s="385" t="s">
        <v>76</v>
      </c>
      <c r="E161" s="386"/>
      <c r="F161" s="291">
        <f>COUNTIFS(ローデータ!$B$12:$B$1011,1,ローデータ!$G$12:$G$1011,$G$4,ローデータ!$I$12:$I$1011,$B$14,ローデータ!$J$12:$J$1011,C161,ローデータ!$K$12:$K$1011,$F$157)</f>
        <v>0</v>
      </c>
      <c r="G161" s="292"/>
      <c r="H161" s="291">
        <f>COUNTIFS(ローデータ!$B$12:$B$1011,1,ローデータ!$G$12:$G$1011,$G$4,ローデータ!$I$12:$I$1011,$B$14,ローデータ!$J$12:$J$1011,C161,ローデータ!$K$12:$K$1011,$H$157)</f>
        <v>0</v>
      </c>
      <c r="I161" s="292"/>
      <c r="J161" s="291">
        <f>COUNTIFS(ローデータ!$B$12:$B$1011,1,ローデータ!$G$12:$G$1011,$G$4,ローデータ!$I$12:$I$1011,$B$14,ローデータ!$J$12:$J$1011,C161,ローデータ!$K$12:$K$1011,$J$157)</f>
        <v>0</v>
      </c>
      <c r="K161" s="293"/>
      <c r="L161" s="292"/>
      <c r="M161" s="56">
        <f t="shared" si="16"/>
        <v>0</v>
      </c>
    </row>
    <row r="162" spans="1:19" ht="14.1" customHeight="1" x14ac:dyDescent="0.15">
      <c r="A162" s="388"/>
      <c r="B162" s="394"/>
      <c r="C162" s="139">
        <v>3</v>
      </c>
      <c r="D162" s="385" t="s">
        <v>77</v>
      </c>
      <c r="E162" s="386"/>
      <c r="F162" s="291">
        <f>COUNTIFS(ローデータ!$B$12:$B$1011,1,ローデータ!$G$12:$G$1011,$G$4,ローデータ!$I$12:$I$1011,$B$14,ローデータ!$J$12:$J$1011,C162,ローデータ!$K$12:$K$1011,$F$157)</f>
        <v>0</v>
      </c>
      <c r="G162" s="292"/>
      <c r="H162" s="291">
        <f>COUNTIFS(ローデータ!$B$12:$B$1011,1,ローデータ!$G$12:$G$1011,$G$4,ローデータ!$I$12:$I$1011,$B$14,ローデータ!$J$12:$J$1011,C162,ローデータ!$K$12:$K$1011,$H$157)</f>
        <v>0</v>
      </c>
      <c r="I162" s="292"/>
      <c r="J162" s="291">
        <f>COUNTIFS(ローデータ!$B$12:$B$1011,1,ローデータ!$G$12:$G$1011,$G$4,ローデータ!$I$12:$I$1011,$B$14,ローデータ!$J$12:$J$1011,C162,ローデータ!$K$12:$K$1011,$J$157)</f>
        <v>0</v>
      </c>
      <c r="K162" s="293"/>
      <c r="L162" s="292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8"/>
      <c r="B163" s="394"/>
      <c r="C163" s="139">
        <v>4</v>
      </c>
      <c r="D163" s="385" t="s">
        <v>110</v>
      </c>
      <c r="E163" s="386"/>
      <c r="F163" s="291">
        <f>COUNTIFS(ローデータ!$B$12:$B$1011,1,ローデータ!$G$12:$G$1011,$G$4,ローデータ!$I$12:$I$1011,$B$14,ローデータ!$J$12:$J$1011,C163,ローデータ!$K$12:$K$1011,$F$157)</f>
        <v>0</v>
      </c>
      <c r="G163" s="292"/>
      <c r="H163" s="291">
        <f>COUNTIFS(ローデータ!$B$12:$B$1011,1,ローデータ!$G$12:$G$1011,$G$4,ローデータ!$I$12:$I$1011,$B$14,ローデータ!$J$12:$J$1011,C163,ローデータ!$K$12:$K$1011,$H$157)</f>
        <v>0</v>
      </c>
      <c r="I163" s="292"/>
      <c r="J163" s="291">
        <f>COUNTIFS(ローデータ!$B$12:$B$1011,1,ローデータ!$G$12:$G$1011,$G$4,ローデータ!$I$12:$I$1011,$B$14,ローデータ!$J$12:$J$1011,C163,ローデータ!$K$12:$K$1011,$J$157)</f>
        <v>0</v>
      </c>
      <c r="K163" s="293"/>
      <c r="L163" s="292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8"/>
      <c r="B164" s="394"/>
      <c r="C164" s="139">
        <v>5</v>
      </c>
      <c r="D164" s="385" t="s">
        <v>78</v>
      </c>
      <c r="E164" s="386"/>
      <c r="F164" s="291">
        <f>COUNTIFS(ローデータ!$B$12:$B$1011,1,ローデータ!$G$12:$G$1011,$G$4,ローデータ!$I$12:$I$1011,$B$14,ローデータ!$J$12:$J$1011,C164,ローデータ!$K$12:$K$1011,$F$157)</f>
        <v>1</v>
      </c>
      <c r="G164" s="292"/>
      <c r="H164" s="291">
        <f>COUNTIFS(ローデータ!$B$12:$B$1011,1,ローデータ!$G$12:$G$1011,$G$4,ローデータ!$I$12:$I$1011,$B$14,ローデータ!$J$12:$J$1011,C164,ローデータ!$K$12:$K$1011,$H$157)</f>
        <v>1</v>
      </c>
      <c r="I164" s="292"/>
      <c r="J164" s="291">
        <f>COUNTIFS(ローデータ!$B$12:$B$1011,1,ローデータ!$G$12:$G$1011,$G$4,ローデータ!$I$12:$I$1011,$B$14,ローデータ!$J$12:$J$1011,C164,ローデータ!$K$12:$K$1011,$J$157)</f>
        <v>0</v>
      </c>
      <c r="K164" s="293"/>
      <c r="L164" s="292"/>
      <c r="M164" s="56">
        <f t="shared" si="16"/>
        <v>2</v>
      </c>
      <c r="P164" s="9"/>
      <c r="Q164" s="9"/>
      <c r="R164" s="9"/>
      <c r="S164" s="9"/>
    </row>
    <row r="165" spans="1:19" ht="14.1" customHeight="1" x14ac:dyDescent="0.15">
      <c r="A165" s="388"/>
      <c r="B165" s="394"/>
      <c r="C165" s="139">
        <v>6</v>
      </c>
      <c r="D165" s="385" t="s">
        <v>79</v>
      </c>
      <c r="E165" s="386"/>
      <c r="F165" s="291">
        <f>COUNTIFS(ローデータ!$B$12:$B$1011,1,ローデータ!$G$12:$G$1011,$G$4,ローデータ!$I$12:$I$1011,$B$14,ローデータ!$J$12:$J$1011,C165,ローデータ!$K$12:$K$1011,$F$157)</f>
        <v>0</v>
      </c>
      <c r="G165" s="292"/>
      <c r="H165" s="291">
        <f>COUNTIFS(ローデータ!$B$12:$B$1011,1,ローデータ!$G$12:$G$1011,$G$4,ローデータ!$I$12:$I$1011,$B$14,ローデータ!$J$12:$J$1011,C165,ローデータ!$K$12:$K$1011,$H$157)</f>
        <v>0</v>
      </c>
      <c r="I165" s="292"/>
      <c r="J165" s="291">
        <f>COUNTIFS(ローデータ!$B$12:$B$1011,1,ローデータ!$G$12:$G$1011,$G$4,ローデータ!$I$12:$I$1011,$B$14,ローデータ!$J$12:$J$1011,C165,ローデータ!$K$12:$K$1011,$J$157)</f>
        <v>0</v>
      </c>
      <c r="K165" s="293"/>
      <c r="L165" s="292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8"/>
      <c r="B166" s="394"/>
      <c r="C166" s="139">
        <v>7</v>
      </c>
      <c r="D166" s="385" t="s">
        <v>80</v>
      </c>
      <c r="E166" s="386"/>
      <c r="F166" s="291">
        <f>COUNTIFS(ローデータ!$B$12:$B$1011,1,ローデータ!$G$12:$G$1011,$G$4,ローデータ!$I$12:$I$1011,$B$14,ローデータ!$J$12:$J$1011,C166,ローデータ!$K$12:$K$1011,$F$157)</f>
        <v>0</v>
      </c>
      <c r="G166" s="292"/>
      <c r="H166" s="291">
        <f>COUNTIFS(ローデータ!$B$12:$B$1011,1,ローデータ!$G$12:$G$1011,$G$4,ローデータ!$I$12:$I$1011,$B$14,ローデータ!$J$12:$J$1011,C166,ローデータ!$K$12:$K$1011,$H$157)</f>
        <v>0</v>
      </c>
      <c r="I166" s="292"/>
      <c r="J166" s="291">
        <f>COUNTIFS(ローデータ!$B$12:$B$1011,1,ローデータ!$G$12:$G$1011,$G$4,ローデータ!$I$12:$I$1011,$B$14,ローデータ!$J$12:$J$1011,C166,ローデータ!$K$12:$K$1011,$J$157)</f>
        <v>0</v>
      </c>
      <c r="K166" s="293"/>
      <c r="L166" s="292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8"/>
      <c r="B167" s="394"/>
      <c r="C167" s="139">
        <v>8</v>
      </c>
      <c r="D167" s="385" t="s">
        <v>81</v>
      </c>
      <c r="E167" s="386"/>
      <c r="F167" s="291">
        <f>COUNTIFS(ローデータ!$B$12:$B$1011,1,ローデータ!$G$12:$G$1011,$G$4,ローデータ!$I$12:$I$1011,$B$14,ローデータ!$J$12:$J$1011,C167,ローデータ!$K$12:$K$1011,$F$157)</f>
        <v>0</v>
      </c>
      <c r="G167" s="292"/>
      <c r="H167" s="291">
        <f>COUNTIFS(ローデータ!$B$12:$B$1011,1,ローデータ!$G$12:$G$1011,$G$4,ローデータ!$I$12:$I$1011,$B$14,ローデータ!$J$12:$J$1011,C167,ローデータ!$K$12:$K$1011,$H$157)</f>
        <v>0</v>
      </c>
      <c r="I167" s="292"/>
      <c r="J167" s="291">
        <f>COUNTIFS(ローデータ!$B$12:$B$1011,1,ローデータ!$G$12:$G$1011,$G$4,ローデータ!$I$12:$I$1011,$B$14,ローデータ!$J$12:$J$1011,C167,ローデータ!$K$12:$K$1011,$J$157)</f>
        <v>0</v>
      </c>
      <c r="K167" s="293"/>
      <c r="L167" s="292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8"/>
      <c r="B168" s="394"/>
      <c r="C168" s="139">
        <v>9</v>
      </c>
      <c r="D168" s="385" t="s">
        <v>82</v>
      </c>
      <c r="E168" s="386"/>
      <c r="F168" s="291">
        <f>COUNTIFS(ローデータ!$B$12:$B$1011,1,ローデータ!$G$12:$G$1011,$G$4,ローデータ!$I$12:$I$1011,$B$14,ローデータ!$J$12:$J$1011,C168,ローデータ!$K$12:$K$1011,$F$157)</f>
        <v>0</v>
      </c>
      <c r="G168" s="292"/>
      <c r="H168" s="291">
        <f>COUNTIFS(ローデータ!$B$12:$B$1011,1,ローデータ!$G$12:$G$1011,$G$4,ローデータ!$I$12:$I$1011,$B$14,ローデータ!$J$12:$J$1011,C168,ローデータ!$K$12:$K$1011,$H$157)</f>
        <v>0</v>
      </c>
      <c r="I168" s="292"/>
      <c r="J168" s="291">
        <f>COUNTIFS(ローデータ!$B$12:$B$1011,1,ローデータ!$G$12:$G$1011,$G$4,ローデータ!$I$12:$I$1011,$B$14,ローデータ!$J$12:$J$1011,C168,ローデータ!$K$12:$K$1011,$J$157)</f>
        <v>0</v>
      </c>
      <c r="K168" s="293"/>
      <c r="L168" s="292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8"/>
      <c r="B169" s="394"/>
      <c r="C169" s="139">
        <v>10</v>
      </c>
      <c r="D169" s="385" t="s">
        <v>111</v>
      </c>
      <c r="E169" s="386"/>
      <c r="F169" s="291">
        <f>COUNTIFS(ローデータ!$B$12:$B$1011,1,ローデータ!$G$12:$G$1011,$G$4,ローデータ!$I$12:$I$1011,$B$14,ローデータ!$J$12:$J$1011,C169,ローデータ!$K$12:$K$1011,$F$157)</f>
        <v>0</v>
      </c>
      <c r="G169" s="292"/>
      <c r="H169" s="291">
        <f>COUNTIFS(ローデータ!$B$12:$B$1011,1,ローデータ!$G$12:$G$1011,$G$4,ローデータ!$I$12:$I$1011,$B$14,ローデータ!$J$12:$J$1011,C169,ローデータ!$K$12:$K$1011,$H$157)</f>
        <v>0</v>
      </c>
      <c r="I169" s="292"/>
      <c r="J169" s="291">
        <f>COUNTIFS(ローデータ!$B$12:$B$1011,1,ローデータ!$G$12:$G$1011,$G$4,ローデータ!$I$12:$I$1011,$B$14,ローデータ!$J$12:$J$1011,C169,ローデータ!$K$12:$K$1011,$J$157)</f>
        <v>0</v>
      </c>
      <c r="K169" s="293"/>
      <c r="L169" s="292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9"/>
      <c r="B170" s="395"/>
      <c r="C170" s="139">
        <v>11</v>
      </c>
      <c r="D170" s="385" t="s">
        <v>83</v>
      </c>
      <c r="E170" s="386"/>
      <c r="F170" s="291">
        <f>COUNTIFS(ローデータ!$B$12:$B$1011,1,ローデータ!$G$12:$G$1011,$G$4,ローデータ!$I$12:$I$1011,$B$14,ローデータ!$J$12:$J$1011,C170,ローデータ!$K$12:$K$1011,$F$157)</f>
        <v>0</v>
      </c>
      <c r="G170" s="292"/>
      <c r="H170" s="291">
        <f>COUNTIFS(ローデータ!$B$12:$B$1011,1,ローデータ!$G$12:$G$1011,$G$4,ローデータ!$I$12:$I$1011,$B$14,ローデータ!$J$12:$J$1011,C170,ローデータ!$K$12:$K$1011,$H$157)</f>
        <v>0</v>
      </c>
      <c r="I170" s="292"/>
      <c r="J170" s="291">
        <f>COUNTIFS(ローデータ!$B$12:$B$1011,1,ローデータ!$G$12:$G$1011,$G$4,ローデータ!$I$12:$I$1011,$B$14,ローデータ!$J$12:$J$1011,C170,ローデータ!$K$12:$K$1011,$J$157)</f>
        <v>0</v>
      </c>
      <c r="K170" s="293"/>
      <c r="L170" s="292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90" t="s">
        <v>50</v>
      </c>
      <c r="B171" s="391"/>
      <c r="C171" s="391"/>
      <c r="D171" s="391"/>
      <c r="E171" s="392"/>
      <c r="F171" s="291">
        <f>SUM(F159:G170)</f>
        <v>23</v>
      </c>
      <c r="G171" s="292"/>
      <c r="H171" s="291">
        <f>SUM(H159:I170)</f>
        <v>11</v>
      </c>
      <c r="I171" s="292"/>
      <c r="J171" s="291">
        <f>SUM(J159:L170)</f>
        <v>6</v>
      </c>
      <c r="K171" s="293"/>
      <c r="L171" s="292"/>
      <c r="M171" s="56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5"/>
      <c r="B175" s="382"/>
      <c r="C175" s="382"/>
      <c r="D175" s="382"/>
      <c r="E175" s="336"/>
      <c r="F175" s="343" t="s">
        <v>112</v>
      </c>
      <c r="G175" s="343"/>
      <c r="H175" s="343"/>
      <c r="I175" s="343"/>
      <c r="J175" s="343"/>
      <c r="K175" s="268" t="s">
        <v>50</v>
      </c>
      <c r="L175" s="9"/>
      <c r="M175" s="9"/>
    </row>
    <row r="176" spans="1:19" ht="14.1" customHeight="1" x14ac:dyDescent="0.15">
      <c r="A176" s="337"/>
      <c r="B176" s="383"/>
      <c r="C176" s="383"/>
      <c r="D176" s="383"/>
      <c r="E176" s="33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9"/>
      <c r="L176" s="9"/>
      <c r="M176" s="9"/>
    </row>
    <row r="177" spans="1:13" ht="14.1" customHeight="1" x14ac:dyDescent="0.15">
      <c r="A177" s="337"/>
      <c r="B177" s="383"/>
      <c r="C177" s="383"/>
      <c r="D177" s="383"/>
      <c r="E177" s="338"/>
      <c r="F177" s="252" t="s">
        <v>65</v>
      </c>
      <c r="G177" s="252" t="s">
        <v>66</v>
      </c>
      <c r="H177" s="281" t="s">
        <v>101</v>
      </c>
      <c r="I177" s="246" t="s">
        <v>102</v>
      </c>
      <c r="J177" s="367" t="s">
        <v>103</v>
      </c>
      <c r="K177" s="269"/>
      <c r="L177" s="9"/>
      <c r="M177" s="9"/>
    </row>
    <row r="178" spans="1:13" ht="14.1" customHeight="1" x14ac:dyDescent="0.15">
      <c r="A178" s="339"/>
      <c r="B178" s="384"/>
      <c r="C178" s="384"/>
      <c r="D178" s="384"/>
      <c r="E178" s="340"/>
      <c r="F178" s="253"/>
      <c r="G178" s="253"/>
      <c r="H178" s="365"/>
      <c r="I178" s="366"/>
      <c r="J178" s="253"/>
      <c r="K178" s="270"/>
      <c r="L178" s="9"/>
      <c r="M178" s="9"/>
    </row>
    <row r="179" spans="1:13" ht="14.1" customHeight="1" x14ac:dyDescent="0.15">
      <c r="A179" s="387" t="s">
        <v>73</v>
      </c>
      <c r="B179" s="117" t="s">
        <v>85</v>
      </c>
      <c r="C179" s="368" t="s">
        <v>87</v>
      </c>
      <c r="D179" s="396"/>
      <c r="E179" s="369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22</v>
      </c>
      <c r="L179" s="9"/>
    </row>
    <row r="180" spans="1:13" ht="14.1" customHeight="1" x14ac:dyDescent="0.15">
      <c r="A180" s="388"/>
      <c r="B180" s="393" t="s">
        <v>86</v>
      </c>
      <c r="C180" s="139">
        <v>1</v>
      </c>
      <c r="D180" s="385" t="s">
        <v>75</v>
      </c>
      <c r="E180" s="38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8"/>
      <c r="B181" s="394"/>
      <c r="C181" s="139">
        <v>2</v>
      </c>
      <c r="D181" s="385" t="s">
        <v>76</v>
      </c>
      <c r="E181" s="38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8"/>
      <c r="B182" s="394"/>
      <c r="C182" s="139">
        <v>3</v>
      </c>
      <c r="D182" s="385" t="s">
        <v>77</v>
      </c>
      <c r="E182" s="38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8"/>
      <c r="B183" s="394"/>
      <c r="C183" s="139">
        <v>4</v>
      </c>
      <c r="D183" s="385" t="s">
        <v>110</v>
      </c>
      <c r="E183" s="38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8"/>
      <c r="B184" s="394"/>
      <c r="C184" s="139">
        <v>5</v>
      </c>
      <c r="D184" s="385" t="s">
        <v>78</v>
      </c>
      <c r="E184" s="386"/>
      <c r="F184" s="56">
        <f>COUNTIFS(ローデータ!$B$12:$B$1011,1,ローデータ!$G$12:$G$1011,$G$4,ローデータ!$I$12:$I$1011,$B$14,ローデータ!$J$12:$J$1011,C184,ローデータ!$K$12:$K$1011,$B$21,ローデータ!$L$12:$L$1011,$F$176)</f>
        <v>1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1</v>
      </c>
      <c r="L184" s="9"/>
    </row>
    <row r="185" spans="1:13" ht="14.1" customHeight="1" x14ac:dyDescent="0.15">
      <c r="A185" s="388"/>
      <c r="B185" s="394"/>
      <c r="C185" s="139">
        <v>6</v>
      </c>
      <c r="D185" s="385" t="s">
        <v>79</v>
      </c>
      <c r="E185" s="38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8"/>
      <c r="B186" s="394"/>
      <c r="C186" s="139">
        <v>7</v>
      </c>
      <c r="D186" s="385" t="s">
        <v>80</v>
      </c>
      <c r="E186" s="38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8"/>
      <c r="B187" s="394"/>
      <c r="C187" s="139">
        <v>8</v>
      </c>
      <c r="D187" s="385" t="s">
        <v>81</v>
      </c>
      <c r="E187" s="38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8"/>
      <c r="B188" s="394"/>
      <c r="C188" s="139">
        <v>9</v>
      </c>
      <c r="D188" s="385" t="s">
        <v>82</v>
      </c>
      <c r="E188" s="38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8"/>
      <c r="B189" s="394"/>
      <c r="C189" s="139">
        <v>10</v>
      </c>
      <c r="D189" s="385" t="s">
        <v>111</v>
      </c>
      <c r="E189" s="38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9"/>
      <c r="B190" s="395"/>
      <c r="C190" s="139">
        <v>11</v>
      </c>
      <c r="D190" s="385" t="s">
        <v>83</v>
      </c>
      <c r="E190" s="38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90" t="s">
        <v>50</v>
      </c>
      <c r="B191" s="391"/>
      <c r="C191" s="391"/>
      <c r="D191" s="391"/>
      <c r="E191" s="392"/>
      <c r="F191" s="56">
        <f>SUM(F179:F190)</f>
        <v>21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23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7"/>
      <c r="B194" s="397"/>
      <c r="C194" s="397"/>
      <c r="D194" s="397"/>
      <c r="E194" s="358"/>
      <c r="F194" s="244" t="s">
        <v>113</v>
      </c>
      <c r="G194" s="244"/>
      <c r="H194" s="244"/>
      <c r="I194" s="244"/>
      <c r="J194" s="245"/>
      <c r="K194" s="279" t="s">
        <v>50</v>
      </c>
      <c r="L194" s="9"/>
      <c r="M194" s="9"/>
    </row>
    <row r="195" spans="1:18" ht="14.1" customHeight="1" x14ac:dyDescent="0.15">
      <c r="A195" s="359"/>
      <c r="B195" s="398"/>
      <c r="C195" s="398"/>
      <c r="D195" s="398"/>
      <c r="E195" s="360"/>
      <c r="F195" s="401" t="s">
        <v>96</v>
      </c>
      <c r="G195" s="220" t="s">
        <v>97</v>
      </c>
      <c r="H195" s="222" t="s">
        <v>98</v>
      </c>
      <c r="I195" s="220" t="s">
        <v>99</v>
      </c>
      <c r="J195" s="222" t="s">
        <v>100</v>
      </c>
      <c r="K195" s="400"/>
      <c r="L195" s="9"/>
      <c r="M195" s="9"/>
    </row>
    <row r="196" spans="1:18" ht="14.1" customHeight="1" x14ac:dyDescent="0.15">
      <c r="A196" s="359"/>
      <c r="B196" s="398"/>
      <c r="C196" s="398"/>
      <c r="D196" s="398"/>
      <c r="E196" s="360"/>
      <c r="F196" s="402"/>
      <c r="G196" s="326"/>
      <c r="H196" s="327"/>
      <c r="I196" s="326"/>
      <c r="J196" s="327"/>
      <c r="K196" s="400"/>
      <c r="L196" s="9"/>
      <c r="M196" s="9"/>
    </row>
    <row r="197" spans="1:18" ht="14.1" customHeight="1" x14ac:dyDescent="0.15">
      <c r="A197" s="361"/>
      <c r="B197" s="399"/>
      <c r="C197" s="399"/>
      <c r="D197" s="399"/>
      <c r="E197" s="362"/>
      <c r="F197" s="403"/>
      <c r="G197" s="221"/>
      <c r="H197" s="223"/>
      <c r="I197" s="221"/>
      <c r="J197" s="223"/>
      <c r="K197" s="280"/>
      <c r="L197" s="9"/>
      <c r="M197" s="9"/>
    </row>
    <row r="198" spans="1:18" ht="14.1" customHeight="1" x14ac:dyDescent="0.15">
      <c r="A198" s="387" t="s">
        <v>73</v>
      </c>
      <c r="B198" s="117" t="s">
        <v>85</v>
      </c>
      <c r="C198" s="368" t="s">
        <v>87</v>
      </c>
      <c r="D198" s="396"/>
      <c r="E198" s="369"/>
      <c r="F198" s="89">
        <f>SUMIFS(ローデータ!M12:M1011,ローデータ!$B$12:$B$1011,1,ローデータ!$G$12:$G$1011,$G$4,ローデータ!$I$12:$I$1011,$C$14,ローデータ!$K$12:$K$1011,$B$21)</f>
        <v>12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35</v>
      </c>
      <c r="L198" s="9"/>
    </row>
    <row r="199" spans="1:18" ht="14.1" customHeight="1" x14ac:dyDescent="0.15">
      <c r="A199" s="388"/>
      <c r="B199" s="393" t="s">
        <v>86</v>
      </c>
      <c r="C199" s="139">
        <v>1</v>
      </c>
      <c r="D199" s="385" t="s">
        <v>75</v>
      </c>
      <c r="E199" s="386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8"/>
      <c r="B200" s="394"/>
      <c r="C200" s="139">
        <v>2</v>
      </c>
      <c r="D200" s="385" t="s">
        <v>76</v>
      </c>
      <c r="E200" s="386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8"/>
      <c r="B201" s="394"/>
      <c r="C201" s="139">
        <v>3</v>
      </c>
      <c r="D201" s="385" t="s">
        <v>77</v>
      </c>
      <c r="E201" s="386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8"/>
      <c r="B202" s="394"/>
      <c r="C202" s="139">
        <v>4</v>
      </c>
      <c r="D202" s="385" t="s">
        <v>110</v>
      </c>
      <c r="E202" s="386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8"/>
      <c r="B203" s="394"/>
      <c r="C203" s="139">
        <v>5</v>
      </c>
      <c r="D203" s="385" t="s">
        <v>78</v>
      </c>
      <c r="E203" s="386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3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3</v>
      </c>
      <c r="L203" s="9"/>
    </row>
    <row r="204" spans="1:18" ht="14.1" customHeight="1" x14ac:dyDescent="0.15">
      <c r="A204" s="388"/>
      <c r="B204" s="394"/>
      <c r="C204" s="139">
        <v>6</v>
      </c>
      <c r="D204" s="385" t="s">
        <v>79</v>
      </c>
      <c r="E204" s="386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8"/>
      <c r="B205" s="394"/>
      <c r="C205" s="139">
        <v>7</v>
      </c>
      <c r="D205" s="385" t="s">
        <v>80</v>
      </c>
      <c r="E205" s="386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8"/>
      <c r="B206" s="394"/>
      <c r="C206" s="139">
        <v>8</v>
      </c>
      <c r="D206" s="385" t="s">
        <v>81</v>
      </c>
      <c r="E206" s="386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8"/>
      <c r="B207" s="394"/>
      <c r="C207" s="139">
        <v>9</v>
      </c>
      <c r="D207" s="385" t="s">
        <v>82</v>
      </c>
      <c r="E207" s="386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8"/>
      <c r="B208" s="394"/>
      <c r="C208" s="139">
        <v>10</v>
      </c>
      <c r="D208" s="385" t="s">
        <v>111</v>
      </c>
      <c r="E208" s="386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9"/>
      <c r="B209" s="395"/>
      <c r="C209" s="139">
        <v>11</v>
      </c>
      <c r="D209" s="385" t="s">
        <v>83</v>
      </c>
      <c r="E209" s="386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90" t="s">
        <v>50</v>
      </c>
      <c r="B210" s="391"/>
      <c r="C210" s="391"/>
      <c r="D210" s="391"/>
      <c r="E210" s="392"/>
      <c r="F210" s="94">
        <f>SUM(F198:F209)</f>
        <v>12</v>
      </c>
      <c r="G210" s="94">
        <f t="shared" ref="G210:I210" si="19">SUM(G198:G209)</f>
        <v>15</v>
      </c>
      <c r="H210" s="94">
        <f>SUM(H198:H209)</f>
        <v>7</v>
      </c>
      <c r="I210" s="94">
        <f t="shared" si="19"/>
        <v>4</v>
      </c>
      <c r="J210" s="94">
        <f>SUM(J198:J209)</f>
        <v>0</v>
      </c>
      <c r="K210" s="118">
        <f t="shared" si="18"/>
        <v>38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5"/>
      <c r="B213" s="382"/>
      <c r="C213" s="382"/>
      <c r="D213" s="382"/>
      <c r="E213" s="336"/>
      <c r="F213" s="374" t="s">
        <v>114</v>
      </c>
      <c r="G213" s="375"/>
      <c r="H213" s="376"/>
      <c r="I213" s="268" t="s">
        <v>50</v>
      </c>
    </row>
    <row r="214" spans="1:18" ht="14.1" customHeight="1" x14ac:dyDescent="0.15">
      <c r="A214" s="337"/>
      <c r="B214" s="383"/>
      <c r="C214" s="383"/>
      <c r="D214" s="383"/>
      <c r="E214" s="338"/>
      <c r="F214" s="137">
        <v>1</v>
      </c>
      <c r="G214" s="137">
        <v>2</v>
      </c>
      <c r="H214" s="137">
        <v>3</v>
      </c>
      <c r="I214" s="269"/>
    </row>
    <row r="215" spans="1:18" ht="14.1" customHeight="1" x14ac:dyDescent="0.15">
      <c r="A215" s="339"/>
      <c r="B215" s="384"/>
      <c r="C215" s="384"/>
      <c r="D215" s="384"/>
      <c r="E215" s="340"/>
      <c r="F215" s="140" t="s">
        <v>67</v>
      </c>
      <c r="G215" s="140" t="s">
        <v>66</v>
      </c>
      <c r="H215" s="140" t="s">
        <v>68</v>
      </c>
      <c r="I215" s="270"/>
    </row>
    <row r="216" spans="1:18" ht="14.1" customHeight="1" x14ac:dyDescent="0.15">
      <c r="A216" s="387" t="s">
        <v>73</v>
      </c>
      <c r="B216" s="117" t="s">
        <v>85</v>
      </c>
      <c r="C216" s="368" t="s">
        <v>87</v>
      </c>
      <c r="D216" s="396"/>
      <c r="E216" s="369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88"/>
      <c r="B217" s="393" t="s">
        <v>86</v>
      </c>
      <c r="C217" s="139">
        <v>1</v>
      </c>
      <c r="D217" s="385" t="s">
        <v>75</v>
      </c>
      <c r="E217" s="38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8"/>
      <c r="B218" s="394"/>
      <c r="C218" s="139">
        <v>2</v>
      </c>
      <c r="D218" s="385" t="s">
        <v>76</v>
      </c>
      <c r="E218" s="38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8"/>
      <c r="B219" s="394"/>
      <c r="C219" s="139">
        <v>3</v>
      </c>
      <c r="D219" s="385" t="s">
        <v>77</v>
      </c>
      <c r="E219" s="38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8"/>
      <c r="B220" s="394"/>
      <c r="C220" s="139">
        <v>4</v>
      </c>
      <c r="D220" s="385" t="s">
        <v>110</v>
      </c>
      <c r="E220" s="38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8"/>
      <c r="B221" s="394"/>
      <c r="C221" s="139">
        <v>5</v>
      </c>
      <c r="D221" s="385" t="s">
        <v>78</v>
      </c>
      <c r="E221" s="386"/>
      <c r="F221" s="56">
        <f>COUNTIFS(ローデータ!$B$12:$B$1011,1,ローデータ!$G$12:$G$1011,$G$4,ローデータ!$I$12:$I$1011,$B$14,ローデータ!$J$12:$J$1011,C221,ローデータ!$K$12:$K$1011,$D$21,ローデータ!$S$12:$S$1011,$F$214)</f>
        <v>1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88"/>
      <c r="B222" s="394"/>
      <c r="C222" s="139">
        <v>6</v>
      </c>
      <c r="D222" s="385" t="s">
        <v>79</v>
      </c>
      <c r="E222" s="38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8"/>
      <c r="B223" s="394"/>
      <c r="C223" s="139">
        <v>7</v>
      </c>
      <c r="D223" s="385" t="s">
        <v>80</v>
      </c>
      <c r="E223" s="38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8"/>
      <c r="B224" s="394"/>
      <c r="C224" s="139">
        <v>8</v>
      </c>
      <c r="D224" s="385" t="s">
        <v>81</v>
      </c>
      <c r="E224" s="38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8"/>
      <c r="B225" s="394"/>
      <c r="C225" s="139">
        <v>9</v>
      </c>
      <c r="D225" s="385" t="s">
        <v>82</v>
      </c>
      <c r="E225" s="38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8"/>
      <c r="B226" s="394"/>
      <c r="C226" s="139">
        <v>10</v>
      </c>
      <c r="D226" s="385" t="s">
        <v>111</v>
      </c>
      <c r="E226" s="38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9"/>
      <c r="B227" s="395"/>
      <c r="C227" s="139">
        <v>11</v>
      </c>
      <c r="D227" s="385" t="s">
        <v>83</v>
      </c>
      <c r="E227" s="38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90" t="s">
        <v>50</v>
      </c>
      <c r="B228" s="391"/>
      <c r="C228" s="391"/>
      <c r="D228" s="391"/>
      <c r="E228" s="392"/>
      <c r="F228" s="56">
        <f>SUM(F216:F227)</f>
        <v>11</v>
      </c>
      <c r="G228" s="56">
        <f>SUM(G216:G227)</f>
        <v>0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7"/>
      <c r="B231" s="397"/>
      <c r="C231" s="397"/>
      <c r="D231" s="397"/>
      <c r="E231" s="358"/>
      <c r="F231" s="244" t="s">
        <v>88</v>
      </c>
      <c r="G231" s="244"/>
      <c r="H231" s="244"/>
      <c r="I231" s="244"/>
      <c r="J231" s="244"/>
      <c r="K231" s="244"/>
      <c r="L231" s="245"/>
      <c r="M231" s="254" t="s">
        <v>50</v>
      </c>
    </row>
    <row r="232" spans="1:14" ht="14.1" customHeight="1" x14ac:dyDescent="0.15">
      <c r="A232" s="359"/>
      <c r="B232" s="398"/>
      <c r="C232" s="398"/>
      <c r="D232" s="398"/>
      <c r="E232" s="360"/>
      <c r="F232" s="380" t="s">
        <v>104</v>
      </c>
      <c r="G232" s="226" t="s">
        <v>105</v>
      </c>
      <c r="H232" s="226" t="s">
        <v>98</v>
      </c>
      <c r="I232" s="226" t="s">
        <v>106</v>
      </c>
      <c r="J232" s="246" t="s">
        <v>107</v>
      </c>
      <c r="K232" s="226" t="s">
        <v>36</v>
      </c>
      <c r="L232" s="246" t="s">
        <v>30</v>
      </c>
      <c r="M232" s="294"/>
    </row>
    <row r="233" spans="1:14" ht="14.1" customHeight="1" x14ac:dyDescent="0.15">
      <c r="A233" s="361"/>
      <c r="B233" s="399"/>
      <c r="C233" s="399"/>
      <c r="D233" s="399"/>
      <c r="E233" s="362"/>
      <c r="F233" s="404"/>
      <c r="G233" s="227"/>
      <c r="H233" s="227"/>
      <c r="I233" s="227"/>
      <c r="J233" s="247"/>
      <c r="K233" s="227"/>
      <c r="L233" s="247"/>
      <c r="M233" s="255"/>
    </row>
    <row r="234" spans="1:14" ht="14.1" customHeight="1" x14ac:dyDescent="0.15">
      <c r="A234" s="387" t="s">
        <v>73</v>
      </c>
      <c r="B234" s="117" t="s">
        <v>85</v>
      </c>
      <c r="C234" s="368" t="s">
        <v>87</v>
      </c>
      <c r="D234" s="396"/>
      <c r="E234" s="369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88"/>
      <c r="B235" s="393" t="s">
        <v>86</v>
      </c>
      <c r="C235" s="139">
        <v>1</v>
      </c>
      <c r="D235" s="385" t="s">
        <v>75</v>
      </c>
      <c r="E235" s="386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8"/>
      <c r="B236" s="394"/>
      <c r="C236" s="139">
        <v>2</v>
      </c>
      <c r="D236" s="385" t="s">
        <v>76</v>
      </c>
      <c r="E236" s="386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8"/>
      <c r="B237" s="394"/>
      <c r="C237" s="139">
        <v>3</v>
      </c>
      <c r="D237" s="385" t="s">
        <v>77</v>
      </c>
      <c r="E237" s="386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8"/>
      <c r="B238" s="394"/>
      <c r="C238" s="139">
        <v>4</v>
      </c>
      <c r="D238" s="385" t="s">
        <v>110</v>
      </c>
      <c r="E238" s="386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8"/>
      <c r="B239" s="394"/>
      <c r="C239" s="139">
        <v>5</v>
      </c>
      <c r="D239" s="385" t="s">
        <v>78</v>
      </c>
      <c r="E239" s="386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1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1</v>
      </c>
      <c r="N239" s="9"/>
    </row>
    <row r="240" spans="1:14" ht="14.1" customHeight="1" x14ac:dyDescent="0.15">
      <c r="A240" s="388"/>
      <c r="B240" s="394"/>
      <c r="C240" s="139">
        <v>6</v>
      </c>
      <c r="D240" s="385" t="s">
        <v>79</v>
      </c>
      <c r="E240" s="386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8"/>
      <c r="B241" s="394"/>
      <c r="C241" s="139">
        <v>7</v>
      </c>
      <c r="D241" s="385" t="s">
        <v>80</v>
      </c>
      <c r="E241" s="386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8"/>
      <c r="B242" s="394"/>
      <c r="C242" s="139">
        <v>8</v>
      </c>
      <c r="D242" s="385" t="s">
        <v>81</v>
      </c>
      <c r="E242" s="386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8"/>
      <c r="B243" s="394"/>
      <c r="C243" s="139">
        <v>9</v>
      </c>
      <c r="D243" s="385" t="s">
        <v>82</v>
      </c>
      <c r="E243" s="386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8"/>
      <c r="B244" s="394"/>
      <c r="C244" s="139">
        <v>10</v>
      </c>
      <c r="D244" s="385" t="s">
        <v>111</v>
      </c>
      <c r="E244" s="386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9"/>
      <c r="B245" s="395"/>
      <c r="C245" s="139">
        <v>11</v>
      </c>
      <c r="D245" s="385" t="s">
        <v>83</v>
      </c>
      <c r="E245" s="386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90" t="s">
        <v>50</v>
      </c>
      <c r="B246" s="391"/>
      <c r="C246" s="391"/>
      <c r="D246" s="391"/>
      <c r="E246" s="392"/>
      <c r="F246" s="94">
        <f>SUM(F234:F245)</f>
        <v>2</v>
      </c>
      <c r="G246" s="94">
        <f t="shared" ref="G246:L246" si="22">SUM(G234:G245)</f>
        <v>7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4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5"/>
      <c r="B250" s="382"/>
      <c r="C250" s="382"/>
      <c r="D250" s="382"/>
      <c r="E250" s="336"/>
      <c r="F250" s="259" t="s">
        <v>16</v>
      </c>
      <c r="G250" s="260"/>
      <c r="H250" s="260"/>
      <c r="I250" s="260"/>
      <c r="J250" s="261"/>
      <c r="K250" s="310" t="s">
        <v>50</v>
      </c>
      <c r="L250" s="265" t="s">
        <v>13</v>
      </c>
      <c r="M250" s="266"/>
      <c r="N250" s="267"/>
      <c r="O250" s="268" t="s">
        <v>50</v>
      </c>
    </row>
    <row r="251" spans="1:17" ht="14.1" customHeight="1" x14ac:dyDescent="0.15">
      <c r="A251" s="337"/>
      <c r="B251" s="383"/>
      <c r="C251" s="383"/>
      <c r="D251" s="383"/>
      <c r="E251" s="33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11"/>
      <c r="L251" s="52">
        <v>1</v>
      </c>
      <c r="M251" s="44">
        <v>2</v>
      </c>
      <c r="N251" s="61">
        <v>3</v>
      </c>
      <c r="O251" s="269"/>
    </row>
    <row r="252" spans="1:17" ht="14.1" customHeight="1" x14ac:dyDescent="0.15">
      <c r="A252" s="337"/>
      <c r="B252" s="383"/>
      <c r="C252" s="383"/>
      <c r="D252" s="383"/>
      <c r="E252" s="338"/>
      <c r="F252" s="252" t="s">
        <v>65</v>
      </c>
      <c r="G252" s="252" t="s">
        <v>66</v>
      </c>
      <c r="H252" s="281" t="s">
        <v>101</v>
      </c>
      <c r="I252" s="246" t="s">
        <v>102</v>
      </c>
      <c r="J252" s="367" t="s">
        <v>103</v>
      </c>
      <c r="K252" s="311"/>
      <c r="L252" s="405" t="s">
        <v>67</v>
      </c>
      <c r="M252" s="250" t="s">
        <v>66</v>
      </c>
      <c r="N252" s="407" t="s">
        <v>68</v>
      </c>
      <c r="O252" s="269"/>
    </row>
    <row r="253" spans="1:17" ht="14.1" customHeight="1" x14ac:dyDescent="0.15">
      <c r="A253" s="339"/>
      <c r="B253" s="384"/>
      <c r="C253" s="384"/>
      <c r="D253" s="384"/>
      <c r="E253" s="340"/>
      <c r="F253" s="253"/>
      <c r="G253" s="253"/>
      <c r="H253" s="365"/>
      <c r="I253" s="366"/>
      <c r="J253" s="253"/>
      <c r="K253" s="312"/>
      <c r="L253" s="406"/>
      <c r="M253" s="251"/>
      <c r="N253" s="408"/>
      <c r="O253" s="270"/>
    </row>
    <row r="254" spans="1:17" ht="14.1" customHeight="1" x14ac:dyDescent="0.15">
      <c r="A254" s="409" t="s">
        <v>73</v>
      </c>
      <c r="B254" s="117" t="s">
        <v>85</v>
      </c>
      <c r="C254" s="368" t="s">
        <v>87</v>
      </c>
      <c r="D254" s="396"/>
      <c r="E254" s="36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410"/>
      <c r="B255" s="412" t="s">
        <v>86</v>
      </c>
      <c r="C255" s="139">
        <v>1</v>
      </c>
      <c r="D255" s="385" t="s">
        <v>75</v>
      </c>
      <c r="E255" s="39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10"/>
      <c r="B256" s="394"/>
      <c r="C256" s="139">
        <v>2</v>
      </c>
      <c r="D256" s="385" t="s">
        <v>76</v>
      </c>
      <c r="E256" s="39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10"/>
      <c r="B257" s="394"/>
      <c r="C257" s="139">
        <v>3</v>
      </c>
      <c r="D257" s="385" t="s">
        <v>77</v>
      </c>
      <c r="E257" s="39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10"/>
      <c r="B258" s="394"/>
      <c r="C258" s="139">
        <v>4</v>
      </c>
      <c r="D258" s="385" t="s">
        <v>110</v>
      </c>
      <c r="E258" s="38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10"/>
      <c r="B259" s="394"/>
      <c r="C259" s="139">
        <v>5</v>
      </c>
      <c r="D259" s="385" t="s">
        <v>78</v>
      </c>
      <c r="E259" s="39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10"/>
      <c r="B260" s="394"/>
      <c r="C260" s="139">
        <v>6</v>
      </c>
      <c r="D260" s="385" t="s">
        <v>79</v>
      </c>
      <c r="E260" s="39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10"/>
      <c r="B261" s="394"/>
      <c r="C261" s="139">
        <v>7</v>
      </c>
      <c r="D261" s="385" t="s">
        <v>80</v>
      </c>
      <c r="E261" s="39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10"/>
      <c r="B262" s="394"/>
      <c r="C262" s="139">
        <v>8</v>
      </c>
      <c r="D262" s="385" t="s">
        <v>81</v>
      </c>
      <c r="E262" s="39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10"/>
      <c r="B263" s="394"/>
      <c r="C263" s="139">
        <v>9</v>
      </c>
      <c r="D263" s="385" t="s">
        <v>82</v>
      </c>
      <c r="E263" s="39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10"/>
      <c r="B264" s="394"/>
      <c r="C264" s="139">
        <v>10</v>
      </c>
      <c r="D264" s="385" t="s">
        <v>111</v>
      </c>
      <c r="E264" s="38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11"/>
      <c r="B265" s="395"/>
      <c r="C265" s="139">
        <v>11</v>
      </c>
      <c r="D265" s="385" t="s">
        <v>83</v>
      </c>
      <c r="E265" s="39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90" t="s">
        <v>50</v>
      </c>
      <c r="B266" s="391"/>
      <c r="C266" s="391"/>
      <c r="D266" s="391"/>
      <c r="E266" s="392"/>
      <c r="F266" s="56">
        <f>SUM(F254:F265)</f>
        <v>5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5</v>
      </c>
      <c r="M266" s="94">
        <f>SUM(M254:M265)</f>
        <v>1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21"/>
      <c r="B269" s="422"/>
      <c r="C269" s="422"/>
      <c r="D269" s="422"/>
      <c r="E269" s="322"/>
      <c r="F269" s="237" t="s">
        <v>70</v>
      </c>
      <c r="G269" s="238"/>
      <c r="H269" s="238"/>
      <c r="I269" s="238"/>
      <c r="J269" s="239"/>
      <c r="K269" s="316" t="s">
        <v>50</v>
      </c>
      <c r="L269" s="243" t="s">
        <v>71</v>
      </c>
      <c r="M269" s="244"/>
      <c r="N269" s="244"/>
      <c r="O269" s="244"/>
      <c r="P269" s="244"/>
      <c r="Q269" s="244"/>
      <c r="R269" s="245"/>
      <c r="S269" s="215" t="s">
        <v>50</v>
      </c>
    </row>
    <row r="270" spans="1:19" ht="14.1" customHeight="1" x14ac:dyDescent="0.15">
      <c r="A270" s="423"/>
      <c r="B270" s="424"/>
      <c r="C270" s="424"/>
      <c r="D270" s="424"/>
      <c r="E270" s="323"/>
      <c r="F270" s="401" t="s">
        <v>96</v>
      </c>
      <c r="G270" s="220" t="s">
        <v>97</v>
      </c>
      <c r="H270" s="222" t="s">
        <v>98</v>
      </c>
      <c r="I270" s="220" t="s">
        <v>99</v>
      </c>
      <c r="J270" s="222" t="s">
        <v>100</v>
      </c>
      <c r="K270" s="317"/>
      <c r="L270" s="413" t="s">
        <v>104</v>
      </c>
      <c r="M270" s="415" t="s">
        <v>105</v>
      </c>
      <c r="N270" s="415" t="s">
        <v>98</v>
      </c>
      <c r="O270" s="415" t="s">
        <v>106</v>
      </c>
      <c r="P270" s="416" t="s">
        <v>107</v>
      </c>
      <c r="Q270" s="415" t="s">
        <v>36</v>
      </c>
      <c r="R270" s="416" t="s">
        <v>30</v>
      </c>
      <c r="S270" s="216"/>
    </row>
    <row r="271" spans="1:19" ht="14.1" customHeight="1" x14ac:dyDescent="0.15">
      <c r="A271" s="425"/>
      <c r="B271" s="426"/>
      <c r="C271" s="426"/>
      <c r="D271" s="426"/>
      <c r="E271" s="324"/>
      <c r="F271" s="403"/>
      <c r="G271" s="221"/>
      <c r="H271" s="223"/>
      <c r="I271" s="221"/>
      <c r="J271" s="223"/>
      <c r="K271" s="318"/>
      <c r="L271" s="414"/>
      <c r="M271" s="415"/>
      <c r="N271" s="415"/>
      <c r="O271" s="415"/>
      <c r="P271" s="416"/>
      <c r="Q271" s="415"/>
      <c r="R271" s="416"/>
      <c r="S271" s="217"/>
    </row>
    <row r="272" spans="1:19" ht="14.1" customHeight="1" x14ac:dyDescent="0.15">
      <c r="A272" s="387" t="s">
        <v>73</v>
      </c>
      <c r="B272" s="117" t="s">
        <v>85</v>
      </c>
      <c r="C272" s="368" t="s">
        <v>87</v>
      </c>
      <c r="D272" s="396"/>
      <c r="E272" s="369"/>
      <c r="F272" s="89">
        <f>SUMIFS(ローデータ!M86:M1085,ローデータ!$B$12:$B$1011,1,ローデータ!$G$12:$G$1011,$G$4,ローデータ!$I$12:$I$1011,$C$14,ローデータ!$K$12:$K$1011,$F$21)</f>
        <v>3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5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88"/>
      <c r="B273" s="393" t="s">
        <v>86</v>
      </c>
      <c r="C273" s="139">
        <v>1</v>
      </c>
      <c r="D273" s="385" t="s">
        <v>75</v>
      </c>
      <c r="E273" s="386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8"/>
      <c r="B274" s="394"/>
      <c r="C274" s="139">
        <v>2</v>
      </c>
      <c r="D274" s="385" t="s">
        <v>76</v>
      </c>
      <c r="E274" s="386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8"/>
      <c r="B275" s="394"/>
      <c r="C275" s="139">
        <v>3</v>
      </c>
      <c r="D275" s="385" t="s">
        <v>77</v>
      </c>
      <c r="E275" s="386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8"/>
      <c r="B276" s="394"/>
      <c r="C276" s="139">
        <v>4</v>
      </c>
      <c r="D276" s="419" t="s">
        <v>110</v>
      </c>
      <c r="E276" s="420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8"/>
      <c r="B277" s="394"/>
      <c r="C277" s="139">
        <v>5</v>
      </c>
      <c r="D277" s="385" t="s">
        <v>78</v>
      </c>
      <c r="E277" s="386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8"/>
      <c r="B278" s="394"/>
      <c r="C278" s="139">
        <v>6</v>
      </c>
      <c r="D278" s="385" t="s">
        <v>79</v>
      </c>
      <c r="E278" s="386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8"/>
      <c r="B279" s="394"/>
      <c r="C279" s="139">
        <v>7</v>
      </c>
      <c r="D279" s="385" t="s">
        <v>80</v>
      </c>
      <c r="E279" s="386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8"/>
      <c r="B280" s="394"/>
      <c r="C280" s="139">
        <v>8</v>
      </c>
      <c r="D280" s="385" t="s">
        <v>81</v>
      </c>
      <c r="E280" s="386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8"/>
      <c r="B281" s="394"/>
      <c r="C281" s="139">
        <v>9</v>
      </c>
      <c r="D281" s="385" t="s">
        <v>82</v>
      </c>
      <c r="E281" s="386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8"/>
      <c r="B282" s="394"/>
      <c r="C282" s="139">
        <v>10</v>
      </c>
      <c r="D282" s="385" t="s">
        <v>111</v>
      </c>
      <c r="E282" s="386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9"/>
      <c r="B283" s="395"/>
      <c r="C283" s="139">
        <v>11</v>
      </c>
      <c r="D283" s="385" t="s">
        <v>83</v>
      </c>
      <c r="E283" s="386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90" t="s">
        <v>50</v>
      </c>
      <c r="B284" s="391"/>
      <c r="C284" s="391"/>
      <c r="D284" s="391"/>
      <c r="E284" s="392"/>
      <c r="F284" s="56">
        <f>SUM(F272:F283)</f>
        <v>3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5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3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7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6">
        <v>1</v>
      </c>
      <c r="L3" s="429" t="s">
        <v>54</v>
      </c>
      <c r="M3" s="430"/>
      <c r="N3" s="430"/>
      <c r="O3" s="431"/>
      <c r="P3" s="144">
        <v>2</v>
      </c>
      <c r="Q3" s="429" t="s">
        <v>55</v>
      </c>
      <c r="R3" s="430"/>
      <c r="S3" s="430"/>
      <c r="T3" s="431"/>
      <c r="U3" s="144">
        <v>3</v>
      </c>
      <c r="V3" s="429" t="s">
        <v>56</v>
      </c>
      <c r="W3" s="430"/>
      <c r="X3" s="430"/>
      <c r="Y3" s="431"/>
      <c r="Z3" s="144">
        <v>4</v>
      </c>
      <c r="AA3" s="429" t="s">
        <v>57</v>
      </c>
      <c r="AB3" s="430"/>
      <c r="AC3" s="430"/>
      <c r="AD3" s="431"/>
      <c r="AE3" s="144">
        <v>5</v>
      </c>
      <c r="AF3" s="429" t="s">
        <v>58</v>
      </c>
      <c r="AG3" s="430"/>
      <c r="AH3" s="430"/>
      <c r="AI3" s="431"/>
      <c r="AJ3" s="144">
        <v>6</v>
      </c>
      <c r="AK3" s="429" t="s">
        <v>134</v>
      </c>
      <c r="AL3" s="430"/>
      <c r="AM3" s="430"/>
      <c r="AN3" s="431"/>
      <c r="AO3" s="144">
        <v>7</v>
      </c>
      <c r="AP3" s="429" t="s">
        <v>135</v>
      </c>
      <c r="AQ3" s="430"/>
      <c r="AR3" s="430"/>
      <c r="AS3" s="431"/>
      <c r="AT3" s="144">
        <v>8</v>
      </c>
      <c r="AU3" s="429" t="s">
        <v>61</v>
      </c>
      <c r="AV3" s="430"/>
      <c r="AW3" s="430"/>
      <c r="AX3" s="431"/>
      <c r="AY3" s="144">
        <v>9</v>
      </c>
      <c r="AZ3" s="429" t="s">
        <v>62</v>
      </c>
      <c r="BA3" s="430"/>
      <c r="BB3" s="430"/>
      <c r="BC3" s="433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7"/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7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7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7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7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7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7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6">
        <v>1</v>
      </c>
      <c r="L13" s="429" t="s">
        <v>54</v>
      </c>
      <c r="M13" s="430"/>
      <c r="N13" s="430"/>
      <c r="O13" s="431"/>
      <c r="P13" s="144">
        <v>2</v>
      </c>
      <c r="Q13" s="429" t="s">
        <v>55</v>
      </c>
      <c r="R13" s="430"/>
      <c r="S13" s="430"/>
      <c r="T13" s="431"/>
      <c r="U13" s="144">
        <v>3</v>
      </c>
      <c r="V13" s="429" t="s">
        <v>56</v>
      </c>
      <c r="W13" s="430"/>
      <c r="X13" s="430"/>
      <c r="Y13" s="431"/>
      <c r="Z13" s="144">
        <v>4</v>
      </c>
      <c r="AA13" s="429" t="s">
        <v>57</v>
      </c>
      <c r="AB13" s="430"/>
      <c r="AC13" s="430"/>
      <c r="AD13" s="431"/>
      <c r="AE13" s="144">
        <v>5</v>
      </c>
      <c r="AF13" s="429" t="s">
        <v>58</v>
      </c>
      <c r="AG13" s="430"/>
      <c r="AH13" s="430"/>
      <c r="AI13" s="431"/>
      <c r="AJ13" s="144">
        <v>6</v>
      </c>
      <c r="AK13" s="429" t="s">
        <v>134</v>
      </c>
      <c r="AL13" s="430"/>
      <c r="AM13" s="430"/>
      <c r="AN13" s="431"/>
      <c r="AO13" s="144">
        <v>7</v>
      </c>
      <c r="AP13" s="429" t="s">
        <v>135</v>
      </c>
      <c r="AQ13" s="430"/>
      <c r="AR13" s="430"/>
      <c r="AS13" s="431"/>
      <c r="AT13" s="144">
        <v>8</v>
      </c>
      <c r="AU13" s="429" t="s">
        <v>61</v>
      </c>
      <c r="AV13" s="430"/>
      <c r="AW13" s="430"/>
      <c r="AX13" s="431"/>
      <c r="AY13" s="144">
        <v>9</v>
      </c>
      <c r="AZ13" s="429" t="s">
        <v>62</v>
      </c>
      <c r="BA13" s="430"/>
      <c r="BB13" s="430"/>
      <c r="BC13" s="433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34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4"/>
      <c r="B15" s="395" t="s">
        <v>29</v>
      </c>
      <c r="C15" s="395"/>
      <c r="D15" s="395"/>
      <c r="E15" s="395"/>
      <c r="F15" s="395"/>
      <c r="G15" s="395"/>
      <c r="H15" s="395"/>
      <c r="I15" s="395"/>
      <c r="J15" s="39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4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4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4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4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4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4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6">
        <v>1</v>
      </c>
      <c r="L23" s="429" t="s">
        <v>54</v>
      </c>
      <c r="M23" s="430"/>
      <c r="N23" s="430"/>
      <c r="O23" s="431"/>
      <c r="P23" s="144">
        <v>2</v>
      </c>
      <c r="Q23" s="429" t="s">
        <v>55</v>
      </c>
      <c r="R23" s="430"/>
      <c r="S23" s="430"/>
      <c r="T23" s="431"/>
      <c r="U23" s="144">
        <v>3</v>
      </c>
      <c r="V23" s="429" t="s">
        <v>56</v>
      </c>
      <c r="W23" s="430"/>
      <c r="X23" s="430"/>
      <c r="Y23" s="431"/>
      <c r="Z23" s="144">
        <v>4</v>
      </c>
      <c r="AA23" s="429" t="s">
        <v>57</v>
      </c>
      <c r="AB23" s="430"/>
      <c r="AC23" s="430"/>
      <c r="AD23" s="431"/>
      <c r="AE23" s="144">
        <v>5</v>
      </c>
      <c r="AF23" s="429" t="s">
        <v>58</v>
      </c>
      <c r="AG23" s="430"/>
      <c r="AH23" s="430"/>
      <c r="AI23" s="431"/>
      <c r="AJ23" s="144">
        <v>6</v>
      </c>
      <c r="AK23" s="429" t="s">
        <v>134</v>
      </c>
      <c r="AL23" s="430"/>
      <c r="AM23" s="430"/>
      <c r="AN23" s="431"/>
      <c r="AO23" s="144">
        <v>7</v>
      </c>
      <c r="AP23" s="429" t="s">
        <v>135</v>
      </c>
      <c r="AQ23" s="430"/>
      <c r="AR23" s="430"/>
      <c r="AS23" s="431"/>
      <c r="AT23" s="144">
        <v>8</v>
      </c>
      <c r="AU23" s="429" t="s">
        <v>61</v>
      </c>
      <c r="AV23" s="430"/>
      <c r="AW23" s="430"/>
      <c r="AX23" s="431"/>
      <c r="AY23" s="144">
        <v>9</v>
      </c>
      <c r="AZ23" s="429" t="s">
        <v>62</v>
      </c>
      <c r="BA23" s="430"/>
      <c r="BB23" s="430"/>
      <c r="BC23" s="433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87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8"/>
      <c r="B25" s="395" t="s">
        <v>29</v>
      </c>
      <c r="C25" s="395"/>
      <c r="D25" s="395"/>
      <c r="E25" s="395"/>
      <c r="F25" s="395"/>
      <c r="G25" s="395"/>
      <c r="H25" s="395"/>
      <c r="I25" s="395"/>
      <c r="J25" s="39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8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8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8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8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8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9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6">
        <v>1</v>
      </c>
      <c r="L33" s="429" t="s">
        <v>54</v>
      </c>
      <c r="M33" s="430"/>
      <c r="N33" s="430"/>
      <c r="O33" s="431"/>
      <c r="P33" s="144">
        <v>2</v>
      </c>
      <c r="Q33" s="429" t="s">
        <v>55</v>
      </c>
      <c r="R33" s="430"/>
      <c r="S33" s="430"/>
      <c r="T33" s="431"/>
      <c r="U33" s="144">
        <v>3</v>
      </c>
      <c r="V33" s="429" t="s">
        <v>56</v>
      </c>
      <c r="W33" s="430"/>
      <c r="X33" s="430"/>
      <c r="Y33" s="431"/>
      <c r="Z33" s="144">
        <v>4</v>
      </c>
      <c r="AA33" s="429" t="s">
        <v>57</v>
      </c>
      <c r="AB33" s="430"/>
      <c r="AC33" s="430"/>
      <c r="AD33" s="431"/>
      <c r="AE33" s="144">
        <v>5</v>
      </c>
      <c r="AF33" s="429" t="s">
        <v>58</v>
      </c>
      <c r="AG33" s="430"/>
      <c r="AH33" s="430"/>
      <c r="AI33" s="431"/>
      <c r="AJ33" s="144">
        <v>6</v>
      </c>
      <c r="AK33" s="429" t="s">
        <v>134</v>
      </c>
      <c r="AL33" s="430"/>
      <c r="AM33" s="430"/>
      <c r="AN33" s="431"/>
      <c r="AO33" s="144">
        <v>7</v>
      </c>
      <c r="AP33" s="429" t="s">
        <v>135</v>
      </c>
      <c r="AQ33" s="430"/>
      <c r="AR33" s="430"/>
      <c r="AS33" s="431"/>
      <c r="AT33" s="144">
        <v>8</v>
      </c>
      <c r="AU33" s="429" t="s">
        <v>61</v>
      </c>
      <c r="AV33" s="430"/>
      <c r="AW33" s="430"/>
      <c r="AX33" s="431"/>
      <c r="AY33" s="144">
        <v>9</v>
      </c>
      <c r="AZ33" s="429" t="s">
        <v>62</v>
      </c>
      <c r="BA33" s="430"/>
      <c r="BB33" s="430"/>
      <c r="BC33" s="433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87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8"/>
      <c r="B35" s="395" t="s">
        <v>29</v>
      </c>
      <c r="C35" s="395"/>
      <c r="D35" s="395"/>
      <c r="E35" s="395"/>
      <c r="F35" s="395"/>
      <c r="G35" s="395"/>
      <c r="H35" s="395"/>
      <c r="I35" s="395"/>
      <c r="J35" s="39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8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8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8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8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8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9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6">
        <v>1</v>
      </c>
      <c r="L43" s="429" t="s">
        <v>54</v>
      </c>
      <c r="M43" s="430"/>
      <c r="N43" s="430"/>
      <c r="O43" s="431"/>
      <c r="P43" s="144">
        <v>2</v>
      </c>
      <c r="Q43" s="429" t="s">
        <v>55</v>
      </c>
      <c r="R43" s="430"/>
      <c r="S43" s="430"/>
      <c r="T43" s="431"/>
      <c r="U43" s="144">
        <v>3</v>
      </c>
      <c r="V43" s="429" t="s">
        <v>56</v>
      </c>
      <c r="W43" s="430"/>
      <c r="X43" s="430"/>
      <c r="Y43" s="431"/>
      <c r="Z43" s="144">
        <v>4</v>
      </c>
      <c r="AA43" s="429" t="s">
        <v>57</v>
      </c>
      <c r="AB43" s="430"/>
      <c r="AC43" s="430"/>
      <c r="AD43" s="431"/>
      <c r="AE43" s="144">
        <v>5</v>
      </c>
      <c r="AF43" s="429" t="s">
        <v>58</v>
      </c>
      <c r="AG43" s="430"/>
      <c r="AH43" s="430"/>
      <c r="AI43" s="431"/>
      <c r="AJ43" s="144">
        <v>6</v>
      </c>
      <c r="AK43" s="429" t="s">
        <v>134</v>
      </c>
      <c r="AL43" s="430"/>
      <c r="AM43" s="430"/>
      <c r="AN43" s="431"/>
      <c r="AO43" s="144">
        <v>7</v>
      </c>
      <c r="AP43" s="429" t="s">
        <v>135</v>
      </c>
      <c r="AQ43" s="430"/>
      <c r="AR43" s="430"/>
      <c r="AS43" s="431"/>
      <c r="AT43" s="144">
        <v>8</v>
      </c>
      <c r="AU43" s="429" t="s">
        <v>61</v>
      </c>
      <c r="AV43" s="430"/>
      <c r="AW43" s="430"/>
      <c r="AX43" s="431"/>
      <c r="AY43" s="144">
        <v>9</v>
      </c>
      <c r="AZ43" s="429" t="s">
        <v>62</v>
      </c>
      <c r="BA43" s="430"/>
      <c r="BB43" s="430"/>
      <c r="BC43" s="433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27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7"/>
      <c r="B45" s="395" t="s">
        <v>29</v>
      </c>
      <c r="C45" s="395"/>
      <c r="D45" s="395"/>
      <c r="E45" s="395"/>
      <c r="F45" s="395"/>
      <c r="G45" s="395"/>
      <c r="H45" s="395"/>
      <c r="I45" s="395"/>
      <c r="J45" s="39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7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7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7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7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7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7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6">
        <v>1</v>
      </c>
      <c r="L53" s="429" t="s">
        <v>54</v>
      </c>
      <c r="M53" s="430"/>
      <c r="N53" s="430"/>
      <c r="O53" s="431"/>
      <c r="P53" s="144">
        <v>2</v>
      </c>
      <c r="Q53" s="429" t="s">
        <v>55</v>
      </c>
      <c r="R53" s="430"/>
      <c r="S53" s="430"/>
      <c r="T53" s="431"/>
      <c r="U53" s="144">
        <v>3</v>
      </c>
      <c r="V53" s="429" t="s">
        <v>56</v>
      </c>
      <c r="W53" s="430"/>
      <c r="X53" s="430"/>
      <c r="Y53" s="431"/>
      <c r="Z53" s="144">
        <v>4</v>
      </c>
      <c r="AA53" s="429" t="s">
        <v>57</v>
      </c>
      <c r="AB53" s="430"/>
      <c r="AC53" s="430"/>
      <c r="AD53" s="431"/>
      <c r="AE53" s="144">
        <v>5</v>
      </c>
      <c r="AF53" s="429" t="s">
        <v>58</v>
      </c>
      <c r="AG53" s="430"/>
      <c r="AH53" s="430"/>
      <c r="AI53" s="431"/>
      <c r="AJ53" s="144">
        <v>6</v>
      </c>
      <c r="AK53" s="429" t="s">
        <v>134</v>
      </c>
      <c r="AL53" s="430"/>
      <c r="AM53" s="430"/>
      <c r="AN53" s="431"/>
      <c r="AO53" s="144">
        <v>7</v>
      </c>
      <c r="AP53" s="429" t="s">
        <v>135</v>
      </c>
      <c r="AQ53" s="430"/>
      <c r="AR53" s="430"/>
      <c r="AS53" s="431"/>
      <c r="AT53" s="144">
        <v>8</v>
      </c>
      <c r="AU53" s="429" t="s">
        <v>61</v>
      </c>
      <c r="AV53" s="430"/>
      <c r="AW53" s="430"/>
      <c r="AX53" s="431"/>
      <c r="AY53" s="144">
        <v>9</v>
      </c>
      <c r="AZ53" s="429" t="s">
        <v>62</v>
      </c>
      <c r="BA53" s="430"/>
      <c r="BB53" s="430"/>
      <c r="BC53" s="433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34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4"/>
      <c r="B55" s="395" t="s">
        <v>29</v>
      </c>
      <c r="C55" s="395"/>
      <c r="D55" s="395"/>
      <c r="E55" s="395"/>
      <c r="F55" s="395"/>
      <c r="G55" s="395"/>
      <c r="H55" s="395"/>
      <c r="I55" s="395"/>
      <c r="J55" s="39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4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4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4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4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4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4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6">
        <v>1</v>
      </c>
      <c r="L63" s="429" t="s">
        <v>54</v>
      </c>
      <c r="M63" s="430"/>
      <c r="N63" s="430"/>
      <c r="O63" s="431"/>
      <c r="P63" s="144">
        <v>2</v>
      </c>
      <c r="Q63" s="429" t="s">
        <v>55</v>
      </c>
      <c r="R63" s="430"/>
      <c r="S63" s="430"/>
      <c r="T63" s="431"/>
      <c r="U63" s="144">
        <v>3</v>
      </c>
      <c r="V63" s="429" t="s">
        <v>56</v>
      </c>
      <c r="W63" s="430"/>
      <c r="X63" s="430"/>
      <c r="Y63" s="431"/>
      <c r="Z63" s="144">
        <v>4</v>
      </c>
      <c r="AA63" s="429" t="s">
        <v>57</v>
      </c>
      <c r="AB63" s="430"/>
      <c r="AC63" s="430"/>
      <c r="AD63" s="431"/>
      <c r="AE63" s="144">
        <v>5</v>
      </c>
      <c r="AF63" s="429" t="s">
        <v>58</v>
      </c>
      <c r="AG63" s="430"/>
      <c r="AH63" s="430"/>
      <c r="AI63" s="431"/>
      <c r="AJ63" s="144">
        <v>6</v>
      </c>
      <c r="AK63" s="429" t="s">
        <v>134</v>
      </c>
      <c r="AL63" s="430"/>
      <c r="AM63" s="430"/>
      <c r="AN63" s="431"/>
      <c r="AO63" s="144">
        <v>7</v>
      </c>
      <c r="AP63" s="429" t="s">
        <v>135</v>
      </c>
      <c r="AQ63" s="430"/>
      <c r="AR63" s="430"/>
      <c r="AS63" s="431"/>
      <c r="AT63" s="144">
        <v>8</v>
      </c>
      <c r="AU63" s="429" t="s">
        <v>61</v>
      </c>
      <c r="AV63" s="430"/>
      <c r="AW63" s="430"/>
      <c r="AX63" s="431"/>
      <c r="AY63" s="144">
        <v>9</v>
      </c>
      <c r="AZ63" s="429" t="s">
        <v>62</v>
      </c>
      <c r="BA63" s="430"/>
      <c r="BB63" s="430"/>
      <c r="BC63" s="433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87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8"/>
      <c r="B65" s="395" t="s">
        <v>29</v>
      </c>
      <c r="C65" s="395"/>
      <c r="D65" s="395"/>
      <c r="E65" s="395"/>
      <c r="F65" s="395"/>
      <c r="G65" s="395"/>
      <c r="H65" s="395"/>
      <c r="I65" s="395"/>
      <c r="J65" s="39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8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8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8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8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8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9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6">
        <v>1</v>
      </c>
      <c r="L73" s="429" t="s">
        <v>54</v>
      </c>
      <c r="M73" s="430"/>
      <c r="N73" s="430"/>
      <c r="O73" s="431"/>
      <c r="P73" s="144">
        <v>2</v>
      </c>
      <c r="Q73" s="429" t="s">
        <v>55</v>
      </c>
      <c r="R73" s="430"/>
      <c r="S73" s="430"/>
      <c r="T73" s="431"/>
      <c r="U73" s="144">
        <v>3</v>
      </c>
      <c r="V73" s="429" t="s">
        <v>56</v>
      </c>
      <c r="W73" s="430"/>
      <c r="X73" s="430"/>
      <c r="Y73" s="431"/>
      <c r="Z73" s="144">
        <v>4</v>
      </c>
      <c r="AA73" s="429" t="s">
        <v>57</v>
      </c>
      <c r="AB73" s="430"/>
      <c r="AC73" s="430"/>
      <c r="AD73" s="431"/>
      <c r="AE73" s="144">
        <v>5</v>
      </c>
      <c r="AF73" s="429" t="s">
        <v>58</v>
      </c>
      <c r="AG73" s="430"/>
      <c r="AH73" s="430"/>
      <c r="AI73" s="431"/>
      <c r="AJ73" s="144">
        <v>6</v>
      </c>
      <c r="AK73" s="429" t="s">
        <v>134</v>
      </c>
      <c r="AL73" s="430"/>
      <c r="AM73" s="430"/>
      <c r="AN73" s="431"/>
      <c r="AO73" s="144">
        <v>7</v>
      </c>
      <c r="AP73" s="429" t="s">
        <v>135</v>
      </c>
      <c r="AQ73" s="430"/>
      <c r="AR73" s="430"/>
      <c r="AS73" s="431"/>
      <c r="AT73" s="144">
        <v>8</v>
      </c>
      <c r="AU73" s="429" t="s">
        <v>61</v>
      </c>
      <c r="AV73" s="430"/>
      <c r="AW73" s="430"/>
      <c r="AX73" s="431"/>
      <c r="AY73" s="144">
        <v>9</v>
      </c>
      <c r="AZ73" s="429" t="s">
        <v>62</v>
      </c>
      <c r="BA73" s="430"/>
      <c r="BB73" s="430"/>
      <c r="BC73" s="433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87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8"/>
      <c r="B75" s="395" t="s">
        <v>29</v>
      </c>
      <c r="C75" s="395"/>
      <c r="D75" s="395"/>
      <c r="E75" s="395"/>
      <c r="F75" s="395"/>
      <c r="G75" s="395"/>
      <c r="H75" s="395"/>
      <c r="I75" s="395"/>
      <c r="J75" s="39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8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8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8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8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8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9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6">
        <v>1</v>
      </c>
      <c r="L84" s="429" t="s">
        <v>54</v>
      </c>
      <c r="M84" s="430"/>
      <c r="N84" s="430"/>
      <c r="O84" s="431"/>
      <c r="P84" s="144">
        <v>2</v>
      </c>
      <c r="Q84" s="429" t="s">
        <v>55</v>
      </c>
      <c r="R84" s="430"/>
      <c r="S84" s="430"/>
      <c r="T84" s="431"/>
      <c r="U84" s="144">
        <v>3</v>
      </c>
      <c r="V84" s="429" t="s">
        <v>56</v>
      </c>
      <c r="W84" s="430"/>
      <c r="X84" s="430"/>
      <c r="Y84" s="431"/>
      <c r="Z84" s="144">
        <v>4</v>
      </c>
      <c r="AA84" s="429" t="s">
        <v>57</v>
      </c>
      <c r="AB84" s="430"/>
      <c r="AC84" s="430"/>
      <c r="AD84" s="431"/>
      <c r="AE84" s="144">
        <v>5</v>
      </c>
      <c r="AF84" s="429" t="s">
        <v>58</v>
      </c>
      <c r="AG84" s="430"/>
      <c r="AH84" s="430"/>
      <c r="AI84" s="431"/>
      <c r="AJ84" s="144">
        <v>6</v>
      </c>
      <c r="AK84" s="429" t="s">
        <v>134</v>
      </c>
      <c r="AL84" s="430"/>
      <c r="AM84" s="430"/>
      <c r="AN84" s="431"/>
      <c r="AO84" s="144">
        <v>7</v>
      </c>
      <c r="AP84" s="429" t="s">
        <v>135</v>
      </c>
      <c r="AQ84" s="430"/>
      <c r="AR84" s="430"/>
      <c r="AS84" s="431"/>
      <c r="AT84" s="144">
        <v>8</v>
      </c>
      <c r="AU84" s="429" t="s">
        <v>61</v>
      </c>
      <c r="AV84" s="430"/>
      <c r="AW84" s="430"/>
      <c r="AX84" s="431"/>
      <c r="AY84" s="144">
        <v>9</v>
      </c>
      <c r="AZ84" s="429" t="s">
        <v>62</v>
      </c>
      <c r="BA84" s="430"/>
      <c r="BB84" s="430"/>
      <c r="BC84" s="433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27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7"/>
      <c r="B86" s="395" t="s">
        <v>29</v>
      </c>
      <c r="C86" s="395"/>
      <c r="D86" s="395"/>
      <c r="E86" s="395"/>
      <c r="F86" s="395"/>
      <c r="G86" s="395"/>
      <c r="H86" s="395"/>
      <c r="I86" s="395"/>
      <c r="J86" s="39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7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7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7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7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7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7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6">
        <v>1</v>
      </c>
      <c r="L94" s="429" t="s">
        <v>54</v>
      </c>
      <c r="M94" s="430"/>
      <c r="N94" s="430"/>
      <c r="O94" s="431"/>
      <c r="P94" s="144">
        <v>2</v>
      </c>
      <c r="Q94" s="429" t="s">
        <v>55</v>
      </c>
      <c r="R94" s="430"/>
      <c r="S94" s="430"/>
      <c r="T94" s="431"/>
      <c r="U94" s="144">
        <v>3</v>
      </c>
      <c r="V94" s="429" t="s">
        <v>56</v>
      </c>
      <c r="W94" s="430"/>
      <c r="X94" s="430"/>
      <c r="Y94" s="431"/>
      <c r="Z94" s="144">
        <v>4</v>
      </c>
      <c r="AA94" s="429" t="s">
        <v>57</v>
      </c>
      <c r="AB94" s="430"/>
      <c r="AC94" s="430"/>
      <c r="AD94" s="431"/>
      <c r="AE94" s="144">
        <v>5</v>
      </c>
      <c r="AF94" s="429" t="s">
        <v>58</v>
      </c>
      <c r="AG94" s="430"/>
      <c r="AH94" s="430"/>
      <c r="AI94" s="431"/>
      <c r="AJ94" s="144">
        <v>6</v>
      </c>
      <c r="AK94" s="429" t="s">
        <v>134</v>
      </c>
      <c r="AL94" s="430"/>
      <c r="AM94" s="430"/>
      <c r="AN94" s="431"/>
      <c r="AO94" s="144">
        <v>7</v>
      </c>
      <c r="AP94" s="429" t="s">
        <v>135</v>
      </c>
      <c r="AQ94" s="430"/>
      <c r="AR94" s="430"/>
      <c r="AS94" s="431"/>
      <c r="AT94" s="144">
        <v>8</v>
      </c>
      <c r="AU94" s="429" t="s">
        <v>61</v>
      </c>
      <c r="AV94" s="430"/>
      <c r="AW94" s="430"/>
      <c r="AX94" s="431"/>
      <c r="AY94" s="144">
        <v>9</v>
      </c>
      <c r="AZ94" s="429" t="s">
        <v>62</v>
      </c>
      <c r="BA94" s="430"/>
      <c r="BB94" s="430"/>
      <c r="BC94" s="433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34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4"/>
      <c r="B96" s="395" t="s">
        <v>29</v>
      </c>
      <c r="C96" s="395"/>
      <c r="D96" s="395"/>
      <c r="E96" s="395"/>
      <c r="F96" s="395"/>
      <c r="G96" s="395"/>
      <c r="H96" s="395"/>
      <c r="I96" s="395"/>
      <c r="J96" s="39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4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4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4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4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4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4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5" t="s">
        <v>108</v>
      </c>
      <c r="C104" s="435"/>
      <c r="D104" s="435"/>
      <c r="E104" s="435" t="s">
        <v>109</v>
      </c>
      <c r="F104" s="435"/>
      <c r="G104" s="435"/>
      <c r="H104" s="435" t="s">
        <v>93</v>
      </c>
      <c r="I104" s="435"/>
      <c r="J104" s="435"/>
      <c r="K104" s="36">
        <v>1</v>
      </c>
      <c r="L104" s="429" t="s">
        <v>54</v>
      </c>
      <c r="M104" s="430"/>
      <c r="N104" s="430"/>
      <c r="O104" s="431"/>
      <c r="P104" s="144">
        <v>2</v>
      </c>
      <c r="Q104" s="429" t="s">
        <v>55</v>
      </c>
      <c r="R104" s="430"/>
      <c r="S104" s="430"/>
      <c r="T104" s="431"/>
      <c r="U104" s="144">
        <v>3</v>
      </c>
      <c r="V104" s="429" t="s">
        <v>56</v>
      </c>
      <c r="W104" s="430"/>
      <c r="X104" s="430"/>
      <c r="Y104" s="431"/>
      <c r="Z104" s="144">
        <v>4</v>
      </c>
      <c r="AA104" s="429" t="s">
        <v>57</v>
      </c>
      <c r="AB104" s="430"/>
      <c r="AC104" s="430"/>
      <c r="AD104" s="431"/>
      <c r="AE104" s="144">
        <v>5</v>
      </c>
      <c r="AF104" s="429" t="s">
        <v>58</v>
      </c>
      <c r="AG104" s="430"/>
      <c r="AH104" s="430"/>
      <c r="AI104" s="431"/>
      <c r="AJ104" s="144">
        <v>6</v>
      </c>
      <c r="AK104" s="429" t="s">
        <v>134</v>
      </c>
      <c r="AL104" s="430"/>
      <c r="AM104" s="430"/>
      <c r="AN104" s="431"/>
      <c r="AO104" s="144">
        <v>7</v>
      </c>
      <c r="AP104" s="429" t="s">
        <v>135</v>
      </c>
      <c r="AQ104" s="430"/>
      <c r="AR104" s="430"/>
      <c r="AS104" s="431"/>
      <c r="AT104" s="144">
        <v>8</v>
      </c>
      <c r="AU104" s="429" t="s">
        <v>61</v>
      </c>
      <c r="AV104" s="430"/>
      <c r="AW104" s="430"/>
      <c r="AX104" s="431"/>
      <c r="AY104" s="144">
        <v>9</v>
      </c>
      <c r="AZ104" s="429" t="s">
        <v>62</v>
      </c>
      <c r="BA104" s="430"/>
      <c r="BB104" s="430"/>
      <c r="BC104" s="433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111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8"/>
      <c r="B106" s="440" t="s">
        <v>29</v>
      </c>
      <c r="C106" s="440"/>
      <c r="D106" s="440"/>
      <c r="E106" s="440"/>
      <c r="F106" s="440"/>
      <c r="G106" s="440"/>
      <c r="H106" s="440"/>
      <c r="I106" s="440"/>
      <c r="J106" s="44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29</v>
      </c>
      <c r="F107" s="435"/>
      <c r="G107" s="435"/>
      <c r="H107" s="435"/>
      <c r="I107" s="435"/>
      <c r="J107" s="435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29</v>
      </c>
      <c r="I108" s="435"/>
      <c r="J108" s="435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8"/>
      <c r="B109" s="435" t="s">
        <v>29</v>
      </c>
      <c r="C109" s="435"/>
      <c r="D109" s="435"/>
      <c r="E109" s="435" t="s">
        <v>29</v>
      </c>
      <c r="F109" s="435"/>
      <c r="G109" s="435"/>
      <c r="H109" s="435"/>
      <c r="I109" s="435"/>
      <c r="J109" s="435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8"/>
      <c r="B110" s="435" t="s">
        <v>29</v>
      </c>
      <c r="C110" s="435"/>
      <c r="D110" s="435"/>
      <c r="E110" s="435"/>
      <c r="F110" s="435"/>
      <c r="G110" s="435"/>
      <c r="H110" s="435" t="s">
        <v>29</v>
      </c>
      <c r="I110" s="435"/>
      <c r="J110" s="435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29</v>
      </c>
      <c r="F111" s="435"/>
      <c r="G111" s="435"/>
      <c r="H111" s="435" t="s">
        <v>29</v>
      </c>
      <c r="I111" s="435"/>
      <c r="J111" s="435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9"/>
      <c r="B112" s="435" t="s">
        <v>29</v>
      </c>
      <c r="C112" s="435"/>
      <c r="D112" s="435"/>
      <c r="E112" s="435" t="s">
        <v>29</v>
      </c>
      <c r="F112" s="435"/>
      <c r="G112" s="435"/>
      <c r="H112" s="435" t="s">
        <v>29</v>
      </c>
      <c r="I112" s="435"/>
      <c r="J112" s="435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5" t="s">
        <v>108</v>
      </c>
      <c r="C114" s="435"/>
      <c r="D114" s="435"/>
      <c r="E114" s="435" t="s">
        <v>109</v>
      </c>
      <c r="F114" s="435"/>
      <c r="G114" s="435"/>
      <c r="H114" s="435" t="s">
        <v>93</v>
      </c>
      <c r="I114" s="435"/>
      <c r="J114" s="435"/>
      <c r="K114" s="36">
        <v>1</v>
      </c>
      <c r="L114" s="429" t="s">
        <v>54</v>
      </c>
      <c r="M114" s="430"/>
      <c r="N114" s="430"/>
      <c r="O114" s="431"/>
      <c r="P114" s="144">
        <v>2</v>
      </c>
      <c r="Q114" s="429" t="s">
        <v>55</v>
      </c>
      <c r="R114" s="430"/>
      <c r="S114" s="430"/>
      <c r="T114" s="431"/>
      <c r="U114" s="144">
        <v>3</v>
      </c>
      <c r="V114" s="429" t="s">
        <v>56</v>
      </c>
      <c r="W114" s="430"/>
      <c r="X114" s="430"/>
      <c r="Y114" s="431"/>
      <c r="Z114" s="144">
        <v>4</v>
      </c>
      <c r="AA114" s="429" t="s">
        <v>57</v>
      </c>
      <c r="AB114" s="430"/>
      <c r="AC114" s="430"/>
      <c r="AD114" s="431"/>
      <c r="AE114" s="144">
        <v>5</v>
      </c>
      <c r="AF114" s="429" t="s">
        <v>58</v>
      </c>
      <c r="AG114" s="430"/>
      <c r="AH114" s="430"/>
      <c r="AI114" s="431"/>
      <c r="AJ114" s="144">
        <v>6</v>
      </c>
      <c r="AK114" s="429" t="s">
        <v>134</v>
      </c>
      <c r="AL114" s="430"/>
      <c r="AM114" s="430"/>
      <c r="AN114" s="431"/>
      <c r="AO114" s="144">
        <v>7</v>
      </c>
      <c r="AP114" s="429" t="s">
        <v>135</v>
      </c>
      <c r="AQ114" s="430"/>
      <c r="AR114" s="430"/>
      <c r="AS114" s="431"/>
      <c r="AT114" s="144">
        <v>8</v>
      </c>
      <c r="AU114" s="429" t="s">
        <v>61</v>
      </c>
      <c r="AV114" s="430"/>
      <c r="AW114" s="430"/>
      <c r="AX114" s="431"/>
      <c r="AY114" s="144">
        <v>9</v>
      </c>
      <c r="AZ114" s="429" t="s">
        <v>62</v>
      </c>
      <c r="BA114" s="430"/>
      <c r="BB114" s="430"/>
      <c r="BC114" s="433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68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8"/>
      <c r="B116" s="440" t="s">
        <v>29</v>
      </c>
      <c r="C116" s="440"/>
      <c r="D116" s="440"/>
      <c r="E116" s="440"/>
      <c r="F116" s="440"/>
      <c r="G116" s="440"/>
      <c r="H116" s="440"/>
      <c r="I116" s="440"/>
      <c r="J116" s="44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29</v>
      </c>
      <c r="F117" s="435"/>
      <c r="G117" s="435"/>
      <c r="H117" s="435"/>
      <c r="I117" s="435"/>
      <c r="J117" s="435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29</v>
      </c>
      <c r="I118" s="435"/>
      <c r="J118" s="435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8"/>
      <c r="B119" s="435" t="s">
        <v>29</v>
      </c>
      <c r="C119" s="435"/>
      <c r="D119" s="435"/>
      <c r="E119" s="435" t="s">
        <v>29</v>
      </c>
      <c r="F119" s="435"/>
      <c r="G119" s="435"/>
      <c r="H119" s="435"/>
      <c r="I119" s="435"/>
      <c r="J119" s="435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8"/>
      <c r="B120" s="435" t="s">
        <v>29</v>
      </c>
      <c r="C120" s="435"/>
      <c r="D120" s="435"/>
      <c r="E120" s="435"/>
      <c r="F120" s="435"/>
      <c r="G120" s="435"/>
      <c r="H120" s="435" t="s">
        <v>29</v>
      </c>
      <c r="I120" s="435"/>
      <c r="J120" s="435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29</v>
      </c>
      <c r="F121" s="435"/>
      <c r="G121" s="435"/>
      <c r="H121" s="435" t="s">
        <v>29</v>
      </c>
      <c r="I121" s="435"/>
      <c r="J121" s="435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9"/>
      <c r="B122" s="435" t="s">
        <v>29</v>
      </c>
      <c r="C122" s="435"/>
      <c r="D122" s="435"/>
      <c r="E122" s="435" t="s">
        <v>29</v>
      </c>
      <c r="F122" s="435"/>
      <c r="G122" s="435"/>
      <c r="H122" s="435" t="s">
        <v>29</v>
      </c>
      <c r="I122" s="435"/>
      <c r="J122" s="435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91" t="str">
        <f>ローデータ!B2</f>
        <v>北区</v>
      </c>
      <c r="C2" s="293"/>
      <c r="D2" s="293"/>
      <c r="E2" s="292"/>
      <c r="G2" s="347" t="s">
        <v>52</v>
      </c>
      <c r="H2" s="347"/>
      <c r="K2" s="417" t="s">
        <v>94</v>
      </c>
      <c r="L2" s="347"/>
    </row>
    <row r="3" spans="1:19" ht="14.1" customHeight="1" x14ac:dyDescent="0.15">
      <c r="A3" s="215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7"/>
      <c r="H3" s="347"/>
      <c r="K3" s="347"/>
      <c r="L3" s="347"/>
    </row>
    <row r="4" spans="1:19" ht="14.1" customHeight="1" x14ac:dyDescent="0.15">
      <c r="A4" s="217"/>
      <c r="B4" s="142" t="str">
        <f>ローデータ!B4</f>
        <v>令和2年</v>
      </c>
      <c r="C4" s="120">
        <f>ローデータ!C4</f>
        <v>1</v>
      </c>
      <c r="D4" s="120">
        <f>ローデータ!D4</f>
        <v>31</v>
      </c>
      <c r="E4" s="120" t="str">
        <f>ローデータ!E4</f>
        <v>金</v>
      </c>
      <c r="G4" s="138">
        <v>17</v>
      </c>
      <c r="H4" s="140" t="s">
        <v>53</v>
      </c>
      <c r="K4" s="418">
        <f>COUNTIFS(ローデータ!B12:B1011,1,ローデータ!G12:G1011,$G$4)</f>
        <v>32</v>
      </c>
      <c r="L4" s="4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3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5" t="s">
        <v>50</v>
      </c>
    </row>
    <row r="9" spans="1:19" ht="14.1" customHeight="1" x14ac:dyDescent="0.15">
      <c r="A9" s="23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32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34"/>
      <c r="B14" s="137">
        <v>1</v>
      </c>
      <c r="C14" s="137">
        <v>2</v>
      </c>
      <c r="D14" s="215" t="s">
        <v>50</v>
      </c>
      <c r="F14" s="23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54" t="s">
        <v>50</v>
      </c>
    </row>
    <row r="15" spans="1:19" ht="14.1" customHeight="1" x14ac:dyDescent="0.15">
      <c r="A15" s="236"/>
      <c r="B15" s="140" t="s">
        <v>63</v>
      </c>
      <c r="C15" s="140" t="s">
        <v>64</v>
      </c>
      <c r="D15" s="217"/>
      <c r="F15" s="235"/>
      <c r="G15" s="281" t="s">
        <v>95</v>
      </c>
      <c r="H15" s="252" t="s">
        <v>76</v>
      </c>
      <c r="I15" s="252" t="s">
        <v>77</v>
      </c>
      <c r="J15" s="281" t="s">
        <v>110</v>
      </c>
      <c r="K15" s="252" t="s">
        <v>78</v>
      </c>
      <c r="L15" s="252" t="s">
        <v>79</v>
      </c>
      <c r="M15" s="252" t="s">
        <v>80</v>
      </c>
      <c r="N15" s="252" t="s">
        <v>81</v>
      </c>
      <c r="O15" s="252" t="s">
        <v>82</v>
      </c>
      <c r="P15" s="275" t="s">
        <v>111</v>
      </c>
      <c r="Q15" s="252" t="s">
        <v>83</v>
      </c>
      <c r="R15" s="294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32</v>
      </c>
      <c r="D16" s="56">
        <f>SUM(B16:C16)</f>
        <v>32</v>
      </c>
      <c r="F16" s="235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4"/>
    </row>
    <row r="17" spans="1:19" ht="14.1" customHeight="1" x14ac:dyDescent="0.15">
      <c r="A17" s="145"/>
      <c r="B17" s="9"/>
      <c r="C17" s="9"/>
      <c r="D17" s="9"/>
      <c r="F17" s="236"/>
      <c r="G17" s="284"/>
      <c r="H17" s="253"/>
      <c r="I17" s="253"/>
      <c r="J17" s="284"/>
      <c r="K17" s="253"/>
      <c r="L17" s="253"/>
      <c r="M17" s="253"/>
      <c r="N17" s="253"/>
      <c r="O17" s="253"/>
      <c r="P17" s="308"/>
      <c r="Q17" s="253"/>
      <c r="R17" s="255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4"/>
      <c r="B21" s="295">
        <v>1</v>
      </c>
      <c r="C21" s="245"/>
      <c r="D21" s="295">
        <v>2</v>
      </c>
      <c r="E21" s="245"/>
      <c r="F21" s="295">
        <v>3</v>
      </c>
      <c r="G21" s="244"/>
      <c r="H21" s="245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6"/>
      <c r="B22" s="302" t="s">
        <v>72</v>
      </c>
      <c r="C22" s="303"/>
      <c r="D22" s="302" t="s">
        <v>74</v>
      </c>
      <c r="E22" s="303"/>
      <c r="F22" s="302" t="s">
        <v>84</v>
      </c>
      <c r="G22" s="304"/>
      <c r="H22" s="303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91">
        <f>COUNTIFS(ローデータ!$B$12:$B$1011,1,ローデータ!$G$12:$G$1011,$G$4,ローデータ!$K$12:$K$1011,B21)</f>
        <v>12</v>
      </c>
      <c r="C23" s="292"/>
      <c r="D23" s="291">
        <f>COUNTIFS(ローデータ!$B$12:$B$1011,1,ローデータ!$G$12:$G$1011,$G$4,ローデータ!$K$12:$K$1011,D21)</f>
        <v>15</v>
      </c>
      <c r="E23" s="292"/>
      <c r="F23" s="291">
        <f>COUNTIFS(ローデータ!$B$12:$B$1011,1,ローデータ!$G$12:$G$1011,$G$4,ローデータ!$K$12:$K$1011,F21)</f>
        <v>5</v>
      </c>
      <c r="G23" s="293"/>
      <c r="H23" s="292"/>
      <c r="I23" s="56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3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54" t="s">
        <v>50</v>
      </c>
      <c r="I27" s="271"/>
      <c r="J27" s="287" t="s">
        <v>96</v>
      </c>
      <c r="K27" s="289" t="s">
        <v>97</v>
      </c>
      <c r="L27" s="285" t="s">
        <v>98</v>
      </c>
      <c r="M27" s="289" t="s">
        <v>99</v>
      </c>
      <c r="N27" s="285" t="s">
        <v>100</v>
      </c>
      <c r="O27" s="309" t="s">
        <v>50</v>
      </c>
    </row>
    <row r="28" spans="1:19" ht="14.1" customHeight="1" x14ac:dyDescent="0.15">
      <c r="A28" s="235"/>
      <c r="B28" s="252" t="s">
        <v>65</v>
      </c>
      <c r="C28" s="252" t="s">
        <v>66</v>
      </c>
      <c r="D28" s="281" t="s">
        <v>101</v>
      </c>
      <c r="E28" s="246" t="s">
        <v>102</v>
      </c>
      <c r="F28" s="283" t="s">
        <v>103</v>
      </c>
      <c r="G28" s="294"/>
      <c r="H28" s="39"/>
      <c r="I28" s="272"/>
      <c r="J28" s="288"/>
      <c r="K28" s="290"/>
      <c r="L28" s="286"/>
      <c r="M28" s="290"/>
      <c r="N28" s="286"/>
      <c r="O28" s="309"/>
    </row>
    <row r="29" spans="1:19" ht="14.1" customHeight="1" x14ac:dyDescent="0.15">
      <c r="A29" s="236"/>
      <c r="B29" s="253"/>
      <c r="C29" s="253"/>
      <c r="D29" s="282"/>
      <c r="E29" s="247"/>
      <c r="F29" s="284"/>
      <c r="G29" s="255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8</v>
      </c>
      <c r="L29" s="85">
        <f>SUMIFS(ローデータ!O12:O1011,ローデータ!$B$12:$B$1011,1,ローデータ!$G$12:$G$1011,$G$4,ローデータ!$K$12:$K$1011,$B$21)</f>
        <v>4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11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34"/>
      <c r="B34" s="137">
        <v>1</v>
      </c>
      <c r="C34" s="137">
        <v>2</v>
      </c>
      <c r="D34" s="137">
        <v>3</v>
      </c>
      <c r="E34" s="215" t="s">
        <v>50</v>
      </c>
      <c r="F34" s="39"/>
      <c r="I34" s="271"/>
      <c r="J34" s="273" t="s">
        <v>104</v>
      </c>
      <c r="K34" s="232" t="s">
        <v>105</v>
      </c>
      <c r="L34" s="232" t="s">
        <v>98</v>
      </c>
      <c r="M34" s="232" t="s">
        <v>106</v>
      </c>
      <c r="N34" s="248" t="s">
        <v>107</v>
      </c>
      <c r="O34" s="232" t="s">
        <v>36</v>
      </c>
      <c r="P34" s="248" t="s">
        <v>30</v>
      </c>
      <c r="Q34" s="254" t="s">
        <v>50</v>
      </c>
    </row>
    <row r="35" spans="1:17" ht="14.1" customHeight="1" x14ac:dyDescent="0.15">
      <c r="A35" s="236"/>
      <c r="B35" s="140" t="s">
        <v>67</v>
      </c>
      <c r="C35" s="140" t="s">
        <v>66</v>
      </c>
      <c r="D35" s="140" t="s">
        <v>68</v>
      </c>
      <c r="E35" s="217"/>
      <c r="G35" s="39"/>
      <c r="I35" s="272"/>
      <c r="J35" s="274"/>
      <c r="K35" s="233"/>
      <c r="L35" s="233"/>
      <c r="M35" s="233"/>
      <c r="N35" s="249"/>
      <c r="O35" s="233"/>
      <c r="P35" s="249"/>
      <c r="Q35" s="255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15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6"/>
      <c r="B40" s="259" t="s">
        <v>16</v>
      </c>
      <c r="C40" s="260"/>
      <c r="D40" s="260"/>
      <c r="E40" s="260"/>
      <c r="F40" s="261"/>
      <c r="G40" s="310" t="s">
        <v>50</v>
      </c>
      <c r="H40" s="265" t="s">
        <v>13</v>
      </c>
      <c r="I40" s="266"/>
      <c r="J40" s="267"/>
      <c r="K40" s="313" t="s">
        <v>50</v>
      </c>
    </row>
    <row r="41" spans="1:17" ht="14.1" customHeight="1" x14ac:dyDescent="0.15">
      <c r="A41" s="257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11"/>
      <c r="H41" s="64">
        <v>1</v>
      </c>
      <c r="I41" s="63">
        <v>2</v>
      </c>
      <c r="J41" s="63">
        <v>3</v>
      </c>
      <c r="K41" s="314"/>
      <c r="M41" s="39"/>
      <c r="N41" s="39"/>
      <c r="O41" s="39"/>
      <c r="P41" s="39"/>
    </row>
    <row r="42" spans="1:17" ht="14.1" customHeight="1" x14ac:dyDescent="0.15">
      <c r="A42" s="257"/>
      <c r="B42" s="252" t="s">
        <v>65</v>
      </c>
      <c r="C42" s="252" t="s">
        <v>66</v>
      </c>
      <c r="D42" s="275" t="s">
        <v>101</v>
      </c>
      <c r="E42" s="277" t="s">
        <v>102</v>
      </c>
      <c r="F42" s="228" t="s">
        <v>103</v>
      </c>
      <c r="G42" s="311"/>
      <c r="H42" s="230" t="s">
        <v>67</v>
      </c>
      <c r="I42" s="250" t="s">
        <v>66</v>
      </c>
      <c r="J42" s="250" t="s">
        <v>68</v>
      </c>
      <c r="K42" s="314"/>
      <c r="M42" s="39"/>
      <c r="N42" s="39"/>
      <c r="O42" s="39"/>
      <c r="P42" s="39"/>
    </row>
    <row r="43" spans="1:17" ht="14.1" customHeight="1" x14ac:dyDescent="0.15">
      <c r="A43" s="258"/>
      <c r="B43" s="253"/>
      <c r="C43" s="253"/>
      <c r="D43" s="308"/>
      <c r="E43" s="321"/>
      <c r="F43" s="251"/>
      <c r="G43" s="312"/>
      <c r="H43" s="231"/>
      <c r="I43" s="251"/>
      <c r="J43" s="251"/>
      <c r="K43" s="315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4"/>
      <c r="B47" s="237" t="s">
        <v>165</v>
      </c>
      <c r="C47" s="238"/>
      <c r="D47" s="238"/>
      <c r="E47" s="238"/>
      <c r="F47" s="239"/>
      <c r="G47" s="316" t="s">
        <v>50</v>
      </c>
      <c r="H47" s="243" t="s">
        <v>71</v>
      </c>
      <c r="I47" s="244"/>
      <c r="J47" s="244"/>
      <c r="K47" s="244"/>
      <c r="L47" s="244"/>
      <c r="M47" s="244"/>
      <c r="N47" s="245"/>
      <c r="O47" s="322" t="s">
        <v>50</v>
      </c>
    </row>
    <row r="48" spans="1:17" ht="14.1" customHeight="1" x14ac:dyDescent="0.15">
      <c r="A48" s="235"/>
      <c r="B48" s="325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17"/>
      <c r="H48" s="328" t="s">
        <v>104</v>
      </c>
      <c r="I48" s="320" t="s">
        <v>105</v>
      </c>
      <c r="J48" s="320" t="s">
        <v>98</v>
      </c>
      <c r="K48" s="320" t="s">
        <v>106</v>
      </c>
      <c r="L48" s="319" t="s">
        <v>107</v>
      </c>
      <c r="M48" s="320" t="s">
        <v>36</v>
      </c>
      <c r="N48" s="319" t="s">
        <v>30</v>
      </c>
      <c r="O48" s="323"/>
    </row>
    <row r="49" spans="1:15" ht="14.1" customHeight="1" x14ac:dyDescent="0.15">
      <c r="A49" s="236"/>
      <c r="B49" s="219"/>
      <c r="C49" s="221"/>
      <c r="D49" s="223"/>
      <c r="E49" s="221"/>
      <c r="F49" s="223"/>
      <c r="G49" s="318"/>
      <c r="H49" s="329"/>
      <c r="I49" s="227"/>
      <c r="J49" s="227"/>
      <c r="K49" s="227"/>
      <c r="L49" s="247"/>
      <c r="M49" s="227"/>
      <c r="N49" s="247"/>
      <c r="O49" s="324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7</v>
      </c>
      <c r="D50" s="90">
        <f>SUMIFS(ローデータ!O12:O1011,ローデータ!$B$12:$B$1011,1,ローデータ!$G$12:$G$1011,$G$4,ローデータ!$K$12:$K$1011,$F$21)</f>
        <v>7</v>
      </c>
      <c r="E50" s="91">
        <f>SUMIFS(ローデータ!P12:P1011,ローデータ!$B$12:$B$1011,1,ローデータ!$G$12:$G$1011,$G$4,ローデータ!$K$12:$K$1011,$F$21)</f>
        <v>2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16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5"/>
      <c r="B54" s="336"/>
      <c r="C54" s="69" t="s">
        <v>85</v>
      </c>
      <c r="D54" s="341" t="s">
        <v>86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42"/>
      <c r="O54" s="313" t="s">
        <v>50</v>
      </c>
    </row>
    <row r="55" spans="1:15" ht="14.1" customHeight="1" x14ac:dyDescent="0.15">
      <c r="A55" s="337"/>
      <c r="B55" s="338"/>
      <c r="C55" s="215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14"/>
    </row>
    <row r="56" spans="1:15" ht="14.1" customHeight="1" x14ac:dyDescent="0.15">
      <c r="A56" s="337"/>
      <c r="B56" s="338"/>
      <c r="C56" s="216"/>
      <c r="D56" s="281" t="s">
        <v>95</v>
      </c>
      <c r="E56" s="252" t="s">
        <v>76</v>
      </c>
      <c r="F56" s="252" t="s">
        <v>77</v>
      </c>
      <c r="G56" s="281" t="s">
        <v>110</v>
      </c>
      <c r="H56" s="252" t="s">
        <v>78</v>
      </c>
      <c r="I56" s="252" t="s">
        <v>79</v>
      </c>
      <c r="J56" s="252" t="s">
        <v>80</v>
      </c>
      <c r="K56" s="252" t="s">
        <v>81</v>
      </c>
      <c r="L56" s="252" t="s">
        <v>82</v>
      </c>
      <c r="M56" s="275" t="s">
        <v>111</v>
      </c>
      <c r="N56" s="330" t="s">
        <v>83</v>
      </c>
      <c r="O56" s="314"/>
    </row>
    <row r="57" spans="1:15" ht="14.1" customHeight="1" x14ac:dyDescent="0.15">
      <c r="A57" s="337"/>
      <c r="B57" s="338"/>
      <c r="C57" s="216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31"/>
      <c r="O57" s="314"/>
    </row>
    <row r="58" spans="1:15" ht="14.1" customHeight="1" x14ac:dyDescent="0.15">
      <c r="A58" s="339"/>
      <c r="B58" s="340"/>
      <c r="C58" s="217"/>
      <c r="D58" s="284"/>
      <c r="E58" s="253"/>
      <c r="F58" s="253"/>
      <c r="G58" s="284"/>
      <c r="H58" s="253"/>
      <c r="I58" s="253"/>
      <c r="J58" s="253"/>
      <c r="K58" s="253"/>
      <c r="L58" s="253"/>
      <c r="M58" s="308"/>
      <c r="N58" s="332"/>
      <c r="O58" s="315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33" t="s">
        <v>50</v>
      </c>
      <c r="B68" s="334"/>
      <c r="C68" s="99">
        <f>SUM(C59:C67)</f>
        <v>32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5"/>
      <c r="B72" s="336"/>
      <c r="C72" s="343" t="s">
        <v>25</v>
      </c>
      <c r="D72" s="343"/>
      <c r="E72" s="343"/>
      <c r="F72" s="343"/>
      <c r="G72" s="343"/>
      <c r="H72" s="343"/>
      <c r="I72" s="341"/>
      <c r="J72" s="344" t="s">
        <v>50</v>
      </c>
    </row>
    <row r="73" spans="1:15" ht="14.1" customHeight="1" x14ac:dyDescent="0.15">
      <c r="A73" s="337"/>
      <c r="B73" s="338"/>
      <c r="C73" s="347">
        <v>1</v>
      </c>
      <c r="D73" s="347"/>
      <c r="E73" s="347">
        <v>2</v>
      </c>
      <c r="F73" s="347"/>
      <c r="G73" s="347">
        <v>3</v>
      </c>
      <c r="H73" s="347"/>
      <c r="I73" s="295"/>
      <c r="J73" s="345"/>
    </row>
    <row r="74" spans="1:15" ht="14.1" customHeight="1" x14ac:dyDescent="0.15">
      <c r="A74" s="339"/>
      <c r="B74" s="340"/>
      <c r="C74" s="348" t="s">
        <v>72</v>
      </c>
      <c r="D74" s="349"/>
      <c r="E74" s="348" t="s">
        <v>74</v>
      </c>
      <c r="F74" s="349"/>
      <c r="G74" s="348" t="s">
        <v>84</v>
      </c>
      <c r="H74" s="350"/>
      <c r="I74" s="350"/>
      <c r="J74" s="346"/>
    </row>
    <row r="75" spans="1:15" ht="14.1" customHeight="1" x14ac:dyDescent="0.15">
      <c r="A75" s="141">
        <v>1</v>
      </c>
      <c r="B75" s="50" t="s">
        <v>54</v>
      </c>
      <c r="C75" s="291">
        <f>COUNTIFS(ローデータ!$B$12:$B$1011,1,ローデータ!$G$12:$G$1011,$G$4,ローデータ!$H$12:$H$1011,$A$75,ローデータ!$K$12:$K$1011,C73)</f>
        <v>0</v>
      </c>
      <c r="D75" s="292"/>
      <c r="E75" s="291">
        <f>COUNTIFS(ローデータ!$B$12:$B$1011,1,ローデータ!$G$12:$G$1011,$G$4,ローデータ!$H$12:$H$1011,$A$75,ローデータ!$K$12:$K$1011,E73)</f>
        <v>0</v>
      </c>
      <c r="F75" s="292"/>
      <c r="G75" s="291">
        <f>COUNTIFS(ローデータ!$B$12:$B$1011,1,ローデータ!$G$12:$G$1011,$G$4,ローデータ!$H$12:$H$1011,$A$75,ローデータ!$K$12:$K$1011,G73)</f>
        <v>0</v>
      </c>
      <c r="H75" s="293"/>
      <c r="I75" s="293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91">
        <f>COUNTIFS(ローデータ!$B$12:$B$1011,1,ローデータ!$G$12:$G$1011,$G$4,ローデータ!$H$12:$H$1011,$A$76,ローデータ!$K$12:$K$1011,C73)</f>
        <v>3</v>
      </c>
      <c r="D76" s="292"/>
      <c r="E76" s="291">
        <f>COUNTIFS(ローデータ!$B$12:$B$1011,1,ローデータ!$G$12:$G$1011,$G$4,ローデータ!$H$12:$H$1011,$A$76,ローデータ!$K$12:$K$1011,E73)</f>
        <v>5</v>
      </c>
      <c r="F76" s="292"/>
      <c r="G76" s="291">
        <f>COUNTIFS(ローデータ!$B$12:$B$1011,1,ローデータ!$G$12:$G$1011,$G$4,ローデータ!$H$12:$H$1011,$A$76,ローデータ!$K$12:$K$1011,G73)</f>
        <v>4</v>
      </c>
      <c r="H76" s="293"/>
      <c r="I76" s="293"/>
      <c r="J76" s="103">
        <f t="shared" si="2"/>
        <v>12</v>
      </c>
    </row>
    <row r="77" spans="1:15" ht="14.1" customHeight="1" x14ac:dyDescent="0.15">
      <c r="A77" s="141">
        <v>3</v>
      </c>
      <c r="B77" s="50" t="s">
        <v>56</v>
      </c>
      <c r="C77" s="291">
        <f>COUNTIFS(ローデータ!$B$12:$B$1011,1,ローデータ!$G$12:$G$1011,$G$4,ローデータ!$H$12:$H$1011,$A$77,ローデータ!$K$12:$K$1011,C73)</f>
        <v>4</v>
      </c>
      <c r="D77" s="292"/>
      <c r="E77" s="291">
        <f>COUNTIFS(ローデータ!$B$12:$B$1011,1,ローデータ!$G$12:$G$1011,$G$4,ローデータ!$H$12:$H$1011,$A$77,ローデータ!$K$12:$K$1011,E73)</f>
        <v>3</v>
      </c>
      <c r="F77" s="292"/>
      <c r="G77" s="291">
        <f>COUNTIFS(ローデータ!$B$12:$B$1011,1,ローデータ!$G$12:$G$1011,$G$4,ローデータ!$H$12:$H$1011,$A$77,ローデータ!$K$12:$K$1011,G73)</f>
        <v>1</v>
      </c>
      <c r="H77" s="293"/>
      <c r="I77" s="293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91">
        <f>COUNTIFS(ローデータ!$B$12:$B$1011,1,ローデータ!$G$12:$G$1011,$G$4,ローデータ!$H$12:$H$1011,$A$78,ローデータ!$K$12:$K$1011,C73)</f>
        <v>3</v>
      </c>
      <c r="D78" s="292"/>
      <c r="E78" s="291">
        <f>COUNTIFS(ローデータ!$B$12:$B$1011,1,ローデータ!$G$12:$G$1011,$G$4,ローデータ!$H$12:$H$1011,$A$78,ローデータ!$K$12:$K$1011,E73)</f>
        <v>2</v>
      </c>
      <c r="F78" s="292"/>
      <c r="G78" s="291">
        <f>COUNTIFS(ローデータ!$B$12:$B$1011,1,ローデータ!$G$12:$G$1011,$G$4,ローデータ!$H$12:$H$1011,$A$78,ローデータ!$K$12:$K$1011,G73)</f>
        <v>0</v>
      </c>
      <c r="H78" s="293"/>
      <c r="I78" s="293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91">
        <f>COUNTIFS(ローデータ!$B$12:$B$1011,1,ローデータ!$G$12:$G$1011,$G$4,ローデータ!$H$12:$H$1011,$A$79,ローデータ!$K$12:$K$1011,C73)</f>
        <v>2</v>
      </c>
      <c r="D79" s="292"/>
      <c r="E79" s="291">
        <f>COUNTIFS(ローデータ!$B$12:$B$1011,1,ローデータ!$G$12:$G$1011,$G$4,ローデータ!$H$12:$H$1011,$A$79,ローデータ!$K$12:$K$1011,E73)</f>
        <v>4</v>
      </c>
      <c r="F79" s="292"/>
      <c r="G79" s="291">
        <f>COUNTIFS(ローデータ!$B$12:$B$1011,1,ローデータ!$G$12:$G$1011,$G$4,ローデータ!$H$12:$H$1011,$A$79,ローデータ!$K$12:$K$1011,G73)</f>
        <v>0</v>
      </c>
      <c r="H79" s="293"/>
      <c r="I79" s="293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91">
        <f>COUNTIFS(ローデータ!$B$12:$B$1011,1,ローデータ!$G$12:$G$1011,$G$4,ローデータ!$H$12:$H$1011,$A$80,ローデータ!$K$12:$K$1011,C73)</f>
        <v>0</v>
      </c>
      <c r="D80" s="292"/>
      <c r="E80" s="291">
        <f>COUNTIFS(ローデータ!$B$12:$B$1011,1,ローデータ!$G$12:$G$1011,$G$4,ローデータ!$H$12:$H$1011,$A$80,ローデータ!$K$12:$K$1011,E73)</f>
        <v>1</v>
      </c>
      <c r="F80" s="292"/>
      <c r="G80" s="291">
        <f>COUNTIFS(ローデータ!$B$12:$B$1011,1,ローデータ!$G$12:$G$1011,$G$4,ローデータ!$H$12:$H$1011,$A$80,ローデータ!$K$12:$K$1011,G73)</f>
        <v>0</v>
      </c>
      <c r="H80" s="293"/>
      <c r="I80" s="293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91">
        <f>COUNTIFS(ローデータ!$B$12:$B$1011,1,ローデータ!$G$12:$G$1011,$G$4,ローデータ!$H$12:$H$1011,$A$81,ローデータ!$K$12:$K$1011,C73)</f>
        <v>0</v>
      </c>
      <c r="D81" s="292"/>
      <c r="E81" s="291">
        <f>COUNTIFS(ローデータ!$B$12:$B$1011,1,ローデータ!$G$12:$G$1011,$G$4,ローデータ!$H$12:$H$1011,$A$81,ローデータ!$K$12:$K$1011,E73)</f>
        <v>0</v>
      </c>
      <c r="F81" s="292"/>
      <c r="G81" s="291">
        <f>COUNTIFS(ローデータ!$B$12:$B$1011,1,ローデータ!$G$12:$G$1011,$G$4,ローデータ!$H$12:$H$1011,$A$81,ローデータ!$K$12:$K$1011,G73)</f>
        <v>0</v>
      </c>
      <c r="H81" s="293"/>
      <c r="I81" s="293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91">
        <f>COUNTIFS(ローデータ!$B$12:$B$1011,1,ローデータ!$G$12:$G$1011,$G$4,ローデータ!$H$12:$H$1011,$A$82,ローデータ!$K$12:$K$1011,C73)</f>
        <v>0</v>
      </c>
      <c r="D82" s="292"/>
      <c r="E82" s="291">
        <f>COUNTIFS(ローデータ!$B$12:$B$1011,1,ローデータ!$G$12:$G$1011,$G$4,ローデータ!$H$12:$H$1011,$A$82,ローデータ!$K$12:$K$1011,E73)</f>
        <v>0</v>
      </c>
      <c r="F82" s="292"/>
      <c r="G82" s="291">
        <f>COUNTIFS(ローデータ!$B$12:$B$1011,1,ローデータ!$G$12:$G$1011,$G$4,ローデータ!$H$12:$H$1011,$A$82,ローデータ!$K$12:$K$1011,G73)</f>
        <v>0</v>
      </c>
      <c r="H82" s="293"/>
      <c r="I82" s="293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51">
        <f>COUNTIFS(ローデータ!$B$12:$B$1011,1,ローデータ!$G$12:$G$1011,$G$4,ローデータ!$H$12:$H$1011,$A$83,ローデータ!$K$12:$K$1011,C73)</f>
        <v>0</v>
      </c>
      <c r="D83" s="352"/>
      <c r="E83" s="351">
        <f>COUNTIFS(ローデータ!$B$12:$B$1011,1,ローデータ!$G$12:$G$1011,$G$4,ローデータ!$H$12:$H$1011,$A$83,ローデータ!$K$12:$K$1011,E73)</f>
        <v>0</v>
      </c>
      <c r="F83" s="352"/>
      <c r="G83" s="353">
        <f>COUNTIFS(ローデータ!$B$12:$B$1011,1,ローデータ!$G$12:$G$1011,$G$4,ローデータ!$H$12:$H$1011,$A$83,ローデータ!$K$12:$K$1011,G73)</f>
        <v>0</v>
      </c>
      <c r="H83" s="353"/>
      <c r="I83" s="351"/>
      <c r="J83" s="104">
        <f t="shared" si="2"/>
        <v>0</v>
      </c>
    </row>
    <row r="84" spans="1:17" ht="14.1" customHeight="1" thickTop="1" x14ac:dyDescent="0.15">
      <c r="A84" s="333" t="s">
        <v>50</v>
      </c>
      <c r="B84" s="334"/>
      <c r="C84" s="354">
        <f>SUM(C75:D83)</f>
        <v>12</v>
      </c>
      <c r="D84" s="355"/>
      <c r="E84" s="354">
        <f>SUM(E75:F83)</f>
        <v>15</v>
      </c>
      <c r="F84" s="355"/>
      <c r="G84" s="356">
        <f>SUM(G75:I83)</f>
        <v>5</v>
      </c>
      <c r="H84" s="356"/>
      <c r="I84" s="354"/>
      <c r="J84" s="105">
        <f t="shared" si="2"/>
        <v>32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5"/>
      <c r="B89" s="336"/>
      <c r="C89" s="341" t="s">
        <v>166</v>
      </c>
      <c r="D89" s="266"/>
      <c r="E89" s="266"/>
      <c r="F89" s="266"/>
      <c r="G89" s="267"/>
      <c r="H89" s="313" t="s">
        <v>50</v>
      </c>
      <c r="J89" s="357"/>
      <c r="K89" s="358"/>
      <c r="L89" s="295" t="s">
        <v>113</v>
      </c>
      <c r="M89" s="244"/>
      <c r="N89" s="244"/>
      <c r="O89" s="244"/>
      <c r="P89" s="245"/>
      <c r="Q89" s="215" t="s">
        <v>50</v>
      </c>
    </row>
    <row r="90" spans="1:17" ht="14.1" customHeight="1" x14ac:dyDescent="0.15">
      <c r="A90" s="337"/>
      <c r="B90" s="33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14"/>
      <c r="J90" s="359"/>
      <c r="K90" s="360"/>
      <c r="L90" s="218" t="s">
        <v>96</v>
      </c>
      <c r="M90" s="220" t="s">
        <v>97</v>
      </c>
      <c r="N90" s="222" t="s">
        <v>98</v>
      </c>
      <c r="O90" s="220" t="s">
        <v>99</v>
      </c>
      <c r="P90" s="222" t="s">
        <v>100</v>
      </c>
      <c r="Q90" s="216"/>
    </row>
    <row r="91" spans="1:17" ht="14.1" customHeight="1" x14ac:dyDescent="0.15">
      <c r="A91" s="337"/>
      <c r="B91" s="338"/>
      <c r="C91" s="252" t="s">
        <v>65</v>
      </c>
      <c r="D91" s="252" t="s">
        <v>66</v>
      </c>
      <c r="E91" s="281" t="s">
        <v>101</v>
      </c>
      <c r="F91" s="246" t="s">
        <v>102</v>
      </c>
      <c r="G91" s="367" t="s">
        <v>103</v>
      </c>
      <c r="H91" s="314"/>
      <c r="J91" s="361"/>
      <c r="K91" s="362"/>
      <c r="L91" s="219"/>
      <c r="M91" s="221"/>
      <c r="N91" s="223"/>
      <c r="O91" s="221"/>
      <c r="P91" s="223"/>
      <c r="Q91" s="217"/>
    </row>
    <row r="92" spans="1:17" ht="14.1" customHeight="1" x14ac:dyDescent="0.15">
      <c r="A92" s="339"/>
      <c r="B92" s="340"/>
      <c r="C92" s="253"/>
      <c r="D92" s="253"/>
      <c r="E92" s="365"/>
      <c r="F92" s="366"/>
      <c r="G92" s="253"/>
      <c r="H92" s="315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5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9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3</v>
      </c>
      <c r="M101" s="102">
        <f>SUM(M92:M100)</f>
        <v>8</v>
      </c>
      <c r="N101" s="102">
        <f>SUM(N92:N100)</f>
        <v>4</v>
      </c>
      <c r="O101" s="102">
        <f>SUM(O92:O100)</f>
        <v>2</v>
      </c>
      <c r="P101" s="102">
        <f>SUM(P92:P100)</f>
        <v>0</v>
      </c>
      <c r="Q101" s="102">
        <f t="shared" si="3"/>
        <v>17</v>
      </c>
    </row>
    <row r="102" spans="1:17" ht="14.1" customHeight="1" x14ac:dyDescent="0.15">
      <c r="A102" s="133" t="s">
        <v>50</v>
      </c>
      <c r="B102" s="134"/>
      <c r="C102" s="56">
        <f>SUM(C93:C101)</f>
        <v>11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5"/>
      <c r="B106" s="336"/>
      <c r="C106" s="374" t="s">
        <v>114</v>
      </c>
      <c r="D106" s="375"/>
      <c r="E106" s="376"/>
      <c r="F106" s="313" t="s">
        <v>50</v>
      </c>
      <c r="G106" s="80"/>
      <c r="H106" s="357"/>
      <c r="I106" s="358"/>
      <c r="J106" s="295" t="s">
        <v>88</v>
      </c>
      <c r="K106" s="244"/>
      <c r="L106" s="244"/>
      <c r="M106" s="244"/>
      <c r="N106" s="244"/>
      <c r="O106" s="244"/>
      <c r="P106" s="245"/>
      <c r="Q106" s="298" t="s">
        <v>50</v>
      </c>
    </row>
    <row r="107" spans="1:17" ht="14.1" customHeight="1" x14ac:dyDescent="0.15">
      <c r="A107" s="337"/>
      <c r="B107" s="338"/>
      <c r="C107" s="137">
        <v>1</v>
      </c>
      <c r="D107" s="137">
        <v>2</v>
      </c>
      <c r="E107" s="137">
        <v>3</v>
      </c>
      <c r="F107" s="314"/>
      <c r="G107" s="77"/>
      <c r="H107" s="359"/>
      <c r="I107" s="360"/>
      <c r="J107" s="364" t="s">
        <v>104</v>
      </c>
      <c r="K107" s="320" t="s">
        <v>105</v>
      </c>
      <c r="L107" s="320" t="s">
        <v>98</v>
      </c>
      <c r="M107" s="320" t="s">
        <v>106</v>
      </c>
      <c r="N107" s="319" t="s">
        <v>107</v>
      </c>
      <c r="O107" s="320" t="s">
        <v>36</v>
      </c>
      <c r="P107" s="319" t="s">
        <v>30</v>
      </c>
      <c r="Q107" s="363"/>
    </row>
    <row r="108" spans="1:17" ht="14.1" customHeight="1" x14ac:dyDescent="0.15">
      <c r="A108" s="339"/>
      <c r="B108" s="340"/>
      <c r="C108" s="140" t="s">
        <v>67</v>
      </c>
      <c r="D108" s="140" t="s">
        <v>66</v>
      </c>
      <c r="E108" s="140" t="s">
        <v>68</v>
      </c>
      <c r="F108" s="315"/>
      <c r="G108" s="77"/>
      <c r="H108" s="361"/>
      <c r="I108" s="362"/>
      <c r="J108" s="227"/>
      <c r="K108" s="227"/>
      <c r="L108" s="227"/>
      <c r="M108" s="227"/>
      <c r="N108" s="247"/>
      <c r="O108" s="227"/>
      <c r="P108" s="247"/>
      <c r="Q108" s="301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7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3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3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4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4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2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8" t="s">
        <v>50</v>
      </c>
      <c r="B118" s="369"/>
      <c r="C118" s="108">
        <f>SUM(C109:C117)</f>
        <v>15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15</v>
      </c>
      <c r="G118" s="77"/>
      <c r="H118" s="368" t="s">
        <v>50</v>
      </c>
      <c r="I118" s="369"/>
      <c r="J118" s="108">
        <f t="shared" ref="J118:P118" si="8">SUM(J109:J117)</f>
        <v>1</v>
      </c>
      <c r="K118" s="108">
        <f t="shared" si="8"/>
        <v>8</v>
      </c>
      <c r="L118" s="108">
        <f t="shared" si="8"/>
        <v>0</v>
      </c>
      <c r="M118" s="108">
        <f t="shared" si="8"/>
        <v>0</v>
      </c>
      <c r="N118" s="108">
        <f t="shared" si="8"/>
        <v>5</v>
      </c>
      <c r="O118" s="108">
        <f t="shared" si="8"/>
        <v>7</v>
      </c>
      <c r="P118" s="108">
        <f t="shared" si="8"/>
        <v>0</v>
      </c>
      <c r="Q118" s="108">
        <f t="shared" si="5"/>
        <v>21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70"/>
      <c r="B123" s="370"/>
      <c r="C123" s="259" t="s">
        <v>16</v>
      </c>
      <c r="D123" s="260"/>
      <c r="E123" s="260"/>
      <c r="F123" s="260"/>
      <c r="G123" s="261"/>
      <c r="H123" s="371" t="s">
        <v>50</v>
      </c>
      <c r="I123" s="265" t="s">
        <v>13</v>
      </c>
      <c r="J123" s="266"/>
      <c r="K123" s="267"/>
      <c r="L123" s="313" t="s">
        <v>50</v>
      </c>
    </row>
    <row r="124" spans="1:17" ht="14.1" customHeight="1" x14ac:dyDescent="0.15">
      <c r="A124" s="370"/>
      <c r="B124" s="37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72"/>
      <c r="I124" s="52">
        <v>1</v>
      </c>
      <c r="J124" s="44">
        <v>2</v>
      </c>
      <c r="K124" s="44">
        <v>3</v>
      </c>
      <c r="L124" s="314"/>
    </row>
    <row r="125" spans="1:17" ht="14.1" customHeight="1" x14ac:dyDescent="0.15">
      <c r="A125" s="370"/>
      <c r="B125" s="370"/>
      <c r="C125" s="252" t="s">
        <v>65</v>
      </c>
      <c r="D125" s="252" t="s">
        <v>66</v>
      </c>
      <c r="E125" s="281" t="s">
        <v>101</v>
      </c>
      <c r="F125" s="246" t="s">
        <v>102</v>
      </c>
      <c r="G125" s="367" t="s">
        <v>103</v>
      </c>
      <c r="H125" s="372"/>
      <c r="I125" s="379" t="s">
        <v>67</v>
      </c>
      <c r="J125" s="377" t="s">
        <v>66</v>
      </c>
      <c r="K125" s="377" t="s">
        <v>68</v>
      </c>
      <c r="L125" s="314"/>
    </row>
    <row r="126" spans="1:17" ht="14.1" customHeight="1" x14ac:dyDescent="0.15">
      <c r="A126" s="370"/>
      <c r="B126" s="370"/>
      <c r="C126" s="253"/>
      <c r="D126" s="253"/>
      <c r="E126" s="365"/>
      <c r="F126" s="366"/>
      <c r="G126" s="253"/>
      <c r="H126" s="373"/>
      <c r="I126" s="379"/>
      <c r="J126" s="377"/>
      <c r="K126" s="377"/>
      <c r="L126" s="315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8" t="s">
        <v>50</v>
      </c>
      <c r="B136" s="369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8"/>
      <c r="B140" s="378"/>
      <c r="C140" s="237" t="s">
        <v>70</v>
      </c>
      <c r="D140" s="238"/>
      <c r="E140" s="238"/>
      <c r="F140" s="238"/>
      <c r="G140" s="239"/>
      <c r="H140" s="240" t="s">
        <v>50</v>
      </c>
      <c r="I140" s="243" t="s">
        <v>71</v>
      </c>
      <c r="J140" s="244"/>
      <c r="K140" s="244"/>
      <c r="L140" s="244"/>
      <c r="M140" s="244"/>
      <c r="N140" s="244"/>
      <c r="O140" s="245"/>
      <c r="P140" s="322" t="s">
        <v>50</v>
      </c>
    </row>
    <row r="141" spans="1:16" ht="14.1" customHeight="1" x14ac:dyDescent="0.15">
      <c r="A141" s="378"/>
      <c r="B141" s="378"/>
      <c r="C141" s="218" t="s">
        <v>96</v>
      </c>
      <c r="D141" s="220" t="s">
        <v>97</v>
      </c>
      <c r="E141" s="222" t="s">
        <v>98</v>
      </c>
      <c r="F141" s="220" t="s">
        <v>99</v>
      </c>
      <c r="G141" s="222" t="s">
        <v>100</v>
      </c>
      <c r="H141" s="241"/>
      <c r="I141" s="380" t="s">
        <v>104</v>
      </c>
      <c r="J141" s="226" t="s">
        <v>105</v>
      </c>
      <c r="K141" s="226" t="s">
        <v>98</v>
      </c>
      <c r="L141" s="226" t="s">
        <v>106</v>
      </c>
      <c r="M141" s="246" t="s">
        <v>107</v>
      </c>
      <c r="N141" s="226" t="s">
        <v>36</v>
      </c>
      <c r="O141" s="246" t="s">
        <v>30</v>
      </c>
      <c r="P141" s="323"/>
    </row>
    <row r="142" spans="1:16" ht="14.1" customHeight="1" x14ac:dyDescent="0.15">
      <c r="A142" s="378"/>
      <c r="B142" s="378"/>
      <c r="C142" s="219"/>
      <c r="D142" s="221"/>
      <c r="E142" s="223"/>
      <c r="F142" s="221"/>
      <c r="G142" s="223"/>
      <c r="H142" s="242"/>
      <c r="I142" s="329"/>
      <c r="J142" s="227"/>
      <c r="K142" s="227"/>
      <c r="L142" s="227"/>
      <c r="M142" s="247"/>
      <c r="N142" s="227"/>
      <c r="O142" s="247"/>
      <c r="P142" s="324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5</v>
      </c>
      <c r="E144" s="90">
        <f>SUMIFS(ローデータ!$O$12:$O$1011,ローデータ!$B$12:$B$1011,1,ローデータ!$G$12:$G$1011,$G$4,ローデータ!$K$12:$K$1011,$F$21,ローデータ!$H$12:$H$1011,A144)</f>
        <v>2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7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2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5</v>
      </c>
      <c r="F145" s="91">
        <f>SUMIFS(ローデータ!$P$12:$P$1011,ローデータ!$B$12:$B$1011,1,ローデータ!$G$12:$G$1011,$G$4,ローデータ!$K$12:$K$1011,$F$21,ローデータ!$H$12:$H$1011,A145)</f>
        <v>2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9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2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1" t="s">
        <v>50</v>
      </c>
      <c r="B152" s="381"/>
      <c r="C152" s="56">
        <f>SUM(C143:C151)</f>
        <v>0</v>
      </c>
      <c r="D152" s="56">
        <f>SUM(D143:D151)</f>
        <v>7</v>
      </c>
      <c r="E152" s="56">
        <f>SUM(E143:E151)</f>
        <v>7</v>
      </c>
      <c r="F152" s="56">
        <f>SUM(F143:F151)</f>
        <v>2</v>
      </c>
      <c r="G152" s="56">
        <f>SUM(G143:G151)</f>
        <v>0</v>
      </c>
      <c r="H152" s="115">
        <f t="shared" ref="H152" si="14">SUM(C152:G152)</f>
        <v>16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3</v>
      </c>
      <c r="L152" s="56">
        <f t="shared" si="15"/>
        <v>0</v>
      </c>
      <c r="M152" s="56">
        <f t="shared" si="15"/>
        <v>1</v>
      </c>
      <c r="N152" s="56">
        <f t="shared" si="15"/>
        <v>2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5"/>
      <c r="B156" s="382"/>
      <c r="C156" s="382"/>
      <c r="D156" s="382"/>
      <c r="E156" s="336"/>
      <c r="F156" s="343" t="s">
        <v>25</v>
      </c>
      <c r="G156" s="343"/>
      <c r="H156" s="343"/>
      <c r="I156" s="343"/>
      <c r="J156" s="343"/>
      <c r="K156" s="343"/>
      <c r="L156" s="343"/>
      <c r="M156" s="268" t="s">
        <v>50</v>
      </c>
    </row>
    <row r="157" spans="1:16" ht="14.1" customHeight="1" x14ac:dyDescent="0.15">
      <c r="A157" s="337"/>
      <c r="B157" s="383"/>
      <c r="C157" s="383"/>
      <c r="D157" s="383"/>
      <c r="E157" s="338"/>
      <c r="F157" s="295">
        <v>1</v>
      </c>
      <c r="G157" s="245"/>
      <c r="H157" s="295">
        <v>2</v>
      </c>
      <c r="I157" s="245"/>
      <c r="J157" s="295">
        <v>3</v>
      </c>
      <c r="K157" s="244"/>
      <c r="L157" s="245"/>
      <c r="M157" s="269"/>
    </row>
    <row r="158" spans="1:16" ht="14.1" customHeight="1" x14ac:dyDescent="0.15">
      <c r="A158" s="339"/>
      <c r="B158" s="384"/>
      <c r="C158" s="384"/>
      <c r="D158" s="384"/>
      <c r="E158" s="340"/>
      <c r="F158" s="348" t="s">
        <v>72</v>
      </c>
      <c r="G158" s="349"/>
      <c r="H158" s="348" t="s">
        <v>74</v>
      </c>
      <c r="I158" s="349"/>
      <c r="J158" s="348" t="s">
        <v>84</v>
      </c>
      <c r="K158" s="350"/>
      <c r="L158" s="350"/>
      <c r="M158" s="270"/>
    </row>
    <row r="159" spans="1:16" ht="14.1" customHeight="1" x14ac:dyDescent="0.15">
      <c r="A159" s="387" t="s">
        <v>73</v>
      </c>
      <c r="B159" s="143" t="s">
        <v>85</v>
      </c>
      <c r="C159" s="390" t="s">
        <v>87</v>
      </c>
      <c r="D159" s="391"/>
      <c r="E159" s="392"/>
      <c r="F159" s="291">
        <f>COUNTIFS(ローデータ!$B$12:$B$1011,1,ローデータ!$G$12:$G$1011,$G$4,ローデータ!$I$12:$I$1011,$C$14,ローデータ!$K$12:$K$1011,F157)</f>
        <v>12</v>
      </c>
      <c r="G159" s="292"/>
      <c r="H159" s="291">
        <f>COUNTIFS(ローデータ!$B$12:$B$1011,1,ローデータ!$G$12:$G$1011,$G$4,ローデータ!$I$12:$I$1011,$C$14,ローデータ!$K$12:$K$1011,H157)</f>
        <v>15</v>
      </c>
      <c r="I159" s="292"/>
      <c r="J159" s="291">
        <f>COUNTIFS(ローデータ!$B$12:$B$1011,1,ローデータ!$G$12:$G$1011,$G$4,ローデータ!$I$12:$I$1011,$C$14,ローデータ!$K$12:$K$1011,J157)</f>
        <v>5</v>
      </c>
      <c r="K159" s="293"/>
      <c r="L159" s="292"/>
      <c r="M159" s="56">
        <f t="shared" ref="M159:M171" si="16">SUM(F159:L159)</f>
        <v>32</v>
      </c>
    </row>
    <row r="160" spans="1:16" ht="14.1" customHeight="1" x14ac:dyDescent="0.15">
      <c r="A160" s="388"/>
      <c r="B160" s="393" t="s">
        <v>86</v>
      </c>
      <c r="C160" s="139">
        <v>1</v>
      </c>
      <c r="D160" s="385" t="s">
        <v>75</v>
      </c>
      <c r="E160" s="386"/>
      <c r="F160" s="291">
        <f>COUNTIFS(ローデータ!$B$12:$B$1011,1,ローデータ!$G$12:$G$1011,$G$4,ローデータ!$I$12:$I$1011,$B$14,ローデータ!$J$12:$J$1011,C160,ローデータ!$K$12:$K$1011,$F$157)</f>
        <v>0</v>
      </c>
      <c r="G160" s="292"/>
      <c r="H160" s="291">
        <f>COUNTIFS(ローデータ!$B$12:$B$1011,1,ローデータ!$G$12:$G$1011,$G$4,ローデータ!$I$12:$I$1011,$B$14,ローデータ!$J$12:$J$1011,C160,ローデータ!$K$12:$K$1011,$H$157)</f>
        <v>0</v>
      </c>
      <c r="I160" s="292"/>
      <c r="J160" s="291">
        <f>COUNTIFS(ローデータ!$B$12:$B$1011,1,ローデータ!$G$12:$G$1011,$G$4,ローデータ!$I$12:$I$1011,$B$14,ローデータ!$J$12:$J$1011,C160,ローデータ!$K$12:$K$1011,$J$157)</f>
        <v>0</v>
      </c>
      <c r="K160" s="293"/>
      <c r="L160" s="292"/>
      <c r="M160" s="56">
        <f t="shared" si="16"/>
        <v>0</v>
      </c>
      <c r="N160" s="9"/>
    </row>
    <row r="161" spans="1:19" ht="14.1" customHeight="1" x14ac:dyDescent="0.15">
      <c r="A161" s="388"/>
      <c r="B161" s="394"/>
      <c r="C161" s="139">
        <v>2</v>
      </c>
      <c r="D161" s="385" t="s">
        <v>76</v>
      </c>
      <c r="E161" s="386"/>
      <c r="F161" s="291">
        <f>COUNTIFS(ローデータ!$B$12:$B$1011,1,ローデータ!$G$12:$G$1011,$G$4,ローデータ!$I$12:$I$1011,$B$14,ローデータ!$J$12:$J$1011,C161,ローデータ!$K$12:$K$1011,$F$157)</f>
        <v>0</v>
      </c>
      <c r="G161" s="292"/>
      <c r="H161" s="291">
        <f>COUNTIFS(ローデータ!$B$12:$B$1011,1,ローデータ!$G$12:$G$1011,$G$4,ローデータ!$I$12:$I$1011,$B$14,ローデータ!$J$12:$J$1011,C161,ローデータ!$K$12:$K$1011,$H$157)</f>
        <v>0</v>
      </c>
      <c r="I161" s="292"/>
      <c r="J161" s="291">
        <f>COUNTIFS(ローデータ!$B$12:$B$1011,1,ローデータ!$G$12:$G$1011,$G$4,ローデータ!$I$12:$I$1011,$B$14,ローデータ!$J$12:$J$1011,C161,ローデータ!$K$12:$K$1011,$J$157)</f>
        <v>0</v>
      </c>
      <c r="K161" s="293"/>
      <c r="L161" s="292"/>
      <c r="M161" s="56">
        <f t="shared" si="16"/>
        <v>0</v>
      </c>
    </row>
    <row r="162" spans="1:19" ht="14.1" customHeight="1" x14ac:dyDescent="0.15">
      <c r="A162" s="388"/>
      <c r="B162" s="394"/>
      <c r="C162" s="139">
        <v>3</v>
      </c>
      <c r="D162" s="385" t="s">
        <v>77</v>
      </c>
      <c r="E162" s="386"/>
      <c r="F162" s="291">
        <f>COUNTIFS(ローデータ!$B$12:$B$1011,1,ローデータ!$G$12:$G$1011,$G$4,ローデータ!$I$12:$I$1011,$B$14,ローデータ!$J$12:$J$1011,C162,ローデータ!$K$12:$K$1011,$F$157)</f>
        <v>0</v>
      </c>
      <c r="G162" s="292"/>
      <c r="H162" s="291">
        <f>COUNTIFS(ローデータ!$B$12:$B$1011,1,ローデータ!$G$12:$G$1011,$G$4,ローデータ!$I$12:$I$1011,$B$14,ローデータ!$J$12:$J$1011,C162,ローデータ!$K$12:$K$1011,$H$157)</f>
        <v>0</v>
      </c>
      <c r="I162" s="292"/>
      <c r="J162" s="291">
        <f>COUNTIFS(ローデータ!$B$12:$B$1011,1,ローデータ!$G$12:$G$1011,$G$4,ローデータ!$I$12:$I$1011,$B$14,ローデータ!$J$12:$J$1011,C162,ローデータ!$K$12:$K$1011,$J$157)</f>
        <v>0</v>
      </c>
      <c r="K162" s="293"/>
      <c r="L162" s="292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8"/>
      <c r="B163" s="394"/>
      <c r="C163" s="139">
        <v>4</v>
      </c>
      <c r="D163" s="385" t="s">
        <v>110</v>
      </c>
      <c r="E163" s="386"/>
      <c r="F163" s="291">
        <f>COUNTIFS(ローデータ!$B$12:$B$1011,1,ローデータ!$G$12:$G$1011,$G$4,ローデータ!$I$12:$I$1011,$B$14,ローデータ!$J$12:$J$1011,C163,ローデータ!$K$12:$K$1011,$F$157)</f>
        <v>0</v>
      </c>
      <c r="G163" s="292"/>
      <c r="H163" s="291">
        <f>COUNTIFS(ローデータ!$B$12:$B$1011,1,ローデータ!$G$12:$G$1011,$G$4,ローデータ!$I$12:$I$1011,$B$14,ローデータ!$J$12:$J$1011,C163,ローデータ!$K$12:$K$1011,$H$157)</f>
        <v>0</v>
      </c>
      <c r="I163" s="292"/>
      <c r="J163" s="291">
        <f>COUNTIFS(ローデータ!$B$12:$B$1011,1,ローデータ!$G$12:$G$1011,$G$4,ローデータ!$I$12:$I$1011,$B$14,ローデータ!$J$12:$J$1011,C163,ローデータ!$K$12:$K$1011,$J$157)</f>
        <v>0</v>
      </c>
      <c r="K163" s="293"/>
      <c r="L163" s="292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8"/>
      <c r="B164" s="394"/>
      <c r="C164" s="139">
        <v>5</v>
      </c>
      <c r="D164" s="385" t="s">
        <v>78</v>
      </c>
      <c r="E164" s="386"/>
      <c r="F164" s="291">
        <f>COUNTIFS(ローデータ!$B$12:$B$1011,1,ローデータ!$G$12:$G$1011,$G$4,ローデータ!$I$12:$I$1011,$B$14,ローデータ!$J$12:$J$1011,C164,ローデータ!$K$12:$K$1011,$F$157)</f>
        <v>0</v>
      </c>
      <c r="G164" s="292"/>
      <c r="H164" s="291">
        <f>COUNTIFS(ローデータ!$B$12:$B$1011,1,ローデータ!$G$12:$G$1011,$G$4,ローデータ!$I$12:$I$1011,$B$14,ローデータ!$J$12:$J$1011,C164,ローデータ!$K$12:$K$1011,$H$157)</f>
        <v>0</v>
      </c>
      <c r="I164" s="292"/>
      <c r="J164" s="291">
        <f>COUNTIFS(ローデータ!$B$12:$B$1011,1,ローデータ!$G$12:$G$1011,$G$4,ローデータ!$I$12:$I$1011,$B$14,ローデータ!$J$12:$J$1011,C164,ローデータ!$K$12:$K$1011,$J$157)</f>
        <v>0</v>
      </c>
      <c r="K164" s="293"/>
      <c r="L164" s="292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8"/>
      <c r="B165" s="394"/>
      <c r="C165" s="139">
        <v>6</v>
      </c>
      <c r="D165" s="385" t="s">
        <v>79</v>
      </c>
      <c r="E165" s="386"/>
      <c r="F165" s="291">
        <f>COUNTIFS(ローデータ!$B$12:$B$1011,1,ローデータ!$G$12:$G$1011,$G$4,ローデータ!$I$12:$I$1011,$B$14,ローデータ!$J$12:$J$1011,C165,ローデータ!$K$12:$K$1011,$F$157)</f>
        <v>0</v>
      </c>
      <c r="G165" s="292"/>
      <c r="H165" s="291">
        <f>COUNTIFS(ローデータ!$B$12:$B$1011,1,ローデータ!$G$12:$G$1011,$G$4,ローデータ!$I$12:$I$1011,$B$14,ローデータ!$J$12:$J$1011,C165,ローデータ!$K$12:$K$1011,$H$157)</f>
        <v>0</v>
      </c>
      <c r="I165" s="292"/>
      <c r="J165" s="291">
        <f>COUNTIFS(ローデータ!$B$12:$B$1011,1,ローデータ!$G$12:$G$1011,$G$4,ローデータ!$I$12:$I$1011,$B$14,ローデータ!$J$12:$J$1011,C165,ローデータ!$K$12:$K$1011,$J$157)</f>
        <v>0</v>
      </c>
      <c r="K165" s="293"/>
      <c r="L165" s="292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8"/>
      <c r="B166" s="394"/>
      <c r="C166" s="139">
        <v>7</v>
      </c>
      <c r="D166" s="385" t="s">
        <v>80</v>
      </c>
      <c r="E166" s="386"/>
      <c r="F166" s="291">
        <f>COUNTIFS(ローデータ!$B$12:$B$1011,1,ローデータ!$G$12:$G$1011,$G$4,ローデータ!$I$12:$I$1011,$B$14,ローデータ!$J$12:$J$1011,C166,ローデータ!$K$12:$K$1011,$F$157)</f>
        <v>0</v>
      </c>
      <c r="G166" s="292"/>
      <c r="H166" s="291">
        <f>COUNTIFS(ローデータ!$B$12:$B$1011,1,ローデータ!$G$12:$G$1011,$G$4,ローデータ!$I$12:$I$1011,$B$14,ローデータ!$J$12:$J$1011,C166,ローデータ!$K$12:$K$1011,$H$157)</f>
        <v>0</v>
      </c>
      <c r="I166" s="292"/>
      <c r="J166" s="291">
        <f>COUNTIFS(ローデータ!$B$12:$B$1011,1,ローデータ!$G$12:$G$1011,$G$4,ローデータ!$I$12:$I$1011,$B$14,ローデータ!$J$12:$J$1011,C166,ローデータ!$K$12:$K$1011,$J$157)</f>
        <v>0</v>
      </c>
      <c r="K166" s="293"/>
      <c r="L166" s="292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8"/>
      <c r="B167" s="394"/>
      <c r="C167" s="139">
        <v>8</v>
      </c>
      <c r="D167" s="385" t="s">
        <v>81</v>
      </c>
      <c r="E167" s="386"/>
      <c r="F167" s="291">
        <f>COUNTIFS(ローデータ!$B$12:$B$1011,1,ローデータ!$G$12:$G$1011,$G$4,ローデータ!$I$12:$I$1011,$B$14,ローデータ!$J$12:$J$1011,C167,ローデータ!$K$12:$K$1011,$F$157)</f>
        <v>0</v>
      </c>
      <c r="G167" s="292"/>
      <c r="H167" s="291">
        <f>COUNTIFS(ローデータ!$B$12:$B$1011,1,ローデータ!$G$12:$G$1011,$G$4,ローデータ!$I$12:$I$1011,$B$14,ローデータ!$J$12:$J$1011,C167,ローデータ!$K$12:$K$1011,$H$157)</f>
        <v>0</v>
      </c>
      <c r="I167" s="292"/>
      <c r="J167" s="291">
        <f>COUNTIFS(ローデータ!$B$12:$B$1011,1,ローデータ!$G$12:$G$1011,$G$4,ローデータ!$I$12:$I$1011,$B$14,ローデータ!$J$12:$J$1011,C167,ローデータ!$K$12:$K$1011,$J$157)</f>
        <v>0</v>
      </c>
      <c r="K167" s="293"/>
      <c r="L167" s="292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8"/>
      <c r="B168" s="394"/>
      <c r="C168" s="139">
        <v>9</v>
      </c>
      <c r="D168" s="385" t="s">
        <v>82</v>
      </c>
      <c r="E168" s="386"/>
      <c r="F168" s="291">
        <f>COUNTIFS(ローデータ!$B$12:$B$1011,1,ローデータ!$G$12:$G$1011,$G$4,ローデータ!$I$12:$I$1011,$B$14,ローデータ!$J$12:$J$1011,C168,ローデータ!$K$12:$K$1011,$F$157)</f>
        <v>0</v>
      </c>
      <c r="G168" s="292"/>
      <c r="H168" s="291">
        <f>COUNTIFS(ローデータ!$B$12:$B$1011,1,ローデータ!$G$12:$G$1011,$G$4,ローデータ!$I$12:$I$1011,$B$14,ローデータ!$J$12:$J$1011,C168,ローデータ!$K$12:$K$1011,$H$157)</f>
        <v>0</v>
      </c>
      <c r="I168" s="292"/>
      <c r="J168" s="291">
        <f>COUNTIFS(ローデータ!$B$12:$B$1011,1,ローデータ!$G$12:$G$1011,$G$4,ローデータ!$I$12:$I$1011,$B$14,ローデータ!$J$12:$J$1011,C168,ローデータ!$K$12:$K$1011,$J$157)</f>
        <v>0</v>
      </c>
      <c r="K168" s="293"/>
      <c r="L168" s="292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8"/>
      <c r="B169" s="394"/>
      <c r="C169" s="139">
        <v>10</v>
      </c>
      <c r="D169" s="385" t="s">
        <v>111</v>
      </c>
      <c r="E169" s="386"/>
      <c r="F169" s="291">
        <f>COUNTIFS(ローデータ!$B$12:$B$1011,1,ローデータ!$G$12:$G$1011,$G$4,ローデータ!$I$12:$I$1011,$B$14,ローデータ!$J$12:$J$1011,C169,ローデータ!$K$12:$K$1011,$F$157)</f>
        <v>0</v>
      </c>
      <c r="G169" s="292"/>
      <c r="H169" s="291">
        <f>COUNTIFS(ローデータ!$B$12:$B$1011,1,ローデータ!$G$12:$G$1011,$G$4,ローデータ!$I$12:$I$1011,$B$14,ローデータ!$J$12:$J$1011,C169,ローデータ!$K$12:$K$1011,$H$157)</f>
        <v>0</v>
      </c>
      <c r="I169" s="292"/>
      <c r="J169" s="291">
        <f>COUNTIFS(ローデータ!$B$12:$B$1011,1,ローデータ!$G$12:$G$1011,$G$4,ローデータ!$I$12:$I$1011,$B$14,ローデータ!$J$12:$J$1011,C169,ローデータ!$K$12:$K$1011,$J$157)</f>
        <v>0</v>
      </c>
      <c r="K169" s="293"/>
      <c r="L169" s="292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9"/>
      <c r="B170" s="395"/>
      <c r="C170" s="139">
        <v>11</v>
      </c>
      <c r="D170" s="385" t="s">
        <v>83</v>
      </c>
      <c r="E170" s="386"/>
      <c r="F170" s="291">
        <f>COUNTIFS(ローデータ!$B$12:$B$1011,1,ローデータ!$G$12:$G$1011,$G$4,ローデータ!$I$12:$I$1011,$B$14,ローデータ!$J$12:$J$1011,C170,ローデータ!$K$12:$K$1011,$F$157)</f>
        <v>0</v>
      </c>
      <c r="G170" s="292"/>
      <c r="H170" s="291">
        <f>COUNTIFS(ローデータ!$B$12:$B$1011,1,ローデータ!$G$12:$G$1011,$G$4,ローデータ!$I$12:$I$1011,$B$14,ローデータ!$J$12:$J$1011,C170,ローデータ!$K$12:$K$1011,$H$157)</f>
        <v>0</v>
      </c>
      <c r="I170" s="292"/>
      <c r="J170" s="291">
        <f>COUNTIFS(ローデータ!$B$12:$B$1011,1,ローデータ!$G$12:$G$1011,$G$4,ローデータ!$I$12:$I$1011,$B$14,ローデータ!$J$12:$J$1011,C170,ローデータ!$K$12:$K$1011,$J$157)</f>
        <v>0</v>
      </c>
      <c r="K170" s="293"/>
      <c r="L170" s="292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90" t="s">
        <v>50</v>
      </c>
      <c r="B171" s="391"/>
      <c r="C171" s="391"/>
      <c r="D171" s="391"/>
      <c r="E171" s="392"/>
      <c r="F171" s="291">
        <f>SUM(F159:G170)</f>
        <v>12</v>
      </c>
      <c r="G171" s="292"/>
      <c r="H171" s="291">
        <f>SUM(H159:I170)</f>
        <v>15</v>
      </c>
      <c r="I171" s="292"/>
      <c r="J171" s="291">
        <f>SUM(J159:L170)</f>
        <v>5</v>
      </c>
      <c r="K171" s="293"/>
      <c r="L171" s="292"/>
      <c r="M171" s="56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5"/>
      <c r="B175" s="382"/>
      <c r="C175" s="382"/>
      <c r="D175" s="382"/>
      <c r="E175" s="336"/>
      <c r="F175" s="343" t="s">
        <v>112</v>
      </c>
      <c r="G175" s="343"/>
      <c r="H175" s="343"/>
      <c r="I175" s="343"/>
      <c r="J175" s="343"/>
      <c r="K175" s="268" t="s">
        <v>50</v>
      </c>
      <c r="L175" s="9"/>
      <c r="M175" s="9"/>
    </row>
    <row r="176" spans="1:19" ht="14.1" customHeight="1" x14ac:dyDescent="0.15">
      <c r="A176" s="337"/>
      <c r="B176" s="383"/>
      <c r="C176" s="383"/>
      <c r="D176" s="383"/>
      <c r="E176" s="33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9"/>
      <c r="L176" s="9"/>
      <c r="M176" s="9"/>
    </row>
    <row r="177" spans="1:13" ht="14.1" customHeight="1" x14ac:dyDescent="0.15">
      <c r="A177" s="337"/>
      <c r="B177" s="383"/>
      <c r="C177" s="383"/>
      <c r="D177" s="383"/>
      <c r="E177" s="338"/>
      <c r="F177" s="252" t="s">
        <v>65</v>
      </c>
      <c r="G177" s="252" t="s">
        <v>66</v>
      </c>
      <c r="H177" s="281" t="s">
        <v>101</v>
      </c>
      <c r="I177" s="246" t="s">
        <v>102</v>
      </c>
      <c r="J177" s="367" t="s">
        <v>103</v>
      </c>
      <c r="K177" s="269"/>
      <c r="L177" s="9"/>
      <c r="M177" s="9"/>
    </row>
    <row r="178" spans="1:13" ht="14.1" customHeight="1" x14ac:dyDescent="0.15">
      <c r="A178" s="339"/>
      <c r="B178" s="384"/>
      <c r="C178" s="384"/>
      <c r="D178" s="384"/>
      <c r="E178" s="340"/>
      <c r="F178" s="253"/>
      <c r="G178" s="253"/>
      <c r="H178" s="365"/>
      <c r="I178" s="366"/>
      <c r="J178" s="253"/>
      <c r="K178" s="270"/>
      <c r="L178" s="9"/>
      <c r="M178" s="9"/>
    </row>
    <row r="179" spans="1:13" ht="14.1" customHeight="1" x14ac:dyDescent="0.15">
      <c r="A179" s="387" t="s">
        <v>73</v>
      </c>
      <c r="B179" s="117" t="s">
        <v>85</v>
      </c>
      <c r="C179" s="368" t="s">
        <v>87</v>
      </c>
      <c r="D179" s="396"/>
      <c r="E179" s="369"/>
      <c r="F179" s="56">
        <f>COUNTIFS(ローデータ!$B$12:$B$1011,1,ローデータ!$G$12:$G$1011,$G$4,ローデータ!$I$12:$I$1011,$C$14,ローデータ!$K$12:$K$1011,$B$21,ローデータ!$L$12:$L$1011,F176)</f>
        <v>11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12</v>
      </c>
      <c r="L179" s="9"/>
    </row>
    <row r="180" spans="1:13" ht="14.1" customHeight="1" x14ac:dyDescent="0.15">
      <c r="A180" s="388"/>
      <c r="B180" s="393" t="s">
        <v>86</v>
      </c>
      <c r="C180" s="139">
        <v>1</v>
      </c>
      <c r="D180" s="385" t="s">
        <v>75</v>
      </c>
      <c r="E180" s="38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8"/>
      <c r="B181" s="394"/>
      <c r="C181" s="139">
        <v>2</v>
      </c>
      <c r="D181" s="385" t="s">
        <v>76</v>
      </c>
      <c r="E181" s="38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8"/>
      <c r="B182" s="394"/>
      <c r="C182" s="139">
        <v>3</v>
      </c>
      <c r="D182" s="385" t="s">
        <v>77</v>
      </c>
      <c r="E182" s="38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8"/>
      <c r="B183" s="394"/>
      <c r="C183" s="139">
        <v>4</v>
      </c>
      <c r="D183" s="385" t="s">
        <v>110</v>
      </c>
      <c r="E183" s="38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8"/>
      <c r="B184" s="394"/>
      <c r="C184" s="139">
        <v>5</v>
      </c>
      <c r="D184" s="385" t="s">
        <v>78</v>
      </c>
      <c r="E184" s="38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8"/>
      <c r="B185" s="394"/>
      <c r="C185" s="139">
        <v>6</v>
      </c>
      <c r="D185" s="385" t="s">
        <v>79</v>
      </c>
      <c r="E185" s="38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8"/>
      <c r="B186" s="394"/>
      <c r="C186" s="139">
        <v>7</v>
      </c>
      <c r="D186" s="385" t="s">
        <v>80</v>
      </c>
      <c r="E186" s="38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8"/>
      <c r="B187" s="394"/>
      <c r="C187" s="139">
        <v>8</v>
      </c>
      <c r="D187" s="385" t="s">
        <v>81</v>
      </c>
      <c r="E187" s="38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8"/>
      <c r="B188" s="394"/>
      <c r="C188" s="139">
        <v>9</v>
      </c>
      <c r="D188" s="385" t="s">
        <v>82</v>
      </c>
      <c r="E188" s="38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8"/>
      <c r="B189" s="394"/>
      <c r="C189" s="139">
        <v>10</v>
      </c>
      <c r="D189" s="385" t="s">
        <v>111</v>
      </c>
      <c r="E189" s="38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9"/>
      <c r="B190" s="395"/>
      <c r="C190" s="139">
        <v>11</v>
      </c>
      <c r="D190" s="385" t="s">
        <v>83</v>
      </c>
      <c r="E190" s="38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90" t="s">
        <v>50</v>
      </c>
      <c r="B191" s="391"/>
      <c r="C191" s="391"/>
      <c r="D191" s="391"/>
      <c r="E191" s="392"/>
      <c r="F191" s="56">
        <f>SUM(F179:F190)</f>
        <v>11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7"/>
      <c r="B194" s="397"/>
      <c r="C194" s="397"/>
      <c r="D194" s="397"/>
      <c r="E194" s="358"/>
      <c r="F194" s="244" t="s">
        <v>113</v>
      </c>
      <c r="G194" s="244"/>
      <c r="H194" s="244"/>
      <c r="I194" s="244"/>
      <c r="J194" s="245"/>
      <c r="K194" s="279" t="s">
        <v>50</v>
      </c>
      <c r="L194" s="9"/>
      <c r="M194" s="9"/>
    </row>
    <row r="195" spans="1:18" ht="14.1" customHeight="1" x14ac:dyDescent="0.15">
      <c r="A195" s="359"/>
      <c r="B195" s="398"/>
      <c r="C195" s="398"/>
      <c r="D195" s="398"/>
      <c r="E195" s="360"/>
      <c r="F195" s="401" t="s">
        <v>96</v>
      </c>
      <c r="G195" s="220" t="s">
        <v>97</v>
      </c>
      <c r="H195" s="222" t="s">
        <v>98</v>
      </c>
      <c r="I195" s="220" t="s">
        <v>99</v>
      </c>
      <c r="J195" s="222" t="s">
        <v>100</v>
      </c>
      <c r="K195" s="400"/>
      <c r="L195" s="9"/>
      <c r="M195" s="9"/>
    </row>
    <row r="196" spans="1:18" ht="14.1" customHeight="1" x14ac:dyDescent="0.15">
      <c r="A196" s="359"/>
      <c r="B196" s="398"/>
      <c r="C196" s="398"/>
      <c r="D196" s="398"/>
      <c r="E196" s="360"/>
      <c r="F196" s="402"/>
      <c r="G196" s="326"/>
      <c r="H196" s="327"/>
      <c r="I196" s="326"/>
      <c r="J196" s="327"/>
      <c r="K196" s="400"/>
      <c r="L196" s="9"/>
      <c r="M196" s="9"/>
    </row>
    <row r="197" spans="1:18" ht="14.1" customHeight="1" x14ac:dyDescent="0.15">
      <c r="A197" s="361"/>
      <c r="B197" s="399"/>
      <c r="C197" s="399"/>
      <c r="D197" s="399"/>
      <c r="E197" s="362"/>
      <c r="F197" s="403"/>
      <c r="G197" s="221"/>
      <c r="H197" s="223"/>
      <c r="I197" s="221"/>
      <c r="J197" s="223"/>
      <c r="K197" s="280"/>
      <c r="L197" s="9"/>
      <c r="M197" s="9"/>
    </row>
    <row r="198" spans="1:18" ht="14.1" customHeight="1" x14ac:dyDescent="0.15">
      <c r="A198" s="387" t="s">
        <v>73</v>
      </c>
      <c r="B198" s="117" t="s">
        <v>85</v>
      </c>
      <c r="C198" s="368" t="s">
        <v>87</v>
      </c>
      <c r="D198" s="396"/>
      <c r="E198" s="369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8</v>
      </c>
      <c r="H198" s="89">
        <f>SUMIFS(ローデータ!O12:O1011,ローデータ!$B$12:$B$1011,1,ローデータ!$G$12:$G$1011,$G$4,ローデータ!$I$12:$I$1011,$C$14,ローデータ!$K$12:$K$1011,$B$21)</f>
        <v>4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17</v>
      </c>
      <c r="L198" s="9"/>
    </row>
    <row r="199" spans="1:18" ht="14.1" customHeight="1" x14ac:dyDescent="0.15">
      <c r="A199" s="388"/>
      <c r="B199" s="393" t="s">
        <v>86</v>
      </c>
      <c r="C199" s="139">
        <v>1</v>
      </c>
      <c r="D199" s="385" t="s">
        <v>75</v>
      </c>
      <c r="E199" s="386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8"/>
      <c r="B200" s="394"/>
      <c r="C200" s="139">
        <v>2</v>
      </c>
      <c r="D200" s="385" t="s">
        <v>76</v>
      </c>
      <c r="E200" s="386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8"/>
      <c r="B201" s="394"/>
      <c r="C201" s="139">
        <v>3</v>
      </c>
      <c r="D201" s="385" t="s">
        <v>77</v>
      </c>
      <c r="E201" s="386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8"/>
      <c r="B202" s="394"/>
      <c r="C202" s="139">
        <v>4</v>
      </c>
      <c r="D202" s="385" t="s">
        <v>110</v>
      </c>
      <c r="E202" s="386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8"/>
      <c r="B203" s="394"/>
      <c r="C203" s="139">
        <v>5</v>
      </c>
      <c r="D203" s="385" t="s">
        <v>78</v>
      </c>
      <c r="E203" s="386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8"/>
      <c r="B204" s="394"/>
      <c r="C204" s="139">
        <v>6</v>
      </c>
      <c r="D204" s="385" t="s">
        <v>79</v>
      </c>
      <c r="E204" s="386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8"/>
      <c r="B205" s="394"/>
      <c r="C205" s="139">
        <v>7</v>
      </c>
      <c r="D205" s="385" t="s">
        <v>80</v>
      </c>
      <c r="E205" s="386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8"/>
      <c r="B206" s="394"/>
      <c r="C206" s="139">
        <v>8</v>
      </c>
      <c r="D206" s="385" t="s">
        <v>81</v>
      </c>
      <c r="E206" s="386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8"/>
      <c r="B207" s="394"/>
      <c r="C207" s="139">
        <v>9</v>
      </c>
      <c r="D207" s="385" t="s">
        <v>82</v>
      </c>
      <c r="E207" s="386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8"/>
      <c r="B208" s="394"/>
      <c r="C208" s="139">
        <v>10</v>
      </c>
      <c r="D208" s="385" t="s">
        <v>111</v>
      </c>
      <c r="E208" s="386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9"/>
      <c r="B209" s="395"/>
      <c r="C209" s="139">
        <v>11</v>
      </c>
      <c r="D209" s="385" t="s">
        <v>83</v>
      </c>
      <c r="E209" s="386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90" t="s">
        <v>50</v>
      </c>
      <c r="B210" s="391"/>
      <c r="C210" s="391"/>
      <c r="D210" s="391"/>
      <c r="E210" s="392"/>
      <c r="F210" s="94">
        <f>SUM(F198:F209)</f>
        <v>3</v>
      </c>
      <c r="G210" s="94">
        <f t="shared" ref="G210:I210" si="19">SUM(G198:G209)</f>
        <v>8</v>
      </c>
      <c r="H210" s="94">
        <f>SUM(H198:H209)</f>
        <v>4</v>
      </c>
      <c r="I210" s="94">
        <f t="shared" si="19"/>
        <v>2</v>
      </c>
      <c r="J210" s="94">
        <f>SUM(J198:J209)</f>
        <v>0</v>
      </c>
      <c r="K210" s="118">
        <f t="shared" si="18"/>
        <v>17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5"/>
      <c r="B213" s="382"/>
      <c r="C213" s="382"/>
      <c r="D213" s="382"/>
      <c r="E213" s="336"/>
      <c r="F213" s="374" t="s">
        <v>114</v>
      </c>
      <c r="G213" s="375"/>
      <c r="H213" s="376"/>
      <c r="I213" s="268" t="s">
        <v>50</v>
      </c>
    </row>
    <row r="214" spans="1:18" ht="14.1" customHeight="1" x14ac:dyDescent="0.15">
      <c r="A214" s="337"/>
      <c r="B214" s="383"/>
      <c r="C214" s="383"/>
      <c r="D214" s="383"/>
      <c r="E214" s="338"/>
      <c r="F214" s="137">
        <v>1</v>
      </c>
      <c r="G214" s="137">
        <v>2</v>
      </c>
      <c r="H214" s="137">
        <v>3</v>
      </c>
      <c r="I214" s="269"/>
    </row>
    <row r="215" spans="1:18" ht="14.1" customHeight="1" x14ac:dyDescent="0.15">
      <c r="A215" s="339"/>
      <c r="B215" s="384"/>
      <c r="C215" s="384"/>
      <c r="D215" s="384"/>
      <c r="E215" s="340"/>
      <c r="F215" s="140" t="s">
        <v>67</v>
      </c>
      <c r="G215" s="140" t="s">
        <v>66</v>
      </c>
      <c r="H215" s="140" t="s">
        <v>68</v>
      </c>
      <c r="I215" s="270"/>
    </row>
    <row r="216" spans="1:18" ht="14.1" customHeight="1" x14ac:dyDescent="0.15">
      <c r="A216" s="387" t="s">
        <v>73</v>
      </c>
      <c r="B216" s="117" t="s">
        <v>85</v>
      </c>
      <c r="C216" s="368" t="s">
        <v>87</v>
      </c>
      <c r="D216" s="396"/>
      <c r="E216" s="369"/>
      <c r="F216" s="56">
        <f>COUNTIFS(ローデータ!$B$12:$B$1011,1,ローデータ!$G$12:$G$1011,$G$4,ローデータ!$I$12:$I$1011,$C$14,ローデータ!$K$12:$K$1011,$D$21,ローデータ!$S$12:$S$1011,F214)</f>
        <v>15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15</v>
      </c>
    </row>
    <row r="217" spans="1:18" ht="14.1" customHeight="1" x14ac:dyDescent="0.15">
      <c r="A217" s="388"/>
      <c r="B217" s="393" t="s">
        <v>86</v>
      </c>
      <c r="C217" s="139">
        <v>1</v>
      </c>
      <c r="D217" s="385" t="s">
        <v>75</v>
      </c>
      <c r="E217" s="38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8"/>
      <c r="B218" s="394"/>
      <c r="C218" s="139">
        <v>2</v>
      </c>
      <c r="D218" s="385" t="s">
        <v>76</v>
      </c>
      <c r="E218" s="38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8"/>
      <c r="B219" s="394"/>
      <c r="C219" s="139">
        <v>3</v>
      </c>
      <c r="D219" s="385" t="s">
        <v>77</v>
      </c>
      <c r="E219" s="38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8"/>
      <c r="B220" s="394"/>
      <c r="C220" s="139">
        <v>4</v>
      </c>
      <c r="D220" s="385" t="s">
        <v>110</v>
      </c>
      <c r="E220" s="38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8"/>
      <c r="B221" s="394"/>
      <c r="C221" s="139">
        <v>5</v>
      </c>
      <c r="D221" s="385" t="s">
        <v>78</v>
      </c>
      <c r="E221" s="38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8"/>
      <c r="B222" s="394"/>
      <c r="C222" s="139">
        <v>6</v>
      </c>
      <c r="D222" s="385" t="s">
        <v>79</v>
      </c>
      <c r="E222" s="38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8"/>
      <c r="B223" s="394"/>
      <c r="C223" s="139">
        <v>7</v>
      </c>
      <c r="D223" s="385" t="s">
        <v>80</v>
      </c>
      <c r="E223" s="38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8"/>
      <c r="B224" s="394"/>
      <c r="C224" s="139">
        <v>8</v>
      </c>
      <c r="D224" s="385" t="s">
        <v>81</v>
      </c>
      <c r="E224" s="38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8"/>
      <c r="B225" s="394"/>
      <c r="C225" s="139">
        <v>9</v>
      </c>
      <c r="D225" s="385" t="s">
        <v>82</v>
      </c>
      <c r="E225" s="38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8"/>
      <c r="B226" s="394"/>
      <c r="C226" s="139">
        <v>10</v>
      </c>
      <c r="D226" s="385" t="s">
        <v>111</v>
      </c>
      <c r="E226" s="38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9"/>
      <c r="B227" s="395"/>
      <c r="C227" s="139">
        <v>11</v>
      </c>
      <c r="D227" s="385" t="s">
        <v>83</v>
      </c>
      <c r="E227" s="38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90" t="s">
        <v>50</v>
      </c>
      <c r="B228" s="391"/>
      <c r="C228" s="391"/>
      <c r="D228" s="391"/>
      <c r="E228" s="392"/>
      <c r="F228" s="56">
        <f>SUM(F216:F227)</f>
        <v>15</v>
      </c>
      <c r="G228" s="56">
        <f>SUM(G216:G227)</f>
        <v>0</v>
      </c>
      <c r="H228" s="56">
        <f>SUM(H216:H227)</f>
        <v>0</v>
      </c>
      <c r="I228" s="56">
        <f t="shared" si="20"/>
        <v>15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7"/>
      <c r="B231" s="397"/>
      <c r="C231" s="397"/>
      <c r="D231" s="397"/>
      <c r="E231" s="358"/>
      <c r="F231" s="244" t="s">
        <v>88</v>
      </c>
      <c r="G231" s="244"/>
      <c r="H231" s="244"/>
      <c r="I231" s="244"/>
      <c r="J231" s="244"/>
      <c r="K231" s="244"/>
      <c r="L231" s="245"/>
      <c r="M231" s="254" t="s">
        <v>50</v>
      </c>
    </row>
    <row r="232" spans="1:14" ht="14.1" customHeight="1" x14ac:dyDescent="0.15">
      <c r="A232" s="359"/>
      <c r="B232" s="398"/>
      <c r="C232" s="398"/>
      <c r="D232" s="398"/>
      <c r="E232" s="360"/>
      <c r="F232" s="380" t="s">
        <v>104</v>
      </c>
      <c r="G232" s="226" t="s">
        <v>105</v>
      </c>
      <c r="H232" s="226" t="s">
        <v>98</v>
      </c>
      <c r="I232" s="226" t="s">
        <v>106</v>
      </c>
      <c r="J232" s="246" t="s">
        <v>107</v>
      </c>
      <c r="K232" s="226" t="s">
        <v>36</v>
      </c>
      <c r="L232" s="246" t="s">
        <v>30</v>
      </c>
      <c r="M232" s="294"/>
    </row>
    <row r="233" spans="1:14" ht="14.1" customHeight="1" x14ac:dyDescent="0.15">
      <c r="A233" s="361"/>
      <c r="B233" s="399"/>
      <c r="C233" s="399"/>
      <c r="D233" s="399"/>
      <c r="E233" s="362"/>
      <c r="F233" s="404"/>
      <c r="G233" s="227"/>
      <c r="H233" s="227"/>
      <c r="I233" s="227"/>
      <c r="J233" s="247"/>
      <c r="K233" s="227"/>
      <c r="L233" s="247"/>
      <c r="M233" s="255"/>
    </row>
    <row r="234" spans="1:14" ht="14.1" customHeight="1" x14ac:dyDescent="0.15">
      <c r="A234" s="387" t="s">
        <v>73</v>
      </c>
      <c r="B234" s="117" t="s">
        <v>85</v>
      </c>
      <c r="C234" s="368" t="s">
        <v>87</v>
      </c>
      <c r="D234" s="396"/>
      <c r="E234" s="369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8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7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21</v>
      </c>
    </row>
    <row r="235" spans="1:14" ht="14.1" customHeight="1" x14ac:dyDescent="0.15">
      <c r="A235" s="388"/>
      <c r="B235" s="393" t="s">
        <v>86</v>
      </c>
      <c r="C235" s="139">
        <v>1</v>
      </c>
      <c r="D235" s="385" t="s">
        <v>75</v>
      </c>
      <c r="E235" s="386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8"/>
      <c r="B236" s="394"/>
      <c r="C236" s="139">
        <v>2</v>
      </c>
      <c r="D236" s="385" t="s">
        <v>76</v>
      </c>
      <c r="E236" s="386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8"/>
      <c r="B237" s="394"/>
      <c r="C237" s="139">
        <v>3</v>
      </c>
      <c r="D237" s="385" t="s">
        <v>77</v>
      </c>
      <c r="E237" s="386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8"/>
      <c r="B238" s="394"/>
      <c r="C238" s="139">
        <v>4</v>
      </c>
      <c r="D238" s="385" t="s">
        <v>110</v>
      </c>
      <c r="E238" s="386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8"/>
      <c r="B239" s="394"/>
      <c r="C239" s="139">
        <v>5</v>
      </c>
      <c r="D239" s="385" t="s">
        <v>78</v>
      </c>
      <c r="E239" s="386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8"/>
      <c r="B240" s="394"/>
      <c r="C240" s="139">
        <v>6</v>
      </c>
      <c r="D240" s="385" t="s">
        <v>79</v>
      </c>
      <c r="E240" s="386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8"/>
      <c r="B241" s="394"/>
      <c r="C241" s="139">
        <v>7</v>
      </c>
      <c r="D241" s="385" t="s">
        <v>80</v>
      </c>
      <c r="E241" s="386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8"/>
      <c r="B242" s="394"/>
      <c r="C242" s="139">
        <v>8</v>
      </c>
      <c r="D242" s="385" t="s">
        <v>81</v>
      </c>
      <c r="E242" s="386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8"/>
      <c r="B243" s="394"/>
      <c r="C243" s="139">
        <v>9</v>
      </c>
      <c r="D243" s="385" t="s">
        <v>82</v>
      </c>
      <c r="E243" s="386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8"/>
      <c r="B244" s="394"/>
      <c r="C244" s="139">
        <v>10</v>
      </c>
      <c r="D244" s="385" t="s">
        <v>111</v>
      </c>
      <c r="E244" s="386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9"/>
      <c r="B245" s="395"/>
      <c r="C245" s="139">
        <v>11</v>
      </c>
      <c r="D245" s="385" t="s">
        <v>83</v>
      </c>
      <c r="E245" s="386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90" t="s">
        <v>50</v>
      </c>
      <c r="B246" s="391"/>
      <c r="C246" s="391"/>
      <c r="D246" s="391"/>
      <c r="E246" s="392"/>
      <c r="F246" s="94">
        <f>SUM(F234:F245)</f>
        <v>1</v>
      </c>
      <c r="G246" s="94">
        <f t="shared" ref="G246:L246" si="22">SUM(G234:G245)</f>
        <v>8</v>
      </c>
      <c r="H246" s="94">
        <f t="shared" si="22"/>
        <v>0</v>
      </c>
      <c r="I246" s="94">
        <f>SUM(I234:I245)</f>
        <v>0</v>
      </c>
      <c r="J246" s="94">
        <f t="shared" si="22"/>
        <v>5</v>
      </c>
      <c r="K246" s="94">
        <f>SUM(K234:K245)</f>
        <v>7</v>
      </c>
      <c r="L246" s="94">
        <f t="shared" si="22"/>
        <v>0</v>
      </c>
      <c r="M246" s="56">
        <f t="shared" si="21"/>
        <v>21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5"/>
      <c r="B250" s="382"/>
      <c r="C250" s="382"/>
      <c r="D250" s="382"/>
      <c r="E250" s="336"/>
      <c r="F250" s="259" t="s">
        <v>16</v>
      </c>
      <c r="G250" s="260"/>
      <c r="H250" s="260"/>
      <c r="I250" s="260"/>
      <c r="J250" s="261"/>
      <c r="K250" s="310" t="s">
        <v>50</v>
      </c>
      <c r="L250" s="265" t="s">
        <v>13</v>
      </c>
      <c r="M250" s="266"/>
      <c r="N250" s="267"/>
      <c r="O250" s="268" t="s">
        <v>50</v>
      </c>
    </row>
    <row r="251" spans="1:17" ht="14.1" customHeight="1" x14ac:dyDescent="0.15">
      <c r="A251" s="337"/>
      <c r="B251" s="383"/>
      <c r="C251" s="383"/>
      <c r="D251" s="383"/>
      <c r="E251" s="33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11"/>
      <c r="L251" s="52">
        <v>1</v>
      </c>
      <c r="M251" s="44">
        <v>2</v>
      </c>
      <c r="N251" s="61">
        <v>3</v>
      </c>
      <c r="O251" s="269"/>
    </row>
    <row r="252" spans="1:17" ht="14.1" customHeight="1" x14ac:dyDescent="0.15">
      <c r="A252" s="337"/>
      <c r="B252" s="383"/>
      <c r="C252" s="383"/>
      <c r="D252" s="383"/>
      <c r="E252" s="338"/>
      <c r="F252" s="252" t="s">
        <v>65</v>
      </c>
      <c r="G252" s="252" t="s">
        <v>66</v>
      </c>
      <c r="H252" s="281" t="s">
        <v>101</v>
      </c>
      <c r="I252" s="246" t="s">
        <v>102</v>
      </c>
      <c r="J252" s="367" t="s">
        <v>103</v>
      </c>
      <c r="K252" s="311"/>
      <c r="L252" s="405" t="s">
        <v>67</v>
      </c>
      <c r="M252" s="250" t="s">
        <v>66</v>
      </c>
      <c r="N252" s="407" t="s">
        <v>68</v>
      </c>
      <c r="O252" s="269"/>
    </row>
    <row r="253" spans="1:17" ht="14.1" customHeight="1" x14ac:dyDescent="0.15">
      <c r="A253" s="339"/>
      <c r="B253" s="384"/>
      <c r="C253" s="384"/>
      <c r="D253" s="384"/>
      <c r="E253" s="340"/>
      <c r="F253" s="253"/>
      <c r="G253" s="253"/>
      <c r="H253" s="365"/>
      <c r="I253" s="366"/>
      <c r="J253" s="253"/>
      <c r="K253" s="312"/>
      <c r="L253" s="406"/>
      <c r="M253" s="251"/>
      <c r="N253" s="408"/>
      <c r="O253" s="270"/>
    </row>
    <row r="254" spans="1:17" ht="14.1" customHeight="1" x14ac:dyDescent="0.15">
      <c r="A254" s="409" t="s">
        <v>73</v>
      </c>
      <c r="B254" s="117" t="s">
        <v>85</v>
      </c>
      <c r="C254" s="368" t="s">
        <v>87</v>
      </c>
      <c r="D254" s="396"/>
      <c r="E254" s="369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410"/>
      <c r="B255" s="412" t="s">
        <v>86</v>
      </c>
      <c r="C255" s="139">
        <v>1</v>
      </c>
      <c r="D255" s="385" t="s">
        <v>75</v>
      </c>
      <c r="E255" s="39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10"/>
      <c r="B256" s="394"/>
      <c r="C256" s="139">
        <v>2</v>
      </c>
      <c r="D256" s="385" t="s">
        <v>76</v>
      </c>
      <c r="E256" s="39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10"/>
      <c r="B257" s="394"/>
      <c r="C257" s="139">
        <v>3</v>
      </c>
      <c r="D257" s="385" t="s">
        <v>77</v>
      </c>
      <c r="E257" s="39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10"/>
      <c r="B258" s="394"/>
      <c r="C258" s="139">
        <v>4</v>
      </c>
      <c r="D258" s="385" t="s">
        <v>110</v>
      </c>
      <c r="E258" s="38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10"/>
      <c r="B259" s="394"/>
      <c r="C259" s="139">
        <v>5</v>
      </c>
      <c r="D259" s="385" t="s">
        <v>78</v>
      </c>
      <c r="E259" s="39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10"/>
      <c r="B260" s="394"/>
      <c r="C260" s="139">
        <v>6</v>
      </c>
      <c r="D260" s="385" t="s">
        <v>79</v>
      </c>
      <c r="E260" s="39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10"/>
      <c r="B261" s="394"/>
      <c r="C261" s="139">
        <v>7</v>
      </c>
      <c r="D261" s="385" t="s">
        <v>80</v>
      </c>
      <c r="E261" s="39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10"/>
      <c r="B262" s="394"/>
      <c r="C262" s="139">
        <v>8</v>
      </c>
      <c r="D262" s="385" t="s">
        <v>81</v>
      </c>
      <c r="E262" s="39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10"/>
      <c r="B263" s="394"/>
      <c r="C263" s="139">
        <v>9</v>
      </c>
      <c r="D263" s="385" t="s">
        <v>82</v>
      </c>
      <c r="E263" s="39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10"/>
      <c r="B264" s="394"/>
      <c r="C264" s="139">
        <v>10</v>
      </c>
      <c r="D264" s="385" t="s">
        <v>111</v>
      </c>
      <c r="E264" s="38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11"/>
      <c r="B265" s="395"/>
      <c r="C265" s="139">
        <v>11</v>
      </c>
      <c r="D265" s="385" t="s">
        <v>83</v>
      </c>
      <c r="E265" s="39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90" t="s">
        <v>50</v>
      </c>
      <c r="B266" s="391"/>
      <c r="C266" s="391"/>
      <c r="D266" s="391"/>
      <c r="E266" s="392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21"/>
      <c r="B269" s="422"/>
      <c r="C269" s="422"/>
      <c r="D269" s="422"/>
      <c r="E269" s="322"/>
      <c r="F269" s="237" t="s">
        <v>70</v>
      </c>
      <c r="G269" s="238"/>
      <c r="H269" s="238"/>
      <c r="I269" s="238"/>
      <c r="J269" s="239"/>
      <c r="K269" s="316" t="s">
        <v>50</v>
      </c>
      <c r="L269" s="243" t="s">
        <v>71</v>
      </c>
      <c r="M269" s="244"/>
      <c r="N269" s="244"/>
      <c r="O269" s="244"/>
      <c r="P269" s="244"/>
      <c r="Q269" s="244"/>
      <c r="R269" s="245"/>
      <c r="S269" s="215" t="s">
        <v>50</v>
      </c>
    </row>
    <row r="270" spans="1:19" ht="14.1" customHeight="1" x14ac:dyDescent="0.15">
      <c r="A270" s="423"/>
      <c r="B270" s="424"/>
      <c r="C270" s="424"/>
      <c r="D270" s="424"/>
      <c r="E270" s="323"/>
      <c r="F270" s="401" t="s">
        <v>96</v>
      </c>
      <c r="G270" s="220" t="s">
        <v>97</v>
      </c>
      <c r="H270" s="222" t="s">
        <v>98</v>
      </c>
      <c r="I270" s="220" t="s">
        <v>99</v>
      </c>
      <c r="J270" s="222" t="s">
        <v>100</v>
      </c>
      <c r="K270" s="317"/>
      <c r="L270" s="413" t="s">
        <v>104</v>
      </c>
      <c r="M270" s="415" t="s">
        <v>105</v>
      </c>
      <c r="N270" s="415" t="s">
        <v>98</v>
      </c>
      <c r="O270" s="415" t="s">
        <v>106</v>
      </c>
      <c r="P270" s="416" t="s">
        <v>107</v>
      </c>
      <c r="Q270" s="415" t="s">
        <v>36</v>
      </c>
      <c r="R270" s="416" t="s">
        <v>30</v>
      </c>
      <c r="S270" s="216"/>
    </row>
    <row r="271" spans="1:19" ht="14.1" customHeight="1" x14ac:dyDescent="0.15">
      <c r="A271" s="425"/>
      <c r="B271" s="426"/>
      <c r="C271" s="426"/>
      <c r="D271" s="426"/>
      <c r="E271" s="324"/>
      <c r="F271" s="403"/>
      <c r="G271" s="221"/>
      <c r="H271" s="223"/>
      <c r="I271" s="221"/>
      <c r="J271" s="223"/>
      <c r="K271" s="318"/>
      <c r="L271" s="414"/>
      <c r="M271" s="415"/>
      <c r="N271" s="415"/>
      <c r="O271" s="415"/>
      <c r="P271" s="416"/>
      <c r="Q271" s="415"/>
      <c r="R271" s="416"/>
      <c r="S271" s="217"/>
    </row>
    <row r="272" spans="1:19" ht="14.1" customHeight="1" x14ac:dyDescent="0.15">
      <c r="A272" s="387" t="s">
        <v>73</v>
      </c>
      <c r="B272" s="117" t="s">
        <v>85</v>
      </c>
      <c r="C272" s="368" t="s">
        <v>87</v>
      </c>
      <c r="D272" s="396"/>
      <c r="E272" s="369"/>
      <c r="F272" s="89">
        <f>SUMIFS(ローデータ!M86:M1085,ローデータ!$B$12:$B$1011,1,ローデータ!$G$12:$G$1011,$G$4,ローデータ!$I$12:$I$1011,$C$14,ローデータ!$K$12:$K$1011,$F$21)</f>
        <v>10</v>
      </c>
      <c r="G272" s="89">
        <f>SUMIFS(ローデータ!N86:N1085,ローデータ!$B$12:$B$1011,1,ローデータ!$G$12:$G$1011,$G$4,ローデータ!$I$12:$I$1011,$C$14,ローデータ!$K$12:$K$1011,$F$21)</f>
        <v>5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15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88"/>
      <c r="B273" s="393" t="s">
        <v>86</v>
      </c>
      <c r="C273" s="139">
        <v>1</v>
      </c>
      <c r="D273" s="385" t="s">
        <v>75</v>
      </c>
      <c r="E273" s="386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8"/>
      <c r="B274" s="394"/>
      <c r="C274" s="139">
        <v>2</v>
      </c>
      <c r="D274" s="385" t="s">
        <v>76</v>
      </c>
      <c r="E274" s="386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8"/>
      <c r="B275" s="394"/>
      <c r="C275" s="139">
        <v>3</v>
      </c>
      <c r="D275" s="385" t="s">
        <v>77</v>
      </c>
      <c r="E275" s="386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8"/>
      <c r="B276" s="394"/>
      <c r="C276" s="139">
        <v>4</v>
      </c>
      <c r="D276" s="419" t="s">
        <v>110</v>
      </c>
      <c r="E276" s="420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8"/>
      <c r="B277" s="394"/>
      <c r="C277" s="139">
        <v>5</v>
      </c>
      <c r="D277" s="385" t="s">
        <v>78</v>
      </c>
      <c r="E277" s="386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8"/>
      <c r="B278" s="394"/>
      <c r="C278" s="139">
        <v>6</v>
      </c>
      <c r="D278" s="385" t="s">
        <v>79</v>
      </c>
      <c r="E278" s="386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8"/>
      <c r="B279" s="394"/>
      <c r="C279" s="139">
        <v>7</v>
      </c>
      <c r="D279" s="385" t="s">
        <v>80</v>
      </c>
      <c r="E279" s="386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8"/>
      <c r="B280" s="394"/>
      <c r="C280" s="139">
        <v>8</v>
      </c>
      <c r="D280" s="385" t="s">
        <v>81</v>
      </c>
      <c r="E280" s="386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8"/>
      <c r="B281" s="394"/>
      <c r="C281" s="139">
        <v>9</v>
      </c>
      <c r="D281" s="385" t="s">
        <v>82</v>
      </c>
      <c r="E281" s="386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8"/>
      <c r="B282" s="394"/>
      <c r="C282" s="139">
        <v>10</v>
      </c>
      <c r="D282" s="385" t="s">
        <v>111</v>
      </c>
      <c r="E282" s="386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9"/>
      <c r="B283" s="395"/>
      <c r="C283" s="139">
        <v>11</v>
      </c>
      <c r="D283" s="385" t="s">
        <v>83</v>
      </c>
      <c r="E283" s="386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90" t="s">
        <v>50</v>
      </c>
      <c r="B284" s="391"/>
      <c r="C284" s="391"/>
      <c r="D284" s="391"/>
      <c r="E284" s="392"/>
      <c r="F284" s="56">
        <f>SUM(F272:F283)</f>
        <v>10</v>
      </c>
      <c r="G284" s="56">
        <f t="shared" ref="G284:J284" si="28">SUM(G272:G283)</f>
        <v>5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15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3</v>
      </c>
      <c r="O284" s="94">
        <f t="shared" si="29"/>
        <v>0</v>
      </c>
      <c r="P284" s="94">
        <f t="shared" si="29"/>
        <v>1</v>
      </c>
      <c r="Q284" s="94">
        <f t="shared" si="29"/>
        <v>2</v>
      </c>
      <c r="R284" s="94">
        <f t="shared" si="29"/>
        <v>0</v>
      </c>
      <c r="S284" s="56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7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6">
        <v>1</v>
      </c>
      <c r="L3" s="429" t="s">
        <v>54</v>
      </c>
      <c r="M3" s="430"/>
      <c r="N3" s="430"/>
      <c r="O3" s="431"/>
      <c r="P3" s="144">
        <v>2</v>
      </c>
      <c r="Q3" s="429" t="s">
        <v>55</v>
      </c>
      <c r="R3" s="430"/>
      <c r="S3" s="430"/>
      <c r="T3" s="431"/>
      <c r="U3" s="144">
        <v>3</v>
      </c>
      <c r="V3" s="429" t="s">
        <v>56</v>
      </c>
      <c r="W3" s="430"/>
      <c r="X3" s="430"/>
      <c r="Y3" s="431"/>
      <c r="Z3" s="144">
        <v>4</v>
      </c>
      <c r="AA3" s="429" t="s">
        <v>57</v>
      </c>
      <c r="AB3" s="430"/>
      <c r="AC3" s="430"/>
      <c r="AD3" s="431"/>
      <c r="AE3" s="144">
        <v>5</v>
      </c>
      <c r="AF3" s="429" t="s">
        <v>58</v>
      </c>
      <c r="AG3" s="430"/>
      <c r="AH3" s="430"/>
      <c r="AI3" s="431"/>
      <c r="AJ3" s="144">
        <v>6</v>
      </c>
      <c r="AK3" s="429" t="s">
        <v>134</v>
      </c>
      <c r="AL3" s="430"/>
      <c r="AM3" s="430"/>
      <c r="AN3" s="431"/>
      <c r="AO3" s="144">
        <v>7</v>
      </c>
      <c r="AP3" s="429" t="s">
        <v>135</v>
      </c>
      <c r="AQ3" s="430"/>
      <c r="AR3" s="430"/>
      <c r="AS3" s="431"/>
      <c r="AT3" s="144">
        <v>8</v>
      </c>
      <c r="AU3" s="429" t="s">
        <v>61</v>
      </c>
      <c r="AV3" s="430"/>
      <c r="AW3" s="430"/>
      <c r="AX3" s="431"/>
      <c r="AY3" s="144">
        <v>9</v>
      </c>
      <c r="AZ3" s="429" t="s">
        <v>62</v>
      </c>
      <c r="BA3" s="430"/>
      <c r="BB3" s="430"/>
      <c r="BC3" s="433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7"/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7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7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7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7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7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7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6">
        <v>1</v>
      </c>
      <c r="L13" s="429" t="s">
        <v>54</v>
      </c>
      <c r="M13" s="430"/>
      <c r="N13" s="430"/>
      <c r="O13" s="431"/>
      <c r="P13" s="144">
        <v>2</v>
      </c>
      <c r="Q13" s="429" t="s">
        <v>55</v>
      </c>
      <c r="R13" s="430"/>
      <c r="S13" s="430"/>
      <c r="T13" s="431"/>
      <c r="U13" s="144">
        <v>3</v>
      </c>
      <c r="V13" s="429" t="s">
        <v>56</v>
      </c>
      <c r="W13" s="430"/>
      <c r="X13" s="430"/>
      <c r="Y13" s="431"/>
      <c r="Z13" s="144">
        <v>4</v>
      </c>
      <c r="AA13" s="429" t="s">
        <v>57</v>
      </c>
      <c r="AB13" s="430"/>
      <c r="AC13" s="430"/>
      <c r="AD13" s="431"/>
      <c r="AE13" s="144">
        <v>5</v>
      </c>
      <c r="AF13" s="429" t="s">
        <v>58</v>
      </c>
      <c r="AG13" s="430"/>
      <c r="AH13" s="430"/>
      <c r="AI13" s="431"/>
      <c r="AJ13" s="144">
        <v>6</v>
      </c>
      <c r="AK13" s="429" t="s">
        <v>134</v>
      </c>
      <c r="AL13" s="430"/>
      <c r="AM13" s="430"/>
      <c r="AN13" s="431"/>
      <c r="AO13" s="144">
        <v>7</v>
      </c>
      <c r="AP13" s="429" t="s">
        <v>135</v>
      </c>
      <c r="AQ13" s="430"/>
      <c r="AR13" s="430"/>
      <c r="AS13" s="431"/>
      <c r="AT13" s="144">
        <v>8</v>
      </c>
      <c r="AU13" s="429" t="s">
        <v>61</v>
      </c>
      <c r="AV13" s="430"/>
      <c r="AW13" s="430"/>
      <c r="AX13" s="431"/>
      <c r="AY13" s="144">
        <v>9</v>
      </c>
      <c r="AZ13" s="429" t="s">
        <v>62</v>
      </c>
      <c r="BA13" s="430"/>
      <c r="BB13" s="430"/>
      <c r="BC13" s="433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34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4"/>
      <c r="B15" s="395" t="s">
        <v>29</v>
      </c>
      <c r="C15" s="395"/>
      <c r="D15" s="395"/>
      <c r="E15" s="395"/>
      <c r="F15" s="395"/>
      <c r="G15" s="395"/>
      <c r="H15" s="395"/>
      <c r="I15" s="395"/>
      <c r="J15" s="39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4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4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4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4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4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4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6">
        <v>1</v>
      </c>
      <c r="L23" s="429" t="s">
        <v>54</v>
      </c>
      <c r="M23" s="430"/>
      <c r="N23" s="430"/>
      <c r="O23" s="431"/>
      <c r="P23" s="144">
        <v>2</v>
      </c>
      <c r="Q23" s="429" t="s">
        <v>55</v>
      </c>
      <c r="R23" s="430"/>
      <c r="S23" s="430"/>
      <c r="T23" s="431"/>
      <c r="U23" s="144">
        <v>3</v>
      </c>
      <c r="V23" s="429" t="s">
        <v>56</v>
      </c>
      <c r="W23" s="430"/>
      <c r="X23" s="430"/>
      <c r="Y23" s="431"/>
      <c r="Z23" s="144">
        <v>4</v>
      </c>
      <c r="AA23" s="429" t="s">
        <v>57</v>
      </c>
      <c r="AB23" s="430"/>
      <c r="AC23" s="430"/>
      <c r="AD23" s="431"/>
      <c r="AE23" s="144">
        <v>5</v>
      </c>
      <c r="AF23" s="429" t="s">
        <v>58</v>
      </c>
      <c r="AG23" s="430"/>
      <c r="AH23" s="430"/>
      <c r="AI23" s="431"/>
      <c r="AJ23" s="144">
        <v>6</v>
      </c>
      <c r="AK23" s="429" t="s">
        <v>134</v>
      </c>
      <c r="AL23" s="430"/>
      <c r="AM23" s="430"/>
      <c r="AN23" s="431"/>
      <c r="AO23" s="144">
        <v>7</v>
      </c>
      <c r="AP23" s="429" t="s">
        <v>135</v>
      </c>
      <c r="AQ23" s="430"/>
      <c r="AR23" s="430"/>
      <c r="AS23" s="431"/>
      <c r="AT23" s="144">
        <v>8</v>
      </c>
      <c r="AU23" s="429" t="s">
        <v>61</v>
      </c>
      <c r="AV23" s="430"/>
      <c r="AW23" s="430"/>
      <c r="AX23" s="431"/>
      <c r="AY23" s="144">
        <v>9</v>
      </c>
      <c r="AZ23" s="429" t="s">
        <v>62</v>
      </c>
      <c r="BA23" s="430"/>
      <c r="BB23" s="430"/>
      <c r="BC23" s="433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87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8"/>
      <c r="B25" s="395" t="s">
        <v>29</v>
      </c>
      <c r="C25" s="395"/>
      <c r="D25" s="395"/>
      <c r="E25" s="395"/>
      <c r="F25" s="395"/>
      <c r="G25" s="395"/>
      <c r="H25" s="395"/>
      <c r="I25" s="395"/>
      <c r="J25" s="39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8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8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8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8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8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9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6">
        <v>1</v>
      </c>
      <c r="L33" s="429" t="s">
        <v>54</v>
      </c>
      <c r="M33" s="430"/>
      <c r="N33" s="430"/>
      <c r="O33" s="431"/>
      <c r="P33" s="144">
        <v>2</v>
      </c>
      <c r="Q33" s="429" t="s">
        <v>55</v>
      </c>
      <c r="R33" s="430"/>
      <c r="S33" s="430"/>
      <c r="T33" s="431"/>
      <c r="U33" s="144">
        <v>3</v>
      </c>
      <c r="V33" s="429" t="s">
        <v>56</v>
      </c>
      <c r="W33" s="430"/>
      <c r="X33" s="430"/>
      <c r="Y33" s="431"/>
      <c r="Z33" s="144">
        <v>4</v>
      </c>
      <c r="AA33" s="429" t="s">
        <v>57</v>
      </c>
      <c r="AB33" s="430"/>
      <c r="AC33" s="430"/>
      <c r="AD33" s="431"/>
      <c r="AE33" s="144">
        <v>5</v>
      </c>
      <c r="AF33" s="429" t="s">
        <v>58</v>
      </c>
      <c r="AG33" s="430"/>
      <c r="AH33" s="430"/>
      <c r="AI33" s="431"/>
      <c r="AJ33" s="144">
        <v>6</v>
      </c>
      <c r="AK33" s="429" t="s">
        <v>134</v>
      </c>
      <c r="AL33" s="430"/>
      <c r="AM33" s="430"/>
      <c r="AN33" s="431"/>
      <c r="AO33" s="144">
        <v>7</v>
      </c>
      <c r="AP33" s="429" t="s">
        <v>135</v>
      </c>
      <c r="AQ33" s="430"/>
      <c r="AR33" s="430"/>
      <c r="AS33" s="431"/>
      <c r="AT33" s="144">
        <v>8</v>
      </c>
      <c r="AU33" s="429" t="s">
        <v>61</v>
      </c>
      <c r="AV33" s="430"/>
      <c r="AW33" s="430"/>
      <c r="AX33" s="431"/>
      <c r="AY33" s="144">
        <v>9</v>
      </c>
      <c r="AZ33" s="429" t="s">
        <v>62</v>
      </c>
      <c r="BA33" s="430"/>
      <c r="BB33" s="430"/>
      <c r="BC33" s="433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87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8"/>
      <c r="B35" s="395" t="s">
        <v>29</v>
      </c>
      <c r="C35" s="395"/>
      <c r="D35" s="395"/>
      <c r="E35" s="395"/>
      <c r="F35" s="395"/>
      <c r="G35" s="395"/>
      <c r="H35" s="395"/>
      <c r="I35" s="395"/>
      <c r="J35" s="39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8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8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8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8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8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9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6">
        <v>1</v>
      </c>
      <c r="L43" s="429" t="s">
        <v>54</v>
      </c>
      <c r="M43" s="430"/>
      <c r="N43" s="430"/>
      <c r="O43" s="431"/>
      <c r="P43" s="144">
        <v>2</v>
      </c>
      <c r="Q43" s="429" t="s">
        <v>55</v>
      </c>
      <c r="R43" s="430"/>
      <c r="S43" s="430"/>
      <c r="T43" s="431"/>
      <c r="U43" s="144">
        <v>3</v>
      </c>
      <c r="V43" s="429" t="s">
        <v>56</v>
      </c>
      <c r="W43" s="430"/>
      <c r="X43" s="430"/>
      <c r="Y43" s="431"/>
      <c r="Z43" s="144">
        <v>4</v>
      </c>
      <c r="AA43" s="429" t="s">
        <v>57</v>
      </c>
      <c r="AB43" s="430"/>
      <c r="AC43" s="430"/>
      <c r="AD43" s="431"/>
      <c r="AE43" s="144">
        <v>5</v>
      </c>
      <c r="AF43" s="429" t="s">
        <v>58</v>
      </c>
      <c r="AG43" s="430"/>
      <c r="AH43" s="430"/>
      <c r="AI43" s="431"/>
      <c r="AJ43" s="144">
        <v>6</v>
      </c>
      <c r="AK43" s="429" t="s">
        <v>134</v>
      </c>
      <c r="AL43" s="430"/>
      <c r="AM43" s="430"/>
      <c r="AN43" s="431"/>
      <c r="AO43" s="144">
        <v>7</v>
      </c>
      <c r="AP43" s="429" t="s">
        <v>135</v>
      </c>
      <c r="AQ43" s="430"/>
      <c r="AR43" s="430"/>
      <c r="AS43" s="431"/>
      <c r="AT43" s="144">
        <v>8</v>
      </c>
      <c r="AU43" s="429" t="s">
        <v>61</v>
      </c>
      <c r="AV43" s="430"/>
      <c r="AW43" s="430"/>
      <c r="AX43" s="431"/>
      <c r="AY43" s="144">
        <v>9</v>
      </c>
      <c r="AZ43" s="429" t="s">
        <v>62</v>
      </c>
      <c r="BA43" s="430"/>
      <c r="BB43" s="430"/>
      <c r="BC43" s="433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27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7"/>
      <c r="B45" s="395" t="s">
        <v>29</v>
      </c>
      <c r="C45" s="395"/>
      <c r="D45" s="395"/>
      <c r="E45" s="395"/>
      <c r="F45" s="395"/>
      <c r="G45" s="395"/>
      <c r="H45" s="395"/>
      <c r="I45" s="395"/>
      <c r="J45" s="39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7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7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7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7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7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7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6">
        <v>1</v>
      </c>
      <c r="L53" s="429" t="s">
        <v>54</v>
      </c>
      <c r="M53" s="430"/>
      <c r="N53" s="430"/>
      <c r="O53" s="431"/>
      <c r="P53" s="144">
        <v>2</v>
      </c>
      <c r="Q53" s="429" t="s">
        <v>55</v>
      </c>
      <c r="R53" s="430"/>
      <c r="S53" s="430"/>
      <c r="T53" s="431"/>
      <c r="U53" s="144">
        <v>3</v>
      </c>
      <c r="V53" s="429" t="s">
        <v>56</v>
      </c>
      <c r="W53" s="430"/>
      <c r="X53" s="430"/>
      <c r="Y53" s="431"/>
      <c r="Z53" s="144">
        <v>4</v>
      </c>
      <c r="AA53" s="429" t="s">
        <v>57</v>
      </c>
      <c r="AB53" s="430"/>
      <c r="AC53" s="430"/>
      <c r="AD53" s="431"/>
      <c r="AE53" s="144">
        <v>5</v>
      </c>
      <c r="AF53" s="429" t="s">
        <v>58</v>
      </c>
      <c r="AG53" s="430"/>
      <c r="AH53" s="430"/>
      <c r="AI53" s="431"/>
      <c r="AJ53" s="144">
        <v>6</v>
      </c>
      <c r="AK53" s="429" t="s">
        <v>134</v>
      </c>
      <c r="AL53" s="430"/>
      <c r="AM53" s="430"/>
      <c r="AN53" s="431"/>
      <c r="AO53" s="144">
        <v>7</v>
      </c>
      <c r="AP53" s="429" t="s">
        <v>135</v>
      </c>
      <c r="AQ53" s="430"/>
      <c r="AR53" s="430"/>
      <c r="AS53" s="431"/>
      <c r="AT53" s="144">
        <v>8</v>
      </c>
      <c r="AU53" s="429" t="s">
        <v>61</v>
      </c>
      <c r="AV53" s="430"/>
      <c r="AW53" s="430"/>
      <c r="AX53" s="431"/>
      <c r="AY53" s="144">
        <v>9</v>
      </c>
      <c r="AZ53" s="429" t="s">
        <v>62</v>
      </c>
      <c r="BA53" s="430"/>
      <c r="BB53" s="430"/>
      <c r="BC53" s="433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34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4"/>
      <c r="B55" s="395" t="s">
        <v>29</v>
      </c>
      <c r="C55" s="395"/>
      <c r="D55" s="395"/>
      <c r="E55" s="395"/>
      <c r="F55" s="395"/>
      <c r="G55" s="395"/>
      <c r="H55" s="395"/>
      <c r="I55" s="395"/>
      <c r="J55" s="39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4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4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4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4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4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4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6">
        <v>1</v>
      </c>
      <c r="L63" s="429" t="s">
        <v>54</v>
      </c>
      <c r="M63" s="430"/>
      <c r="N63" s="430"/>
      <c r="O63" s="431"/>
      <c r="P63" s="144">
        <v>2</v>
      </c>
      <c r="Q63" s="429" t="s">
        <v>55</v>
      </c>
      <c r="R63" s="430"/>
      <c r="S63" s="430"/>
      <c r="T63" s="431"/>
      <c r="U63" s="144">
        <v>3</v>
      </c>
      <c r="V63" s="429" t="s">
        <v>56</v>
      </c>
      <c r="W63" s="430"/>
      <c r="X63" s="430"/>
      <c r="Y63" s="431"/>
      <c r="Z63" s="144">
        <v>4</v>
      </c>
      <c r="AA63" s="429" t="s">
        <v>57</v>
      </c>
      <c r="AB63" s="430"/>
      <c r="AC63" s="430"/>
      <c r="AD63" s="431"/>
      <c r="AE63" s="144">
        <v>5</v>
      </c>
      <c r="AF63" s="429" t="s">
        <v>58</v>
      </c>
      <c r="AG63" s="430"/>
      <c r="AH63" s="430"/>
      <c r="AI63" s="431"/>
      <c r="AJ63" s="144">
        <v>6</v>
      </c>
      <c r="AK63" s="429" t="s">
        <v>134</v>
      </c>
      <c r="AL63" s="430"/>
      <c r="AM63" s="430"/>
      <c r="AN63" s="431"/>
      <c r="AO63" s="144">
        <v>7</v>
      </c>
      <c r="AP63" s="429" t="s">
        <v>135</v>
      </c>
      <c r="AQ63" s="430"/>
      <c r="AR63" s="430"/>
      <c r="AS63" s="431"/>
      <c r="AT63" s="144">
        <v>8</v>
      </c>
      <c r="AU63" s="429" t="s">
        <v>61</v>
      </c>
      <c r="AV63" s="430"/>
      <c r="AW63" s="430"/>
      <c r="AX63" s="431"/>
      <c r="AY63" s="144">
        <v>9</v>
      </c>
      <c r="AZ63" s="429" t="s">
        <v>62</v>
      </c>
      <c r="BA63" s="430"/>
      <c r="BB63" s="430"/>
      <c r="BC63" s="433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87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8"/>
      <c r="B65" s="395" t="s">
        <v>29</v>
      </c>
      <c r="C65" s="395"/>
      <c r="D65" s="395"/>
      <c r="E65" s="395"/>
      <c r="F65" s="395"/>
      <c r="G65" s="395"/>
      <c r="H65" s="395"/>
      <c r="I65" s="395"/>
      <c r="J65" s="39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8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8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8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8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8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9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6">
        <v>1</v>
      </c>
      <c r="L73" s="429" t="s">
        <v>54</v>
      </c>
      <c r="M73" s="430"/>
      <c r="N73" s="430"/>
      <c r="O73" s="431"/>
      <c r="P73" s="144">
        <v>2</v>
      </c>
      <c r="Q73" s="429" t="s">
        <v>55</v>
      </c>
      <c r="R73" s="430"/>
      <c r="S73" s="430"/>
      <c r="T73" s="431"/>
      <c r="U73" s="144">
        <v>3</v>
      </c>
      <c r="V73" s="429" t="s">
        <v>56</v>
      </c>
      <c r="W73" s="430"/>
      <c r="X73" s="430"/>
      <c r="Y73" s="431"/>
      <c r="Z73" s="144">
        <v>4</v>
      </c>
      <c r="AA73" s="429" t="s">
        <v>57</v>
      </c>
      <c r="AB73" s="430"/>
      <c r="AC73" s="430"/>
      <c r="AD73" s="431"/>
      <c r="AE73" s="144">
        <v>5</v>
      </c>
      <c r="AF73" s="429" t="s">
        <v>58</v>
      </c>
      <c r="AG73" s="430"/>
      <c r="AH73" s="430"/>
      <c r="AI73" s="431"/>
      <c r="AJ73" s="144">
        <v>6</v>
      </c>
      <c r="AK73" s="429" t="s">
        <v>134</v>
      </c>
      <c r="AL73" s="430"/>
      <c r="AM73" s="430"/>
      <c r="AN73" s="431"/>
      <c r="AO73" s="144">
        <v>7</v>
      </c>
      <c r="AP73" s="429" t="s">
        <v>135</v>
      </c>
      <c r="AQ73" s="430"/>
      <c r="AR73" s="430"/>
      <c r="AS73" s="431"/>
      <c r="AT73" s="144">
        <v>8</v>
      </c>
      <c r="AU73" s="429" t="s">
        <v>61</v>
      </c>
      <c r="AV73" s="430"/>
      <c r="AW73" s="430"/>
      <c r="AX73" s="431"/>
      <c r="AY73" s="144">
        <v>9</v>
      </c>
      <c r="AZ73" s="429" t="s">
        <v>62</v>
      </c>
      <c r="BA73" s="430"/>
      <c r="BB73" s="430"/>
      <c r="BC73" s="433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87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8"/>
      <c r="B75" s="395" t="s">
        <v>29</v>
      </c>
      <c r="C75" s="395"/>
      <c r="D75" s="395"/>
      <c r="E75" s="395"/>
      <c r="F75" s="395"/>
      <c r="G75" s="395"/>
      <c r="H75" s="395"/>
      <c r="I75" s="395"/>
      <c r="J75" s="39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8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8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8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8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8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9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6">
        <v>1</v>
      </c>
      <c r="L84" s="429" t="s">
        <v>54</v>
      </c>
      <c r="M84" s="430"/>
      <c r="N84" s="430"/>
      <c r="O84" s="431"/>
      <c r="P84" s="144">
        <v>2</v>
      </c>
      <c r="Q84" s="429" t="s">
        <v>55</v>
      </c>
      <c r="R84" s="430"/>
      <c r="S84" s="430"/>
      <c r="T84" s="431"/>
      <c r="U84" s="144">
        <v>3</v>
      </c>
      <c r="V84" s="429" t="s">
        <v>56</v>
      </c>
      <c r="W84" s="430"/>
      <c r="X84" s="430"/>
      <c r="Y84" s="431"/>
      <c r="Z84" s="144">
        <v>4</v>
      </c>
      <c r="AA84" s="429" t="s">
        <v>57</v>
      </c>
      <c r="AB84" s="430"/>
      <c r="AC84" s="430"/>
      <c r="AD84" s="431"/>
      <c r="AE84" s="144">
        <v>5</v>
      </c>
      <c r="AF84" s="429" t="s">
        <v>58</v>
      </c>
      <c r="AG84" s="430"/>
      <c r="AH84" s="430"/>
      <c r="AI84" s="431"/>
      <c r="AJ84" s="144">
        <v>6</v>
      </c>
      <c r="AK84" s="429" t="s">
        <v>134</v>
      </c>
      <c r="AL84" s="430"/>
      <c r="AM84" s="430"/>
      <c r="AN84" s="431"/>
      <c r="AO84" s="144">
        <v>7</v>
      </c>
      <c r="AP84" s="429" t="s">
        <v>135</v>
      </c>
      <c r="AQ84" s="430"/>
      <c r="AR84" s="430"/>
      <c r="AS84" s="431"/>
      <c r="AT84" s="144">
        <v>8</v>
      </c>
      <c r="AU84" s="429" t="s">
        <v>61</v>
      </c>
      <c r="AV84" s="430"/>
      <c r="AW84" s="430"/>
      <c r="AX84" s="431"/>
      <c r="AY84" s="144">
        <v>9</v>
      </c>
      <c r="AZ84" s="429" t="s">
        <v>62</v>
      </c>
      <c r="BA84" s="430"/>
      <c r="BB84" s="430"/>
      <c r="BC84" s="433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27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7"/>
      <c r="B86" s="395" t="s">
        <v>29</v>
      </c>
      <c r="C86" s="395"/>
      <c r="D86" s="395"/>
      <c r="E86" s="395"/>
      <c r="F86" s="395"/>
      <c r="G86" s="395"/>
      <c r="H86" s="395"/>
      <c r="I86" s="395"/>
      <c r="J86" s="39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7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7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7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7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7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7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6">
        <v>1</v>
      </c>
      <c r="L94" s="429" t="s">
        <v>54</v>
      </c>
      <c r="M94" s="430"/>
      <c r="N94" s="430"/>
      <c r="O94" s="431"/>
      <c r="P94" s="144">
        <v>2</v>
      </c>
      <c r="Q94" s="429" t="s">
        <v>55</v>
      </c>
      <c r="R94" s="430"/>
      <c r="S94" s="430"/>
      <c r="T94" s="431"/>
      <c r="U94" s="144">
        <v>3</v>
      </c>
      <c r="V94" s="429" t="s">
        <v>56</v>
      </c>
      <c r="W94" s="430"/>
      <c r="X94" s="430"/>
      <c r="Y94" s="431"/>
      <c r="Z94" s="144">
        <v>4</v>
      </c>
      <c r="AA94" s="429" t="s">
        <v>57</v>
      </c>
      <c r="AB94" s="430"/>
      <c r="AC94" s="430"/>
      <c r="AD94" s="431"/>
      <c r="AE94" s="144">
        <v>5</v>
      </c>
      <c r="AF94" s="429" t="s">
        <v>58</v>
      </c>
      <c r="AG94" s="430"/>
      <c r="AH94" s="430"/>
      <c r="AI94" s="431"/>
      <c r="AJ94" s="144">
        <v>6</v>
      </c>
      <c r="AK94" s="429" t="s">
        <v>134</v>
      </c>
      <c r="AL94" s="430"/>
      <c r="AM94" s="430"/>
      <c r="AN94" s="431"/>
      <c r="AO94" s="144">
        <v>7</v>
      </c>
      <c r="AP94" s="429" t="s">
        <v>135</v>
      </c>
      <c r="AQ94" s="430"/>
      <c r="AR94" s="430"/>
      <c r="AS94" s="431"/>
      <c r="AT94" s="144">
        <v>8</v>
      </c>
      <c r="AU94" s="429" t="s">
        <v>61</v>
      </c>
      <c r="AV94" s="430"/>
      <c r="AW94" s="430"/>
      <c r="AX94" s="431"/>
      <c r="AY94" s="144">
        <v>9</v>
      </c>
      <c r="AZ94" s="429" t="s">
        <v>62</v>
      </c>
      <c r="BA94" s="430"/>
      <c r="BB94" s="430"/>
      <c r="BC94" s="433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34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4"/>
      <c r="B96" s="395" t="s">
        <v>29</v>
      </c>
      <c r="C96" s="395"/>
      <c r="D96" s="395"/>
      <c r="E96" s="395"/>
      <c r="F96" s="395"/>
      <c r="G96" s="395"/>
      <c r="H96" s="395"/>
      <c r="I96" s="395"/>
      <c r="J96" s="39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4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4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4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4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4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4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5" t="s">
        <v>108</v>
      </c>
      <c r="C104" s="435"/>
      <c r="D104" s="435"/>
      <c r="E104" s="435" t="s">
        <v>109</v>
      </c>
      <c r="F104" s="435"/>
      <c r="G104" s="435"/>
      <c r="H104" s="435" t="s">
        <v>93</v>
      </c>
      <c r="I104" s="435"/>
      <c r="J104" s="435"/>
      <c r="K104" s="36">
        <v>1</v>
      </c>
      <c r="L104" s="429" t="s">
        <v>54</v>
      </c>
      <c r="M104" s="430"/>
      <c r="N104" s="430"/>
      <c r="O104" s="431"/>
      <c r="P104" s="144">
        <v>2</v>
      </c>
      <c r="Q104" s="429" t="s">
        <v>55</v>
      </c>
      <c r="R104" s="430"/>
      <c r="S104" s="430"/>
      <c r="T104" s="431"/>
      <c r="U104" s="144">
        <v>3</v>
      </c>
      <c r="V104" s="429" t="s">
        <v>56</v>
      </c>
      <c r="W104" s="430"/>
      <c r="X104" s="430"/>
      <c r="Y104" s="431"/>
      <c r="Z104" s="144">
        <v>4</v>
      </c>
      <c r="AA104" s="429" t="s">
        <v>57</v>
      </c>
      <c r="AB104" s="430"/>
      <c r="AC104" s="430"/>
      <c r="AD104" s="431"/>
      <c r="AE104" s="144">
        <v>5</v>
      </c>
      <c r="AF104" s="429" t="s">
        <v>58</v>
      </c>
      <c r="AG104" s="430"/>
      <c r="AH104" s="430"/>
      <c r="AI104" s="431"/>
      <c r="AJ104" s="144">
        <v>6</v>
      </c>
      <c r="AK104" s="429" t="s">
        <v>134</v>
      </c>
      <c r="AL104" s="430"/>
      <c r="AM104" s="430"/>
      <c r="AN104" s="431"/>
      <c r="AO104" s="144">
        <v>7</v>
      </c>
      <c r="AP104" s="429" t="s">
        <v>135</v>
      </c>
      <c r="AQ104" s="430"/>
      <c r="AR104" s="430"/>
      <c r="AS104" s="431"/>
      <c r="AT104" s="144">
        <v>8</v>
      </c>
      <c r="AU104" s="429" t="s">
        <v>61</v>
      </c>
      <c r="AV104" s="430"/>
      <c r="AW104" s="430"/>
      <c r="AX104" s="431"/>
      <c r="AY104" s="144">
        <v>9</v>
      </c>
      <c r="AZ104" s="429" t="s">
        <v>62</v>
      </c>
      <c r="BA104" s="430"/>
      <c r="BB104" s="430"/>
      <c r="BC104" s="433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111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8"/>
      <c r="B106" s="440" t="s">
        <v>29</v>
      </c>
      <c r="C106" s="440"/>
      <c r="D106" s="440"/>
      <c r="E106" s="440"/>
      <c r="F106" s="440"/>
      <c r="G106" s="440"/>
      <c r="H106" s="440"/>
      <c r="I106" s="440"/>
      <c r="J106" s="44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29</v>
      </c>
      <c r="F107" s="435"/>
      <c r="G107" s="435"/>
      <c r="H107" s="435"/>
      <c r="I107" s="435"/>
      <c r="J107" s="435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29</v>
      </c>
      <c r="I108" s="435"/>
      <c r="J108" s="435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8"/>
      <c r="B109" s="435" t="s">
        <v>29</v>
      </c>
      <c r="C109" s="435"/>
      <c r="D109" s="435"/>
      <c r="E109" s="435" t="s">
        <v>29</v>
      </c>
      <c r="F109" s="435"/>
      <c r="G109" s="435"/>
      <c r="H109" s="435"/>
      <c r="I109" s="435"/>
      <c r="J109" s="435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8"/>
      <c r="B110" s="435" t="s">
        <v>29</v>
      </c>
      <c r="C110" s="435"/>
      <c r="D110" s="435"/>
      <c r="E110" s="435"/>
      <c r="F110" s="435"/>
      <c r="G110" s="435"/>
      <c r="H110" s="435" t="s">
        <v>29</v>
      </c>
      <c r="I110" s="435"/>
      <c r="J110" s="435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29</v>
      </c>
      <c r="F111" s="435"/>
      <c r="G111" s="435"/>
      <c r="H111" s="435" t="s">
        <v>29</v>
      </c>
      <c r="I111" s="435"/>
      <c r="J111" s="435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9"/>
      <c r="B112" s="435" t="s">
        <v>29</v>
      </c>
      <c r="C112" s="435"/>
      <c r="D112" s="435"/>
      <c r="E112" s="435" t="s">
        <v>29</v>
      </c>
      <c r="F112" s="435"/>
      <c r="G112" s="435"/>
      <c r="H112" s="435" t="s">
        <v>29</v>
      </c>
      <c r="I112" s="435"/>
      <c r="J112" s="435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5" t="s">
        <v>108</v>
      </c>
      <c r="C114" s="435"/>
      <c r="D114" s="435"/>
      <c r="E114" s="435" t="s">
        <v>109</v>
      </c>
      <c r="F114" s="435"/>
      <c r="G114" s="435"/>
      <c r="H114" s="435" t="s">
        <v>93</v>
      </c>
      <c r="I114" s="435"/>
      <c r="J114" s="435"/>
      <c r="K114" s="36">
        <v>1</v>
      </c>
      <c r="L114" s="429" t="s">
        <v>54</v>
      </c>
      <c r="M114" s="430"/>
      <c r="N114" s="430"/>
      <c r="O114" s="431"/>
      <c r="P114" s="144">
        <v>2</v>
      </c>
      <c r="Q114" s="429" t="s">
        <v>55</v>
      </c>
      <c r="R114" s="430"/>
      <c r="S114" s="430"/>
      <c r="T114" s="431"/>
      <c r="U114" s="144">
        <v>3</v>
      </c>
      <c r="V114" s="429" t="s">
        <v>56</v>
      </c>
      <c r="W114" s="430"/>
      <c r="X114" s="430"/>
      <c r="Y114" s="431"/>
      <c r="Z114" s="144">
        <v>4</v>
      </c>
      <c r="AA114" s="429" t="s">
        <v>57</v>
      </c>
      <c r="AB114" s="430"/>
      <c r="AC114" s="430"/>
      <c r="AD114" s="431"/>
      <c r="AE114" s="144">
        <v>5</v>
      </c>
      <c r="AF114" s="429" t="s">
        <v>58</v>
      </c>
      <c r="AG114" s="430"/>
      <c r="AH114" s="430"/>
      <c r="AI114" s="431"/>
      <c r="AJ114" s="144">
        <v>6</v>
      </c>
      <c r="AK114" s="429" t="s">
        <v>134</v>
      </c>
      <c r="AL114" s="430"/>
      <c r="AM114" s="430"/>
      <c r="AN114" s="431"/>
      <c r="AO114" s="144">
        <v>7</v>
      </c>
      <c r="AP114" s="429" t="s">
        <v>135</v>
      </c>
      <c r="AQ114" s="430"/>
      <c r="AR114" s="430"/>
      <c r="AS114" s="431"/>
      <c r="AT114" s="144">
        <v>8</v>
      </c>
      <c r="AU114" s="429" t="s">
        <v>61</v>
      </c>
      <c r="AV114" s="430"/>
      <c r="AW114" s="430"/>
      <c r="AX114" s="431"/>
      <c r="AY114" s="144">
        <v>9</v>
      </c>
      <c r="AZ114" s="429" t="s">
        <v>62</v>
      </c>
      <c r="BA114" s="430"/>
      <c r="BB114" s="430"/>
      <c r="BC114" s="433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68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8"/>
      <c r="B116" s="440" t="s">
        <v>29</v>
      </c>
      <c r="C116" s="440"/>
      <c r="D116" s="440"/>
      <c r="E116" s="440"/>
      <c r="F116" s="440"/>
      <c r="G116" s="440"/>
      <c r="H116" s="440"/>
      <c r="I116" s="440"/>
      <c r="J116" s="44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29</v>
      </c>
      <c r="F117" s="435"/>
      <c r="G117" s="435"/>
      <c r="H117" s="435"/>
      <c r="I117" s="435"/>
      <c r="J117" s="435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29</v>
      </c>
      <c r="I118" s="435"/>
      <c r="J118" s="435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8"/>
      <c r="B119" s="435" t="s">
        <v>29</v>
      </c>
      <c r="C119" s="435"/>
      <c r="D119" s="435"/>
      <c r="E119" s="435" t="s">
        <v>29</v>
      </c>
      <c r="F119" s="435"/>
      <c r="G119" s="435"/>
      <c r="H119" s="435"/>
      <c r="I119" s="435"/>
      <c r="J119" s="435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8"/>
      <c r="B120" s="435" t="s">
        <v>29</v>
      </c>
      <c r="C120" s="435"/>
      <c r="D120" s="435"/>
      <c r="E120" s="435"/>
      <c r="F120" s="435"/>
      <c r="G120" s="435"/>
      <c r="H120" s="435" t="s">
        <v>29</v>
      </c>
      <c r="I120" s="435"/>
      <c r="J120" s="435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29</v>
      </c>
      <c r="F121" s="435"/>
      <c r="G121" s="435"/>
      <c r="H121" s="435" t="s">
        <v>29</v>
      </c>
      <c r="I121" s="435"/>
      <c r="J121" s="435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9"/>
      <c r="B122" s="435" t="s">
        <v>29</v>
      </c>
      <c r="C122" s="435"/>
      <c r="D122" s="435"/>
      <c r="E122" s="435" t="s">
        <v>29</v>
      </c>
      <c r="F122" s="435"/>
      <c r="G122" s="435"/>
      <c r="H122" s="435" t="s">
        <v>29</v>
      </c>
      <c r="I122" s="435"/>
      <c r="J122" s="435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91" t="str">
        <f>ローデータ!B2</f>
        <v>北区</v>
      </c>
      <c r="C2" s="293"/>
      <c r="D2" s="293"/>
      <c r="E2" s="292"/>
      <c r="G2" s="347" t="s">
        <v>52</v>
      </c>
      <c r="H2" s="347"/>
      <c r="K2" s="417" t="s">
        <v>94</v>
      </c>
      <c r="L2" s="347"/>
    </row>
    <row r="3" spans="1:19" ht="14.1" customHeight="1" x14ac:dyDescent="0.15">
      <c r="A3" s="215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7"/>
      <c r="H3" s="347"/>
      <c r="K3" s="347"/>
      <c r="L3" s="347"/>
    </row>
    <row r="4" spans="1:19" ht="14.1" customHeight="1" x14ac:dyDescent="0.15">
      <c r="A4" s="217"/>
      <c r="B4" s="142" t="str">
        <f>ローデータ!B4</f>
        <v>令和2年</v>
      </c>
      <c r="C4" s="120">
        <f>ローデータ!C4</f>
        <v>1</v>
      </c>
      <c r="D4" s="120">
        <f>ローデータ!D4</f>
        <v>31</v>
      </c>
      <c r="E4" s="120" t="str">
        <f>ローデータ!E4</f>
        <v>金</v>
      </c>
      <c r="G4" s="138">
        <v>18</v>
      </c>
      <c r="H4" s="140" t="s">
        <v>53</v>
      </c>
      <c r="K4" s="418">
        <f>COUNTIFS(ローデータ!B12:B1011,1,ローデータ!G12:G1011,$G$4)</f>
        <v>36</v>
      </c>
      <c r="L4" s="4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3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5" t="s">
        <v>50</v>
      </c>
    </row>
    <row r="9" spans="1:19" ht="14.1" customHeight="1" x14ac:dyDescent="0.15">
      <c r="A9" s="23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14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36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34"/>
      <c r="B14" s="137">
        <v>1</v>
      </c>
      <c r="C14" s="137">
        <v>2</v>
      </c>
      <c r="D14" s="215" t="s">
        <v>50</v>
      </c>
      <c r="F14" s="23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54" t="s">
        <v>50</v>
      </c>
    </row>
    <row r="15" spans="1:19" ht="14.1" customHeight="1" x14ac:dyDescent="0.15">
      <c r="A15" s="236"/>
      <c r="B15" s="140" t="s">
        <v>63</v>
      </c>
      <c r="C15" s="140" t="s">
        <v>64</v>
      </c>
      <c r="D15" s="217"/>
      <c r="F15" s="235"/>
      <c r="G15" s="281" t="s">
        <v>95</v>
      </c>
      <c r="H15" s="252" t="s">
        <v>76</v>
      </c>
      <c r="I15" s="252" t="s">
        <v>77</v>
      </c>
      <c r="J15" s="281" t="s">
        <v>110</v>
      </c>
      <c r="K15" s="252" t="s">
        <v>78</v>
      </c>
      <c r="L15" s="252" t="s">
        <v>79</v>
      </c>
      <c r="M15" s="252" t="s">
        <v>80</v>
      </c>
      <c r="N15" s="252" t="s">
        <v>81</v>
      </c>
      <c r="O15" s="252" t="s">
        <v>82</v>
      </c>
      <c r="P15" s="275" t="s">
        <v>111</v>
      </c>
      <c r="Q15" s="252" t="s">
        <v>83</v>
      </c>
      <c r="R15" s="294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36</v>
      </c>
      <c r="D16" s="56">
        <f>SUM(B16:C16)</f>
        <v>36</v>
      </c>
      <c r="F16" s="235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4"/>
    </row>
    <row r="17" spans="1:19" ht="14.1" customHeight="1" x14ac:dyDescent="0.15">
      <c r="A17" s="145"/>
      <c r="B17" s="9"/>
      <c r="C17" s="9"/>
      <c r="D17" s="9"/>
      <c r="F17" s="236"/>
      <c r="G17" s="284"/>
      <c r="H17" s="253"/>
      <c r="I17" s="253"/>
      <c r="J17" s="284"/>
      <c r="K17" s="253"/>
      <c r="L17" s="253"/>
      <c r="M17" s="253"/>
      <c r="N17" s="253"/>
      <c r="O17" s="253"/>
      <c r="P17" s="308"/>
      <c r="Q17" s="253"/>
      <c r="R17" s="255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4"/>
      <c r="B21" s="295">
        <v>1</v>
      </c>
      <c r="C21" s="245"/>
      <c r="D21" s="295">
        <v>2</v>
      </c>
      <c r="E21" s="245"/>
      <c r="F21" s="295">
        <v>3</v>
      </c>
      <c r="G21" s="244"/>
      <c r="H21" s="245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6"/>
      <c r="B22" s="302" t="s">
        <v>72</v>
      </c>
      <c r="C22" s="303"/>
      <c r="D22" s="302" t="s">
        <v>74</v>
      </c>
      <c r="E22" s="303"/>
      <c r="F22" s="302" t="s">
        <v>84</v>
      </c>
      <c r="G22" s="304"/>
      <c r="H22" s="303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91">
        <f>COUNTIFS(ローデータ!$B$12:$B$1011,1,ローデータ!$G$12:$G$1011,$G$4,ローデータ!$K$12:$K$1011,B21)</f>
        <v>19</v>
      </c>
      <c r="C23" s="292"/>
      <c r="D23" s="291">
        <f>COUNTIFS(ローデータ!$B$12:$B$1011,1,ローデータ!$G$12:$G$1011,$G$4,ローデータ!$K$12:$K$1011,D21)</f>
        <v>7</v>
      </c>
      <c r="E23" s="292"/>
      <c r="F23" s="291">
        <f>COUNTIFS(ローデータ!$B$12:$B$1011,1,ローデータ!$G$12:$G$1011,$G$4,ローデータ!$K$12:$K$1011,F21)</f>
        <v>10</v>
      </c>
      <c r="G23" s="293"/>
      <c r="H23" s="292"/>
      <c r="I23" s="56">
        <f>SUM(B23:H23)</f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3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54" t="s">
        <v>50</v>
      </c>
      <c r="I27" s="271"/>
      <c r="J27" s="287" t="s">
        <v>96</v>
      </c>
      <c r="K27" s="289" t="s">
        <v>97</v>
      </c>
      <c r="L27" s="285" t="s">
        <v>98</v>
      </c>
      <c r="M27" s="289" t="s">
        <v>99</v>
      </c>
      <c r="N27" s="285" t="s">
        <v>100</v>
      </c>
      <c r="O27" s="309" t="s">
        <v>50</v>
      </c>
    </row>
    <row r="28" spans="1:19" ht="14.1" customHeight="1" x14ac:dyDescent="0.15">
      <c r="A28" s="235"/>
      <c r="B28" s="252" t="s">
        <v>65</v>
      </c>
      <c r="C28" s="252" t="s">
        <v>66</v>
      </c>
      <c r="D28" s="281" t="s">
        <v>101</v>
      </c>
      <c r="E28" s="246" t="s">
        <v>102</v>
      </c>
      <c r="F28" s="283" t="s">
        <v>103</v>
      </c>
      <c r="G28" s="294"/>
      <c r="H28" s="39"/>
      <c r="I28" s="272"/>
      <c r="J28" s="288"/>
      <c r="K28" s="290"/>
      <c r="L28" s="286"/>
      <c r="M28" s="290"/>
      <c r="N28" s="286"/>
      <c r="O28" s="309"/>
    </row>
    <row r="29" spans="1:19" ht="14.1" customHeight="1" x14ac:dyDescent="0.15">
      <c r="A29" s="236"/>
      <c r="B29" s="253"/>
      <c r="C29" s="253"/>
      <c r="D29" s="282"/>
      <c r="E29" s="247"/>
      <c r="F29" s="284"/>
      <c r="G29" s="255"/>
      <c r="H29" s="39"/>
      <c r="I29" s="141" t="s">
        <v>51</v>
      </c>
      <c r="J29" s="85">
        <f>SUMIFS(ローデータ!M12:M1011,ローデータ!$B$12:$B$1011,1,ローデータ!$G$12:$G$1011,$G$4,ローデータ!$K$12:$K$1011,$B$21)</f>
        <v>9</v>
      </c>
      <c r="K29" s="85">
        <f>SUMIFS(ローデータ!N12:N1011,ローデータ!$B$12:$B$1011,1,ローデータ!$G$12:$G$1011,$G$4,ローデータ!$K$12:$K$1011,$B$21)</f>
        <v>13</v>
      </c>
      <c r="L29" s="85">
        <f>SUMIFS(ローデータ!O12:O1011,ローデータ!$B$12:$B$1011,1,ローデータ!$G$12:$G$1011,$G$4,ローデータ!$K$12:$K$1011,$B$21)</f>
        <v>2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34"/>
      <c r="B34" s="137">
        <v>1</v>
      </c>
      <c r="C34" s="137">
        <v>2</v>
      </c>
      <c r="D34" s="137">
        <v>3</v>
      </c>
      <c r="E34" s="215" t="s">
        <v>50</v>
      </c>
      <c r="F34" s="39"/>
      <c r="I34" s="271"/>
      <c r="J34" s="273" t="s">
        <v>104</v>
      </c>
      <c r="K34" s="232" t="s">
        <v>105</v>
      </c>
      <c r="L34" s="232" t="s">
        <v>98</v>
      </c>
      <c r="M34" s="232" t="s">
        <v>106</v>
      </c>
      <c r="N34" s="248" t="s">
        <v>107</v>
      </c>
      <c r="O34" s="232" t="s">
        <v>36</v>
      </c>
      <c r="P34" s="248" t="s">
        <v>30</v>
      </c>
      <c r="Q34" s="254" t="s">
        <v>50</v>
      </c>
    </row>
    <row r="35" spans="1:17" ht="14.1" customHeight="1" x14ac:dyDescent="0.15">
      <c r="A35" s="236"/>
      <c r="B35" s="140" t="s">
        <v>67</v>
      </c>
      <c r="C35" s="140" t="s">
        <v>66</v>
      </c>
      <c r="D35" s="140" t="s">
        <v>68</v>
      </c>
      <c r="E35" s="217"/>
      <c r="G35" s="39"/>
      <c r="I35" s="272"/>
      <c r="J35" s="274"/>
      <c r="K35" s="233"/>
      <c r="L35" s="233"/>
      <c r="M35" s="233"/>
      <c r="N35" s="249"/>
      <c r="O35" s="233"/>
      <c r="P35" s="249"/>
      <c r="Q35" s="255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6"/>
      <c r="B40" s="259" t="s">
        <v>16</v>
      </c>
      <c r="C40" s="260"/>
      <c r="D40" s="260"/>
      <c r="E40" s="260"/>
      <c r="F40" s="261"/>
      <c r="G40" s="310" t="s">
        <v>50</v>
      </c>
      <c r="H40" s="265" t="s">
        <v>13</v>
      </c>
      <c r="I40" s="266"/>
      <c r="J40" s="267"/>
      <c r="K40" s="313" t="s">
        <v>50</v>
      </c>
    </row>
    <row r="41" spans="1:17" ht="14.1" customHeight="1" x14ac:dyDescent="0.15">
      <c r="A41" s="257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11"/>
      <c r="H41" s="64">
        <v>1</v>
      </c>
      <c r="I41" s="63">
        <v>2</v>
      </c>
      <c r="J41" s="63">
        <v>3</v>
      </c>
      <c r="K41" s="314"/>
      <c r="M41" s="39"/>
      <c r="N41" s="39"/>
      <c r="O41" s="39"/>
      <c r="P41" s="39"/>
    </row>
    <row r="42" spans="1:17" ht="14.1" customHeight="1" x14ac:dyDescent="0.15">
      <c r="A42" s="257"/>
      <c r="B42" s="252" t="s">
        <v>65</v>
      </c>
      <c r="C42" s="252" t="s">
        <v>66</v>
      </c>
      <c r="D42" s="275" t="s">
        <v>101</v>
      </c>
      <c r="E42" s="277" t="s">
        <v>102</v>
      </c>
      <c r="F42" s="228" t="s">
        <v>103</v>
      </c>
      <c r="G42" s="311"/>
      <c r="H42" s="230" t="s">
        <v>67</v>
      </c>
      <c r="I42" s="250" t="s">
        <v>66</v>
      </c>
      <c r="J42" s="250" t="s">
        <v>68</v>
      </c>
      <c r="K42" s="314"/>
      <c r="M42" s="39"/>
      <c r="N42" s="39"/>
      <c r="O42" s="39"/>
      <c r="P42" s="39"/>
    </row>
    <row r="43" spans="1:17" ht="14.1" customHeight="1" x14ac:dyDescent="0.15">
      <c r="A43" s="258"/>
      <c r="B43" s="253"/>
      <c r="C43" s="253"/>
      <c r="D43" s="308"/>
      <c r="E43" s="321"/>
      <c r="F43" s="251"/>
      <c r="G43" s="312"/>
      <c r="H43" s="231"/>
      <c r="I43" s="251"/>
      <c r="J43" s="251"/>
      <c r="K43" s="315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10</v>
      </c>
      <c r="H44" s="88">
        <f>COUNTIFS(ローデータ!$B$12:$B$1011,1,ローデータ!$G$12:$G$1011,$G$4,ローデータ!$K$12:$K$1011,$F$21,ローデータ!$S$12:$S$1011,H41)</f>
        <v>10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4"/>
      <c r="B47" s="237" t="s">
        <v>165</v>
      </c>
      <c r="C47" s="238"/>
      <c r="D47" s="238"/>
      <c r="E47" s="238"/>
      <c r="F47" s="239"/>
      <c r="G47" s="316" t="s">
        <v>50</v>
      </c>
      <c r="H47" s="243" t="s">
        <v>71</v>
      </c>
      <c r="I47" s="244"/>
      <c r="J47" s="244"/>
      <c r="K47" s="244"/>
      <c r="L47" s="244"/>
      <c r="M47" s="244"/>
      <c r="N47" s="245"/>
      <c r="O47" s="322" t="s">
        <v>50</v>
      </c>
    </row>
    <row r="48" spans="1:17" ht="14.1" customHeight="1" x14ac:dyDescent="0.15">
      <c r="A48" s="235"/>
      <c r="B48" s="325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17"/>
      <c r="H48" s="328" t="s">
        <v>104</v>
      </c>
      <c r="I48" s="320" t="s">
        <v>105</v>
      </c>
      <c r="J48" s="320" t="s">
        <v>98</v>
      </c>
      <c r="K48" s="320" t="s">
        <v>106</v>
      </c>
      <c r="L48" s="319" t="s">
        <v>107</v>
      </c>
      <c r="M48" s="320" t="s">
        <v>36</v>
      </c>
      <c r="N48" s="319" t="s">
        <v>30</v>
      </c>
      <c r="O48" s="323"/>
    </row>
    <row r="49" spans="1:15" ht="14.1" customHeight="1" x14ac:dyDescent="0.15">
      <c r="A49" s="236"/>
      <c r="B49" s="219"/>
      <c r="C49" s="221"/>
      <c r="D49" s="223"/>
      <c r="E49" s="221"/>
      <c r="F49" s="223"/>
      <c r="G49" s="318"/>
      <c r="H49" s="329"/>
      <c r="I49" s="227"/>
      <c r="J49" s="227"/>
      <c r="K49" s="227"/>
      <c r="L49" s="247"/>
      <c r="M49" s="227"/>
      <c r="N49" s="247"/>
      <c r="O49" s="324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8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1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11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8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6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5"/>
      <c r="B54" s="336"/>
      <c r="C54" s="69" t="s">
        <v>85</v>
      </c>
      <c r="D54" s="341" t="s">
        <v>86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42"/>
      <c r="O54" s="313" t="s">
        <v>50</v>
      </c>
    </row>
    <row r="55" spans="1:15" ht="14.1" customHeight="1" x14ac:dyDescent="0.15">
      <c r="A55" s="337"/>
      <c r="B55" s="338"/>
      <c r="C55" s="215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14"/>
    </row>
    <row r="56" spans="1:15" ht="14.1" customHeight="1" x14ac:dyDescent="0.15">
      <c r="A56" s="337"/>
      <c r="B56" s="338"/>
      <c r="C56" s="216"/>
      <c r="D56" s="281" t="s">
        <v>95</v>
      </c>
      <c r="E56" s="252" t="s">
        <v>76</v>
      </c>
      <c r="F56" s="252" t="s">
        <v>77</v>
      </c>
      <c r="G56" s="281" t="s">
        <v>110</v>
      </c>
      <c r="H56" s="252" t="s">
        <v>78</v>
      </c>
      <c r="I56" s="252" t="s">
        <v>79</v>
      </c>
      <c r="J56" s="252" t="s">
        <v>80</v>
      </c>
      <c r="K56" s="252" t="s">
        <v>81</v>
      </c>
      <c r="L56" s="252" t="s">
        <v>82</v>
      </c>
      <c r="M56" s="275" t="s">
        <v>111</v>
      </c>
      <c r="N56" s="330" t="s">
        <v>83</v>
      </c>
      <c r="O56" s="314"/>
    </row>
    <row r="57" spans="1:15" ht="14.1" customHeight="1" x14ac:dyDescent="0.15">
      <c r="A57" s="337"/>
      <c r="B57" s="338"/>
      <c r="C57" s="216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31"/>
      <c r="O57" s="314"/>
    </row>
    <row r="58" spans="1:15" ht="14.1" customHeight="1" x14ac:dyDescent="0.15">
      <c r="A58" s="339"/>
      <c r="B58" s="340"/>
      <c r="C58" s="217"/>
      <c r="D58" s="284"/>
      <c r="E58" s="253"/>
      <c r="F58" s="253"/>
      <c r="G58" s="284"/>
      <c r="H58" s="253"/>
      <c r="I58" s="253"/>
      <c r="J58" s="253"/>
      <c r="K58" s="253"/>
      <c r="L58" s="253"/>
      <c r="M58" s="308"/>
      <c r="N58" s="332"/>
      <c r="O58" s="315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14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33" t="s">
        <v>50</v>
      </c>
      <c r="B68" s="334"/>
      <c r="C68" s="99">
        <f>SUM(C59:C67)</f>
        <v>36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5"/>
      <c r="B72" s="336"/>
      <c r="C72" s="343" t="s">
        <v>25</v>
      </c>
      <c r="D72" s="343"/>
      <c r="E72" s="343"/>
      <c r="F72" s="343"/>
      <c r="G72" s="343"/>
      <c r="H72" s="343"/>
      <c r="I72" s="341"/>
      <c r="J72" s="344" t="s">
        <v>50</v>
      </c>
    </row>
    <row r="73" spans="1:15" ht="14.1" customHeight="1" x14ac:dyDescent="0.15">
      <c r="A73" s="337"/>
      <c r="B73" s="338"/>
      <c r="C73" s="347">
        <v>1</v>
      </c>
      <c r="D73" s="347"/>
      <c r="E73" s="347">
        <v>2</v>
      </c>
      <c r="F73" s="347"/>
      <c r="G73" s="347">
        <v>3</v>
      </c>
      <c r="H73" s="347"/>
      <c r="I73" s="295"/>
      <c r="J73" s="345"/>
    </row>
    <row r="74" spans="1:15" ht="14.1" customHeight="1" x14ac:dyDescent="0.15">
      <c r="A74" s="339"/>
      <c r="B74" s="340"/>
      <c r="C74" s="348" t="s">
        <v>72</v>
      </c>
      <c r="D74" s="349"/>
      <c r="E74" s="348" t="s">
        <v>74</v>
      </c>
      <c r="F74" s="349"/>
      <c r="G74" s="348" t="s">
        <v>84</v>
      </c>
      <c r="H74" s="350"/>
      <c r="I74" s="350"/>
      <c r="J74" s="346"/>
    </row>
    <row r="75" spans="1:15" ht="14.1" customHeight="1" x14ac:dyDescent="0.15">
      <c r="A75" s="141">
        <v>1</v>
      </c>
      <c r="B75" s="50" t="s">
        <v>54</v>
      </c>
      <c r="C75" s="291">
        <f>COUNTIFS(ローデータ!$B$12:$B$1011,1,ローデータ!$G$12:$G$1011,$G$4,ローデータ!$H$12:$H$1011,$A$75,ローデータ!$K$12:$K$1011,C73)</f>
        <v>0</v>
      </c>
      <c r="D75" s="292"/>
      <c r="E75" s="291">
        <f>COUNTIFS(ローデータ!$B$12:$B$1011,1,ローデータ!$G$12:$G$1011,$G$4,ローデータ!$H$12:$H$1011,$A$75,ローデータ!$K$12:$K$1011,E73)</f>
        <v>0</v>
      </c>
      <c r="F75" s="292"/>
      <c r="G75" s="291">
        <f>COUNTIFS(ローデータ!$B$12:$B$1011,1,ローデータ!$G$12:$G$1011,$G$4,ローデータ!$H$12:$H$1011,$A$75,ローデータ!$K$12:$K$1011,G73)</f>
        <v>0</v>
      </c>
      <c r="H75" s="293"/>
      <c r="I75" s="293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91">
        <f>COUNTIFS(ローデータ!$B$12:$B$1011,1,ローデータ!$G$12:$G$1011,$G$4,ローデータ!$H$12:$H$1011,$A$76,ローデータ!$K$12:$K$1011,C73)</f>
        <v>4</v>
      </c>
      <c r="D76" s="292"/>
      <c r="E76" s="291">
        <f>COUNTIFS(ローデータ!$B$12:$B$1011,1,ローデータ!$G$12:$G$1011,$G$4,ローデータ!$H$12:$H$1011,$A$76,ローデータ!$K$12:$K$1011,E73)</f>
        <v>5</v>
      </c>
      <c r="F76" s="292"/>
      <c r="G76" s="291">
        <f>COUNTIFS(ローデータ!$B$12:$B$1011,1,ローデータ!$G$12:$G$1011,$G$4,ローデータ!$H$12:$H$1011,$A$76,ローデータ!$K$12:$K$1011,G73)</f>
        <v>5</v>
      </c>
      <c r="H76" s="293"/>
      <c r="I76" s="293"/>
      <c r="J76" s="103">
        <f t="shared" si="2"/>
        <v>14</v>
      </c>
    </row>
    <row r="77" spans="1:15" ht="14.1" customHeight="1" x14ac:dyDescent="0.15">
      <c r="A77" s="141">
        <v>3</v>
      </c>
      <c r="B77" s="50" t="s">
        <v>56</v>
      </c>
      <c r="C77" s="291">
        <f>COUNTIFS(ローデータ!$B$12:$B$1011,1,ローデータ!$G$12:$G$1011,$G$4,ローデータ!$H$12:$H$1011,$A$77,ローデータ!$K$12:$K$1011,C73)</f>
        <v>5</v>
      </c>
      <c r="D77" s="292"/>
      <c r="E77" s="291">
        <f>COUNTIFS(ローデータ!$B$12:$B$1011,1,ローデータ!$G$12:$G$1011,$G$4,ローデータ!$H$12:$H$1011,$A$77,ローデータ!$K$12:$K$1011,E73)</f>
        <v>0</v>
      </c>
      <c r="F77" s="292"/>
      <c r="G77" s="291">
        <f>COUNTIFS(ローデータ!$B$12:$B$1011,1,ローデータ!$G$12:$G$1011,$G$4,ローデータ!$H$12:$H$1011,$A$77,ローデータ!$K$12:$K$1011,G73)</f>
        <v>3</v>
      </c>
      <c r="H77" s="293"/>
      <c r="I77" s="293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91">
        <f>COUNTIFS(ローデータ!$B$12:$B$1011,1,ローデータ!$G$12:$G$1011,$G$4,ローデータ!$H$12:$H$1011,$A$78,ローデータ!$K$12:$K$1011,C73)</f>
        <v>4</v>
      </c>
      <c r="D78" s="292"/>
      <c r="E78" s="291">
        <f>COUNTIFS(ローデータ!$B$12:$B$1011,1,ローデータ!$G$12:$G$1011,$G$4,ローデータ!$H$12:$H$1011,$A$78,ローデータ!$K$12:$K$1011,E73)</f>
        <v>0</v>
      </c>
      <c r="F78" s="292"/>
      <c r="G78" s="291">
        <f>COUNTIFS(ローデータ!$B$12:$B$1011,1,ローデータ!$G$12:$G$1011,$G$4,ローデータ!$H$12:$H$1011,$A$78,ローデータ!$K$12:$K$1011,G73)</f>
        <v>1</v>
      </c>
      <c r="H78" s="293"/>
      <c r="I78" s="293"/>
      <c r="J78" s="103">
        <f t="shared" si="2"/>
        <v>5</v>
      </c>
    </row>
    <row r="79" spans="1:15" ht="14.1" customHeight="1" x14ac:dyDescent="0.15">
      <c r="A79" s="141">
        <v>5</v>
      </c>
      <c r="B79" s="50" t="s">
        <v>58</v>
      </c>
      <c r="C79" s="291">
        <f>COUNTIFS(ローデータ!$B$12:$B$1011,1,ローデータ!$G$12:$G$1011,$G$4,ローデータ!$H$12:$H$1011,$A$79,ローデータ!$K$12:$K$1011,C73)</f>
        <v>5</v>
      </c>
      <c r="D79" s="292"/>
      <c r="E79" s="291">
        <f>COUNTIFS(ローデータ!$B$12:$B$1011,1,ローデータ!$G$12:$G$1011,$G$4,ローデータ!$H$12:$H$1011,$A$79,ローデータ!$K$12:$K$1011,E73)</f>
        <v>2</v>
      </c>
      <c r="F79" s="292"/>
      <c r="G79" s="291">
        <f>COUNTIFS(ローデータ!$B$12:$B$1011,1,ローデータ!$G$12:$G$1011,$G$4,ローデータ!$H$12:$H$1011,$A$79,ローデータ!$K$12:$K$1011,G73)</f>
        <v>1</v>
      </c>
      <c r="H79" s="293"/>
      <c r="I79" s="293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91">
        <f>COUNTIFS(ローデータ!$B$12:$B$1011,1,ローデータ!$G$12:$G$1011,$G$4,ローデータ!$H$12:$H$1011,$A$80,ローデータ!$K$12:$K$1011,C73)</f>
        <v>1</v>
      </c>
      <c r="D80" s="292"/>
      <c r="E80" s="291">
        <f>COUNTIFS(ローデータ!$B$12:$B$1011,1,ローデータ!$G$12:$G$1011,$G$4,ローデータ!$H$12:$H$1011,$A$80,ローデータ!$K$12:$K$1011,E73)</f>
        <v>0</v>
      </c>
      <c r="F80" s="292"/>
      <c r="G80" s="291">
        <f>COUNTIFS(ローデータ!$B$12:$B$1011,1,ローデータ!$G$12:$G$1011,$G$4,ローデータ!$H$12:$H$1011,$A$80,ローデータ!$K$12:$K$1011,G73)</f>
        <v>0</v>
      </c>
      <c r="H80" s="293"/>
      <c r="I80" s="293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91">
        <f>COUNTIFS(ローデータ!$B$12:$B$1011,1,ローデータ!$G$12:$G$1011,$G$4,ローデータ!$H$12:$H$1011,$A$81,ローデータ!$K$12:$K$1011,C73)</f>
        <v>0</v>
      </c>
      <c r="D81" s="292"/>
      <c r="E81" s="291">
        <f>COUNTIFS(ローデータ!$B$12:$B$1011,1,ローデータ!$G$12:$G$1011,$G$4,ローデータ!$H$12:$H$1011,$A$81,ローデータ!$K$12:$K$1011,E73)</f>
        <v>0</v>
      </c>
      <c r="F81" s="292"/>
      <c r="G81" s="291">
        <f>COUNTIFS(ローデータ!$B$12:$B$1011,1,ローデータ!$G$12:$G$1011,$G$4,ローデータ!$H$12:$H$1011,$A$81,ローデータ!$K$12:$K$1011,G73)</f>
        <v>0</v>
      </c>
      <c r="H81" s="293"/>
      <c r="I81" s="293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91">
        <f>COUNTIFS(ローデータ!$B$12:$B$1011,1,ローデータ!$G$12:$G$1011,$G$4,ローデータ!$H$12:$H$1011,$A$82,ローデータ!$K$12:$K$1011,C73)</f>
        <v>0</v>
      </c>
      <c r="D82" s="292"/>
      <c r="E82" s="291">
        <f>COUNTIFS(ローデータ!$B$12:$B$1011,1,ローデータ!$G$12:$G$1011,$G$4,ローデータ!$H$12:$H$1011,$A$82,ローデータ!$K$12:$K$1011,E73)</f>
        <v>0</v>
      </c>
      <c r="F82" s="292"/>
      <c r="G82" s="291">
        <f>COUNTIFS(ローデータ!$B$12:$B$1011,1,ローデータ!$G$12:$G$1011,$G$4,ローデータ!$H$12:$H$1011,$A$82,ローデータ!$K$12:$K$1011,G73)</f>
        <v>0</v>
      </c>
      <c r="H82" s="293"/>
      <c r="I82" s="293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51">
        <f>COUNTIFS(ローデータ!$B$12:$B$1011,1,ローデータ!$G$12:$G$1011,$G$4,ローデータ!$H$12:$H$1011,$A$83,ローデータ!$K$12:$K$1011,C73)</f>
        <v>0</v>
      </c>
      <c r="D83" s="352"/>
      <c r="E83" s="351">
        <f>COUNTIFS(ローデータ!$B$12:$B$1011,1,ローデータ!$G$12:$G$1011,$G$4,ローデータ!$H$12:$H$1011,$A$83,ローデータ!$K$12:$K$1011,E73)</f>
        <v>0</v>
      </c>
      <c r="F83" s="352"/>
      <c r="G83" s="353">
        <f>COUNTIFS(ローデータ!$B$12:$B$1011,1,ローデータ!$G$12:$G$1011,$G$4,ローデータ!$H$12:$H$1011,$A$83,ローデータ!$K$12:$K$1011,G73)</f>
        <v>0</v>
      </c>
      <c r="H83" s="353"/>
      <c r="I83" s="351"/>
      <c r="J83" s="104">
        <f t="shared" si="2"/>
        <v>0</v>
      </c>
    </row>
    <row r="84" spans="1:17" ht="14.1" customHeight="1" thickTop="1" x14ac:dyDescent="0.15">
      <c r="A84" s="333" t="s">
        <v>50</v>
      </c>
      <c r="B84" s="334"/>
      <c r="C84" s="354">
        <f>SUM(C75:D83)</f>
        <v>19</v>
      </c>
      <c r="D84" s="355"/>
      <c r="E84" s="354">
        <f>SUM(E75:F83)</f>
        <v>7</v>
      </c>
      <c r="F84" s="355"/>
      <c r="G84" s="356">
        <f>SUM(G75:I83)</f>
        <v>10</v>
      </c>
      <c r="H84" s="356"/>
      <c r="I84" s="354"/>
      <c r="J84" s="105">
        <f t="shared" si="2"/>
        <v>36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5"/>
      <c r="B89" s="336"/>
      <c r="C89" s="341" t="s">
        <v>166</v>
      </c>
      <c r="D89" s="266"/>
      <c r="E89" s="266"/>
      <c r="F89" s="266"/>
      <c r="G89" s="267"/>
      <c r="H89" s="313" t="s">
        <v>50</v>
      </c>
      <c r="J89" s="357"/>
      <c r="K89" s="358"/>
      <c r="L89" s="295" t="s">
        <v>113</v>
      </c>
      <c r="M89" s="244"/>
      <c r="N89" s="244"/>
      <c r="O89" s="244"/>
      <c r="P89" s="245"/>
      <c r="Q89" s="215" t="s">
        <v>50</v>
      </c>
    </row>
    <row r="90" spans="1:17" ht="14.1" customHeight="1" x14ac:dyDescent="0.15">
      <c r="A90" s="337"/>
      <c r="B90" s="33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14"/>
      <c r="J90" s="359"/>
      <c r="K90" s="360"/>
      <c r="L90" s="218" t="s">
        <v>96</v>
      </c>
      <c r="M90" s="220" t="s">
        <v>97</v>
      </c>
      <c r="N90" s="222" t="s">
        <v>98</v>
      </c>
      <c r="O90" s="220" t="s">
        <v>99</v>
      </c>
      <c r="P90" s="222" t="s">
        <v>100</v>
      </c>
      <c r="Q90" s="216"/>
    </row>
    <row r="91" spans="1:17" ht="14.1" customHeight="1" x14ac:dyDescent="0.15">
      <c r="A91" s="337"/>
      <c r="B91" s="338"/>
      <c r="C91" s="252" t="s">
        <v>65</v>
      </c>
      <c r="D91" s="252" t="s">
        <v>66</v>
      </c>
      <c r="E91" s="281" t="s">
        <v>101</v>
      </c>
      <c r="F91" s="246" t="s">
        <v>102</v>
      </c>
      <c r="G91" s="367" t="s">
        <v>103</v>
      </c>
      <c r="H91" s="314"/>
      <c r="J91" s="361"/>
      <c r="K91" s="362"/>
      <c r="L91" s="219"/>
      <c r="M91" s="221"/>
      <c r="N91" s="223"/>
      <c r="O91" s="221"/>
      <c r="P91" s="223"/>
      <c r="Q91" s="217"/>
    </row>
    <row r="92" spans="1:17" ht="14.1" customHeight="1" x14ac:dyDescent="0.15">
      <c r="A92" s="339"/>
      <c r="B92" s="340"/>
      <c r="C92" s="253"/>
      <c r="D92" s="253"/>
      <c r="E92" s="365"/>
      <c r="F92" s="366"/>
      <c r="G92" s="253"/>
      <c r="H92" s="315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3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6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8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9</v>
      </c>
      <c r="M101" s="102">
        <f>SUM(M92:M100)</f>
        <v>13</v>
      </c>
      <c r="N101" s="102">
        <f>SUM(N92:N100)</f>
        <v>2</v>
      </c>
      <c r="O101" s="102">
        <f>SUM(O92:O100)</f>
        <v>0</v>
      </c>
      <c r="P101" s="102">
        <f>SUM(P92:P100)</f>
        <v>0</v>
      </c>
      <c r="Q101" s="102">
        <f t="shared" si="3"/>
        <v>24</v>
      </c>
    </row>
    <row r="102" spans="1:17" ht="14.1" customHeight="1" x14ac:dyDescent="0.15">
      <c r="A102" s="133" t="s">
        <v>50</v>
      </c>
      <c r="B102" s="134"/>
      <c r="C102" s="56">
        <f>SUM(C93:C101)</f>
        <v>19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5"/>
      <c r="B106" s="336"/>
      <c r="C106" s="374" t="s">
        <v>114</v>
      </c>
      <c r="D106" s="375"/>
      <c r="E106" s="376"/>
      <c r="F106" s="313" t="s">
        <v>50</v>
      </c>
      <c r="G106" s="80"/>
      <c r="H106" s="357"/>
      <c r="I106" s="358"/>
      <c r="J106" s="295" t="s">
        <v>88</v>
      </c>
      <c r="K106" s="244"/>
      <c r="L106" s="244"/>
      <c r="M106" s="244"/>
      <c r="N106" s="244"/>
      <c r="O106" s="244"/>
      <c r="P106" s="245"/>
      <c r="Q106" s="298" t="s">
        <v>50</v>
      </c>
    </row>
    <row r="107" spans="1:17" ht="14.1" customHeight="1" x14ac:dyDescent="0.15">
      <c r="A107" s="337"/>
      <c r="B107" s="338"/>
      <c r="C107" s="137">
        <v>1</v>
      </c>
      <c r="D107" s="137">
        <v>2</v>
      </c>
      <c r="E107" s="137">
        <v>3</v>
      </c>
      <c r="F107" s="314"/>
      <c r="G107" s="77"/>
      <c r="H107" s="359"/>
      <c r="I107" s="360"/>
      <c r="J107" s="364" t="s">
        <v>104</v>
      </c>
      <c r="K107" s="320" t="s">
        <v>105</v>
      </c>
      <c r="L107" s="320" t="s">
        <v>98</v>
      </c>
      <c r="M107" s="320" t="s">
        <v>106</v>
      </c>
      <c r="N107" s="319" t="s">
        <v>107</v>
      </c>
      <c r="O107" s="320" t="s">
        <v>36</v>
      </c>
      <c r="P107" s="319" t="s">
        <v>30</v>
      </c>
      <c r="Q107" s="363"/>
    </row>
    <row r="108" spans="1:17" ht="14.1" customHeight="1" x14ac:dyDescent="0.15">
      <c r="A108" s="339"/>
      <c r="B108" s="340"/>
      <c r="C108" s="140" t="s">
        <v>67</v>
      </c>
      <c r="D108" s="140" t="s">
        <v>66</v>
      </c>
      <c r="E108" s="140" t="s">
        <v>68</v>
      </c>
      <c r="F108" s="315"/>
      <c r="G108" s="77"/>
      <c r="H108" s="361"/>
      <c r="I108" s="362"/>
      <c r="J108" s="227"/>
      <c r="K108" s="227"/>
      <c r="L108" s="227"/>
      <c r="M108" s="227"/>
      <c r="N108" s="247"/>
      <c r="O108" s="227"/>
      <c r="P108" s="247"/>
      <c r="Q108" s="301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7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2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8" t="s">
        <v>50</v>
      </c>
      <c r="B118" s="369"/>
      <c r="C118" s="108">
        <f>SUM(C109:C117)</f>
        <v>7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7</v>
      </c>
      <c r="G118" s="77"/>
      <c r="H118" s="368" t="s">
        <v>50</v>
      </c>
      <c r="I118" s="369"/>
      <c r="J118" s="108">
        <f t="shared" ref="J118:P118" si="8">SUM(J109:J117)</f>
        <v>0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4</v>
      </c>
      <c r="P118" s="108">
        <f t="shared" si="8"/>
        <v>0</v>
      </c>
      <c r="Q118" s="108">
        <f t="shared" si="5"/>
        <v>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70"/>
      <c r="B123" s="370"/>
      <c r="C123" s="259" t="s">
        <v>16</v>
      </c>
      <c r="D123" s="260"/>
      <c r="E123" s="260"/>
      <c r="F123" s="260"/>
      <c r="G123" s="261"/>
      <c r="H123" s="371" t="s">
        <v>50</v>
      </c>
      <c r="I123" s="265" t="s">
        <v>13</v>
      </c>
      <c r="J123" s="266"/>
      <c r="K123" s="267"/>
      <c r="L123" s="313" t="s">
        <v>50</v>
      </c>
    </row>
    <row r="124" spans="1:17" ht="14.1" customHeight="1" x14ac:dyDescent="0.15">
      <c r="A124" s="370"/>
      <c r="B124" s="37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72"/>
      <c r="I124" s="52">
        <v>1</v>
      </c>
      <c r="J124" s="44">
        <v>2</v>
      </c>
      <c r="K124" s="44">
        <v>3</v>
      </c>
      <c r="L124" s="314"/>
    </row>
    <row r="125" spans="1:17" ht="14.1" customHeight="1" x14ac:dyDescent="0.15">
      <c r="A125" s="370"/>
      <c r="B125" s="370"/>
      <c r="C125" s="252" t="s">
        <v>65</v>
      </c>
      <c r="D125" s="252" t="s">
        <v>66</v>
      </c>
      <c r="E125" s="281" t="s">
        <v>101</v>
      </c>
      <c r="F125" s="246" t="s">
        <v>102</v>
      </c>
      <c r="G125" s="367" t="s">
        <v>103</v>
      </c>
      <c r="H125" s="372"/>
      <c r="I125" s="379" t="s">
        <v>67</v>
      </c>
      <c r="J125" s="377" t="s">
        <v>66</v>
      </c>
      <c r="K125" s="377" t="s">
        <v>68</v>
      </c>
      <c r="L125" s="314"/>
    </row>
    <row r="126" spans="1:17" ht="14.1" customHeight="1" x14ac:dyDescent="0.15">
      <c r="A126" s="370"/>
      <c r="B126" s="370"/>
      <c r="C126" s="253"/>
      <c r="D126" s="253"/>
      <c r="E126" s="365"/>
      <c r="F126" s="366"/>
      <c r="G126" s="253"/>
      <c r="H126" s="373"/>
      <c r="I126" s="379"/>
      <c r="J126" s="377"/>
      <c r="K126" s="377"/>
      <c r="L126" s="315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5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5</v>
      </c>
      <c r="I128" s="114">
        <f>COUNTIFS(ローデータ!$B$12:$B$1011,1,ローデータ!$G$12:$G$1011,$G$4,ローデータ!$K$12:$K$1011,$F$21,ローデータ!$S$12:$S$1011,$I$124,ローデータ!$H$12:$H$1011,A128)</f>
        <v>5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3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8" t="s">
        <v>50</v>
      </c>
      <c r="B136" s="369"/>
      <c r="C136" s="108">
        <f>SUM(C127:C135)</f>
        <v>10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10</v>
      </c>
      <c r="I136" s="110">
        <f>SUM(I127:I135)</f>
        <v>10</v>
      </c>
      <c r="J136" s="108">
        <f>SUM(J127:J135)</f>
        <v>0</v>
      </c>
      <c r="K136" s="108">
        <f>SUM(K127:K135)</f>
        <v>0</v>
      </c>
      <c r="L136" s="108">
        <f t="shared" si="9"/>
        <v>10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8"/>
      <c r="B140" s="378"/>
      <c r="C140" s="237" t="s">
        <v>70</v>
      </c>
      <c r="D140" s="238"/>
      <c r="E140" s="238"/>
      <c r="F140" s="238"/>
      <c r="G140" s="239"/>
      <c r="H140" s="240" t="s">
        <v>50</v>
      </c>
      <c r="I140" s="243" t="s">
        <v>71</v>
      </c>
      <c r="J140" s="244"/>
      <c r="K140" s="244"/>
      <c r="L140" s="244"/>
      <c r="M140" s="244"/>
      <c r="N140" s="244"/>
      <c r="O140" s="245"/>
      <c r="P140" s="322" t="s">
        <v>50</v>
      </c>
    </row>
    <row r="141" spans="1:16" ht="14.1" customHeight="1" x14ac:dyDescent="0.15">
      <c r="A141" s="378"/>
      <c r="B141" s="378"/>
      <c r="C141" s="218" t="s">
        <v>96</v>
      </c>
      <c r="D141" s="220" t="s">
        <v>97</v>
      </c>
      <c r="E141" s="222" t="s">
        <v>98</v>
      </c>
      <c r="F141" s="220" t="s">
        <v>99</v>
      </c>
      <c r="G141" s="222" t="s">
        <v>100</v>
      </c>
      <c r="H141" s="241"/>
      <c r="I141" s="380" t="s">
        <v>104</v>
      </c>
      <c r="J141" s="226" t="s">
        <v>105</v>
      </c>
      <c r="K141" s="226" t="s">
        <v>98</v>
      </c>
      <c r="L141" s="226" t="s">
        <v>106</v>
      </c>
      <c r="M141" s="246" t="s">
        <v>107</v>
      </c>
      <c r="N141" s="226" t="s">
        <v>36</v>
      </c>
      <c r="O141" s="246" t="s">
        <v>30</v>
      </c>
      <c r="P141" s="323"/>
    </row>
    <row r="142" spans="1:16" ht="14.1" customHeight="1" x14ac:dyDescent="0.15">
      <c r="A142" s="378"/>
      <c r="B142" s="378"/>
      <c r="C142" s="219"/>
      <c r="D142" s="221"/>
      <c r="E142" s="223"/>
      <c r="F142" s="221"/>
      <c r="G142" s="223"/>
      <c r="H142" s="242"/>
      <c r="I142" s="329"/>
      <c r="J142" s="227"/>
      <c r="K142" s="227"/>
      <c r="L142" s="227"/>
      <c r="M142" s="247"/>
      <c r="N142" s="227"/>
      <c r="O142" s="247"/>
      <c r="P142" s="324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4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5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4</v>
      </c>
      <c r="K144" s="90">
        <f>SUMIFS(ローデータ!$V$12:$V$1011,ローデータ!$B$12:$B$1011,1,ローデータ!$G$12:$G$1011,$G$4,ローデータ!$K$12:$K$1011,$F$21,ローデータ!$H$12:$H$1011,A144)</f>
        <v>2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3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9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2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5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1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1" t="s">
        <v>50</v>
      </c>
      <c r="B152" s="381"/>
      <c r="C152" s="56">
        <f>SUM(C143:C151)</f>
        <v>0</v>
      </c>
      <c r="D152" s="56">
        <f>SUM(D143:D151)</f>
        <v>8</v>
      </c>
      <c r="E152" s="56">
        <f>SUM(E143:E151)</f>
        <v>2</v>
      </c>
      <c r="F152" s="56">
        <f>SUM(F143:F151)</f>
        <v>1</v>
      </c>
      <c r="G152" s="56">
        <f>SUM(G143:G151)</f>
        <v>0</v>
      </c>
      <c r="H152" s="115">
        <f t="shared" ref="H152" si="14">SUM(C152:G152)</f>
        <v>11</v>
      </c>
      <c r="I152" s="56">
        <f t="shared" ref="I152:O152" si="15">SUM(I143:I151)</f>
        <v>0</v>
      </c>
      <c r="J152" s="56">
        <f t="shared" si="15"/>
        <v>8</v>
      </c>
      <c r="K152" s="56">
        <f t="shared" si="15"/>
        <v>3</v>
      </c>
      <c r="L152" s="56">
        <f t="shared" si="15"/>
        <v>0</v>
      </c>
      <c r="M152" s="56">
        <f t="shared" si="15"/>
        <v>6</v>
      </c>
      <c r="N152" s="56">
        <f t="shared" si="15"/>
        <v>0</v>
      </c>
      <c r="O152" s="56">
        <f t="shared" si="15"/>
        <v>0</v>
      </c>
      <c r="P152" s="56">
        <f t="shared" si="13"/>
        <v>17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5"/>
      <c r="B156" s="382"/>
      <c r="C156" s="382"/>
      <c r="D156" s="382"/>
      <c r="E156" s="336"/>
      <c r="F156" s="343" t="s">
        <v>25</v>
      </c>
      <c r="G156" s="343"/>
      <c r="H156" s="343"/>
      <c r="I156" s="343"/>
      <c r="J156" s="343"/>
      <c r="K156" s="343"/>
      <c r="L156" s="343"/>
      <c r="M156" s="268" t="s">
        <v>50</v>
      </c>
    </row>
    <row r="157" spans="1:16" ht="14.1" customHeight="1" x14ac:dyDescent="0.15">
      <c r="A157" s="337"/>
      <c r="B157" s="383"/>
      <c r="C157" s="383"/>
      <c r="D157" s="383"/>
      <c r="E157" s="338"/>
      <c r="F157" s="295">
        <v>1</v>
      </c>
      <c r="G157" s="245"/>
      <c r="H157" s="295">
        <v>2</v>
      </c>
      <c r="I157" s="245"/>
      <c r="J157" s="295">
        <v>3</v>
      </c>
      <c r="K157" s="244"/>
      <c r="L157" s="245"/>
      <c r="M157" s="269"/>
    </row>
    <row r="158" spans="1:16" ht="14.1" customHeight="1" x14ac:dyDescent="0.15">
      <c r="A158" s="339"/>
      <c r="B158" s="384"/>
      <c r="C158" s="384"/>
      <c r="D158" s="384"/>
      <c r="E158" s="340"/>
      <c r="F158" s="348" t="s">
        <v>72</v>
      </c>
      <c r="G158" s="349"/>
      <c r="H158" s="348" t="s">
        <v>74</v>
      </c>
      <c r="I158" s="349"/>
      <c r="J158" s="348" t="s">
        <v>84</v>
      </c>
      <c r="K158" s="350"/>
      <c r="L158" s="350"/>
      <c r="M158" s="270"/>
    </row>
    <row r="159" spans="1:16" ht="14.1" customHeight="1" x14ac:dyDescent="0.15">
      <c r="A159" s="387" t="s">
        <v>73</v>
      </c>
      <c r="B159" s="143" t="s">
        <v>85</v>
      </c>
      <c r="C159" s="390" t="s">
        <v>87</v>
      </c>
      <c r="D159" s="391"/>
      <c r="E159" s="392"/>
      <c r="F159" s="291">
        <f>COUNTIFS(ローデータ!$B$12:$B$1011,1,ローデータ!$G$12:$G$1011,$G$4,ローデータ!$I$12:$I$1011,$C$14,ローデータ!$K$12:$K$1011,F157)</f>
        <v>19</v>
      </c>
      <c r="G159" s="292"/>
      <c r="H159" s="291">
        <f>COUNTIFS(ローデータ!$B$12:$B$1011,1,ローデータ!$G$12:$G$1011,$G$4,ローデータ!$I$12:$I$1011,$C$14,ローデータ!$K$12:$K$1011,H157)</f>
        <v>7</v>
      </c>
      <c r="I159" s="292"/>
      <c r="J159" s="291">
        <f>COUNTIFS(ローデータ!$B$12:$B$1011,1,ローデータ!$G$12:$G$1011,$G$4,ローデータ!$I$12:$I$1011,$C$14,ローデータ!$K$12:$K$1011,J157)</f>
        <v>10</v>
      </c>
      <c r="K159" s="293"/>
      <c r="L159" s="292"/>
      <c r="M159" s="56">
        <f t="shared" ref="M159:M171" si="16">SUM(F159:L159)</f>
        <v>36</v>
      </c>
    </row>
    <row r="160" spans="1:16" ht="14.1" customHeight="1" x14ac:dyDescent="0.15">
      <c r="A160" s="388"/>
      <c r="B160" s="393" t="s">
        <v>86</v>
      </c>
      <c r="C160" s="139">
        <v>1</v>
      </c>
      <c r="D160" s="385" t="s">
        <v>75</v>
      </c>
      <c r="E160" s="386"/>
      <c r="F160" s="291">
        <f>COUNTIFS(ローデータ!$B$12:$B$1011,1,ローデータ!$G$12:$G$1011,$G$4,ローデータ!$I$12:$I$1011,$B$14,ローデータ!$J$12:$J$1011,C160,ローデータ!$K$12:$K$1011,$F$157)</f>
        <v>0</v>
      </c>
      <c r="G160" s="292"/>
      <c r="H160" s="291">
        <f>COUNTIFS(ローデータ!$B$12:$B$1011,1,ローデータ!$G$12:$G$1011,$G$4,ローデータ!$I$12:$I$1011,$B$14,ローデータ!$J$12:$J$1011,C160,ローデータ!$K$12:$K$1011,$H$157)</f>
        <v>0</v>
      </c>
      <c r="I160" s="292"/>
      <c r="J160" s="291">
        <f>COUNTIFS(ローデータ!$B$12:$B$1011,1,ローデータ!$G$12:$G$1011,$G$4,ローデータ!$I$12:$I$1011,$B$14,ローデータ!$J$12:$J$1011,C160,ローデータ!$K$12:$K$1011,$J$157)</f>
        <v>0</v>
      </c>
      <c r="K160" s="293"/>
      <c r="L160" s="292"/>
      <c r="M160" s="56">
        <f t="shared" si="16"/>
        <v>0</v>
      </c>
      <c r="N160" s="9"/>
    </row>
    <row r="161" spans="1:19" ht="14.1" customHeight="1" x14ac:dyDescent="0.15">
      <c r="A161" s="388"/>
      <c r="B161" s="394"/>
      <c r="C161" s="139">
        <v>2</v>
      </c>
      <c r="D161" s="385" t="s">
        <v>76</v>
      </c>
      <c r="E161" s="386"/>
      <c r="F161" s="291">
        <f>COUNTIFS(ローデータ!$B$12:$B$1011,1,ローデータ!$G$12:$G$1011,$G$4,ローデータ!$I$12:$I$1011,$B$14,ローデータ!$J$12:$J$1011,C161,ローデータ!$K$12:$K$1011,$F$157)</f>
        <v>0</v>
      </c>
      <c r="G161" s="292"/>
      <c r="H161" s="291">
        <f>COUNTIFS(ローデータ!$B$12:$B$1011,1,ローデータ!$G$12:$G$1011,$G$4,ローデータ!$I$12:$I$1011,$B$14,ローデータ!$J$12:$J$1011,C161,ローデータ!$K$12:$K$1011,$H$157)</f>
        <v>0</v>
      </c>
      <c r="I161" s="292"/>
      <c r="J161" s="291">
        <f>COUNTIFS(ローデータ!$B$12:$B$1011,1,ローデータ!$G$12:$G$1011,$G$4,ローデータ!$I$12:$I$1011,$B$14,ローデータ!$J$12:$J$1011,C161,ローデータ!$K$12:$K$1011,$J$157)</f>
        <v>0</v>
      </c>
      <c r="K161" s="293"/>
      <c r="L161" s="292"/>
      <c r="M161" s="56">
        <f t="shared" si="16"/>
        <v>0</v>
      </c>
    </row>
    <row r="162" spans="1:19" ht="14.1" customHeight="1" x14ac:dyDescent="0.15">
      <c r="A162" s="388"/>
      <c r="B162" s="394"/>
      <c r="C162" s="139">
        <v>3</v>
      </c>
      <c r="D162" s="385" t="s">
        <v>77</v>
      </c>
      <c r="E162" s="386"/>
      <c r="F162" s="291">
        <f>COUNTIFS(ローデータ!$B$12:$B$1011,1,ローデータ!$G$12:$G$1011,$G$4,ローデータ!$I$12:$I$1011,$B$14,ローデータ!$J$12:$J$1011,C162,ローデータ!$K$12:$K$1011,$F$157)</f>
        <v>0</v>
      </c>
      <c r="G162" s="292"/>
      <c r="H162" s="291">
        <f>COUNTIFS(ローデータ!$B$12:$B$1011,1,ローデータ!$G$12:$G$1011,$G$4,ローデータ!$I$12:$I$1011,$B$14,ローデータ!$J$12:$J$1011,C162,ローデータ!$K$12:$K$1011,$H$157)</f>
        <v>0</v>
      </c>
      <c r="I162" s="292"/>
      <c r="J162" s="291">
        <f>COUNTIFS(ローデータ!$B$12:$B$1011,1,ローデータ!$G$12:$G$1011,$G$4,ローデータ!$I$12:$I$1011,$B$14,ローデータ!$J$12:$J$1011,C162,ローデータ!$K$12:$K$1011,$J$157)</f>
        <v>0</v>
      </c>
      <c r="K162" s="293"/>
      <c r="L162" s="292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8"/>
      <c r="B163" s="394"/>
      <c r="C163" s="139">
        <v>4</v>
      </c>
      <c r="D163" s="385" t="s">
        <v>110</v>
      </c>
      <c r="E163" s="386"/>
      <c r="F163" s="291">
        <f>COUNTIFS(ローデータ!$B$12:$B$1011,1,ローデータ!$G$12:$G$1011,$G$4,ローデータ!$I$12:$I$1011,$B$14,ローデータ!$J$12:$J$1011,C163,ローデータ!$K$12:$K$1011,$F$157)</f>
        <v>0</v>
      </c>
      <c r="G163" s="292"/>
      <c r="H163" s="291">
        <f>COUNTIFS(ローデータ!$B$12:$B$1011,1,ローデータ!$G$12:$G$1011,$G$4,ローデータ!$I$12:$I$1011,$B$14,ローデータ!$J$12:$J$1011,C163,ローデータ!$K$12:$K$1011,$H$157)</f>
        <v>0</v>
      </c>
      <c r="I163" s="292"/>
      <c r="J163" s="291">
        <f>COUNTIFS(ローデータ!$B$12:$B$1011,1,ローデータ!$G$12:$G$1011,$G$4,ローデータ!$I$12:$I$1011,$B$14,ローデータ!$J$12:$J$1011,C163,ローデータ!$K$12:$K$1011,$J$157)</f>
        <v>0</v>
      </c>
      <c r="K163" s="293"/>
      <c r="L163" s="292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8"/>
      <c r="B164" s="394"/>
      <c r="C164" s="139">
        <v>5</v>
      </c>
      <c r="D164" s="385" t="s">
        <v>78</v>
      </c>
      <c r="E164" s="386"/>
      <c r="F164" s="291">
        <f>COUNTIFS(ローデータ!$B$12:$B$1011,1,ローデータ!$G$12:$G$1011,$G$4,ローデータ!$I$12:$I$1011,$B$14,ローデータ!$J$12:$J$1011,C164,ローデータ!$K$12:$K$1011,$F$157)</f>
        <v>0</v>
      </c>
      <c r="G164" s="292"/>
      <c r="H164" s="291">
        <f>COUNTIFS(ローデータ!$B$12:$B$1011,1,ローデータ!$G$12:$G$1011,$G$4,ローデータ!$I$12:$I$1011,$B$14,ローデータ!$J$12:$J$1011,C164,ローデータ!$K$12:$K$1011,$H$157)</f>
        <v>0</v>
      </c>
      <c r="I164" s="292"/>
      <c r="J164" s="291">
        <f>COUNTIFS(ローデータ!$B$12:$B$1011,1,ローデータ!$G$12:$G$1011,$G$4,ローデータ!$I$12:$I$1011,$B$14,ローデータ!$J$12:$J$1011,C164,ローデータ!$K$12:$K$1011,$J$157)</f>
        <v>0</v>
      </c>
      <c r="K164" s="293"/>
      <c r="L164" s="292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8"/>
      <c r="B165" s="394"/>
      <c r="C165" s="139">
        <v>6</v>
      </c>
      <c r="D165" s="385" t="s">
        <v>79</v>
      </c>
      <c r="E165" s="386"/>
      <c r="F165" s="291">
        <f>COUNTIFS(ローデータ!$B$12:$B$1011,1,ローデータ!$G$12:$G$1011,$G$4,ローデータ!$I$12:$I$1011,$B$14,ローデータ!$J$12:$J$1011,C165,ローデータ!$K$12:$K$1011,$F$157)</f>
        <v>0</v>
      </c>
      <c r="G165" s="292"/>
      <c r="H165" s="291">
        <f>COUNTIFS(ローデータ!$B$12:$B$1011,1,ローデータ!$G$12:$G$1011,$G$4,ローデータ!$I$12:$I$1011,$B$14,ローデータ!$J$12:$J$1011,C165,ローデータ!$K$12:$K$1011,$H$157)</f>
        <v>0</v>
      </c>
      <c r="I165" s="292"/>
      <c r="J165" s="291">
        <f>COUNTIFS(ローデータ!$B$12:$B$1011,1,ローデータ!$G$12:$G$1011,$G$4,ローデータ!$I$12:$I$1011,$B$14,ローデータ!$J$12:$J$1011,C165,ローデータ!$K$12:$K$1011,$J$157)</f>
        <v>0</v>
      </c>
      <c r="K165" s="293"/>
      <c r="L165" s="292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8"/>
      <c r="B166" s="394"/>
      <c r="C166" s="139">
        <v>7</v>
      </c>
      <c r="D166" s="385" t="s">
        <v>80</v>
      </c>
      <c r="E166" s="386"/>
      <c r="F166" s="291">
        <f>COUNTIFS(ローデータ!$B$12:$B$1011,1,ローデータ!$G$12:$G$1011,$G$4,ローデータ!$I$12:$I$1011,$B$14,ローデータ!$J$12:$J$1011,C166,ローデータ!$K$12:$K$1011,$F$157)</f>
        <v>0</v>
      </c>
      <c r="G166" s="292"/>
      <c r="H166" s="291">
        <f>COUNTIFS(ローデータ!$B$12:$B$1011,1,ローデータ!$G$12:$G$1011,$G$4,ローデータ!$I$12:$I$1011,$B$14,ローデータ!$J$12:$J$1011,C166,ローデータ!$K$12:$K$1011,$H$157)</f>
        <v>0</v>
      </c>
      <c r="I166" s="292"/>
      <c r="J166" s="291">
        <f>COUNTIFS(ローデータ!$B$12:$B$1011,1,ローデータ!$G$12:$G$1011,$G$4,ローデータ!$I$12:$I$1011,$B$14,ローデータ!$J$12:$J$1011,C166,ローデータ!$K$12:$K$1011,$J$157)</f>
        <v>0</v>
      </c>
      <c r="K166" s="293"/>
      <c r="L166" s="292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8"/>
      <c r="B167" s="394"/>
      <c r="C167" s="139">
        <v>8</v>
      </c>
      <c r="D167" s="385" t="s">
        <v>81</v>
      </c>
      <c r="E167" s="386"/>
      <c r="F167" s="291">
        <f>COUNTIFS(ローデータ!$B$12:$B$1011,1,ローデータ!$G$12:$G$1011,$G$4,ローデータ!$I$12:$I$1011,$B$14,ローデータ!$J$12:$J$1011,C167,ローデータ!$K$12:$K$1011,$F$157)</f>
        <v>0</v>
      </c>
      <c r="G167" s="292"/>
      <c r="H167" s="291">
        <f>COUNTIFS(ローデータ!$B$12:$B$1011,1,ローデータ!$G$12:$G$1011,$G$4,ローデータ!$I$12:$I$1011,$B$14,ローデータ!$J$12:$J$1011,C167,ローデータ!$K$12:$K$1011,$H$157)</f>
        <v>0</v>
      </c>
      <c r="I167" s="292"/>
      <c r="J167" s="291">
        <f>COUNTIFS(ローデータ!$B$12:$B$1011,1,ローデータ!$G$12:$G$1011,$G$4,ローデータ!$I$12:$I$1011,$B$14,ローデータ!$J$12:$J$1011,C167,ローデータ!$K$12:$K$1011,$J$157)</f>
        <v>0</v>
      </c>
      <c r="K167" s="293"/>
      <c r="L167" s="292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8"/>
      <c r="B168" s="394"/>
      <c r="C168" s="139">
        <v>9</v>
      </c>
      <c r="D168" s="385" t="s">
        <v>82</v>
      </c>
      <c r="E168" s="386"/>
      <c r="F168" s="291">
        <f>COUNTIFS(ローデータ!$B$12:$B$1011,1,ローデータ!$G$12:$G$1011,$G$4,ローデータ!$I$12:$I$1011,$B$14,ローデータ!$J$12:$J$1011,C168,ローデータ!$K$12:$K$1011,$F$157)</f>
        <v>0</v>
      </c>
      <c r="G168" s="292"/>
      <c r="H168" s="291">
        <f>COUNTIFS(ローデータ!$B$12:$B$1011,1,ローデータ!$G$12:$G$1011,$G$4,ローデータ!$I$12:$I$1011,$B$14,ローデータ!$J$12:$J$1011,C168,ローデータ!$K$12:$K$1011,$H$157)</f>
        <v>0</v>
      </c>
      <c r="I168" s="292"/>
      <c r="J168" s="291">
        <f>COUNTIFS(ローデータ!$B$12:$B$1011,1,ローデータ!$G$12:$G$1011,$G$4,ローデータ!$I$12:$I$1011,$B$14,ローデータ!$J$12:$J$1011,C168,ローデータ!$K$12:$K$1011,$J$157)</f>
        <v>0</v>
      </c>
      <c r="K168" s="293"/>
      <c r="L168" s="292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8"/>
      <c r="B169" s="394"/>
      <c r="C169" s="139">
        <v>10</v>
      </c>
      <c r="D169" s="385" t="s">
        <v>111</v>
      </c>
      <c r="E169" s="386"/>
      <c r="F169" s="291">
        <f>COUNTIFS(ローデータ!$B$12:$B$1011,1,ローデータ!$G$12:$G$1011,$G$4,ローデータ!$I$12:$I$1011,$B$14,ローデータ!$J$12:$J$1011,C169,ローデータ!$K$12:$K$1011,$F$157)</f>
        <v>0</v>
      </c>
      <c r="G169" s="292"/>
      <c r="H169" s="291">
        <f>COUNTIFS(ローデータ!$B$12:$B$1011,1,ローデータ!$G$12:$G$1011,$G$4,ローデータ!$I$12:$I$1011,$B$14,ローデータ!$J$12:$J$1011,C169,ローデータ!$K$12:$K$1011,$H$157)</f>
        <v>0</v>
      </c>
      <c r="I169" s="292"/>
      <c r="J169" s="291">
        <f>COUNTIFS(ローデータ!$B$12:$B$1011,1,ローデータ!$G$12:$G$1011,$G$4,ローデータ!$I$12:$I$1011,$B$14,ローデータ!$J$12:$J$1011,C169,ローデータ!$K$12:$K$1011,$J$157)</f>
        <v>0</v>
      </c>
      <c r="K169" s="293"/>
      <c r="L169" s="292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9"/>
      <c r="B170" s="395"/>
      <c r="C170" s="139">
        <v>11</v>
      </c>
      <c r="D170" s="385" t="s">
        <v>83</v>
      </c>
      <c r="E170" s="386"/>
      <c r="F170" s="291">
        <f>COUNTIFS(ローデータ!$B$12:$B$1011,1,ローデータ!$G$12:$G$1011,$G$4,ローデータ!$I$12:$I$1011,$B$14,ローデータ!$J$12:$J$1011,C170,ローデータ!$K$12:$K$1011,$F$157)</f>
        <v>0</v>
      </c>
      <c r="G170" s="292"/>
      <c r="H170" s="291">
        <f>COUNTIFS(ローデータ!$B$12:$B$1011,1,ローデータ!$G$12:$G$1011,$G$4,ローデータ!$I$12:$I$1011,$B$14,ローデータ!$J$12:$J$1011,C170,ローデータ!$K$12:$K$1011,$H$157)</f>
        <v>0</v>
      </c>
      <c r="I170" s="292"/>
      <c r="J170" s="291">
        <f>COUNTIFS(ローデータ!$B$12:$B$1011,1,ローデータ!$G$12:$G$1011,$G$4,ローデータ!$I$12:$I$1011,$B$14,ローデータ!$J$12:$J$1011,C170,ローデータ!$K$12:$K$1011,$J$157)</f>
        <v>0</v>
      </c>
      <c r="K170" s="293"/>
      <c r="L170" s="292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90" t="s">
        <v>50</v>
      </c>
      <c r="B171" s="391"/>
      <c r="C171" s="391"/>
      <c r="D171" s="391"/>
      <c r="E171" s="392"/>
      <c r="F171" s="291">
        <f>SUM(F159:G170)</f>
        <v>19</v>
      </c>
      <c r="G171" s="292"/>
      <c r="H171" s="291">
        <f>SUM(H159:I170)</f>
        <v>7</v>
      </c>
      <c r="I171" s="292"/>
      <c r="J171" s="291">
        <f>SUM(J159:L170)</f>
        <v>10</v>
      </c>
      <c r="K171" s="293"/>
      <c r="L171" s="292"/>
      <c r="M171" s="56">
        <f t="shared" si="16"/>
        <v>36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5"/>
      <c r="B175" s="382"/>
      <c r="C175" s="382"/>
      <c r="D175" s="382"/>
      <c r="E175" s="336"/>
      <c r="F175" s="343" t="s">
        <v>112</v>
      </c>
      <c r="G175" s="343"/>
      <c r="H175" s="343"/>
      <c r="I175" s="343"/>
      <c r="J175" s="343"/>
      <c r="K175" s="268" t="s">
        <v>50</v>
      </c>
      <c r="L175" s="9"/>
      <c r="M175" s="9"/>
    </row>
    <row r="176" spans="1:19" ht="14.1" customHeight="1" x14ac:dyDescent="0.15">
      <c r="A176" s="337"/>
      <c r="B176" s="383"/>
      <c r="C176" s="383"/>
      <c r="D176" s="383"/>
      <c r="E176" s="33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9"/>
      <c r="L176" s="9"/>
      <c r="M176" s="9"/>
    </row>
    <row r="177" spans="1:13" ht="14.1" customHeight="1" x14ac:dyDescent="0.15">
      <c r="A177" s="337"/>
      <c r="B177" s="383"/>
      <c r="C177" s="383"/>
      <c r="D177" s="383"/>
      <c r="E177" s="338"/>
      <c r="F177" s="252" t="s">
        <v>65</v>
      </c>
      <c r="G177" s="252" t="s">
        <v>66</v>
      </c>
      <c r="H177" s="281" t="s">
        <v>101</v>
      </c>
      <c r="I177" s="246" t="s">
        <v>102</v>
      </c>
      <c r="J177" s="367" t="s">
        <v>103</v>
      </c>
      <c r="K177" s="269"/>
      <c r="L177" s="9"/>
      <c r="M177" s="9"/>
    </row>
    <row r="178" spans="1:13" ht="14.1" customHeight="1" x14ac:dyDescent="0.15">
      <c r="A178" s="339"/>
      <c r="B178" s="384"/>
      <c r="C178" s="384"/>
      <c r="D178" s="384"/>
      <c r="E178" s="340"/>
      <c r="F178" s="253"/>
      <c r="G178" s="253"/>
      <c r="H178" s="365"/>
      <c r="I178" s="366"/>
      <c r="J178" s="253"/>
      <c r="K178" s="270"/>
      <c r="L178" s="9"/>
      <c r="M178" s="9"/>
    </row>
    <row r="179" spans="1:13" ht="14.1" customHeight="1" x14ac:dyDescent="0.15">
      <c r="A179" s="387" t="s">
        <v>73</v>
      </c>
      <c r="B179" s="117" t="s">
        <v>85</v>
      </c>
      <c r="C179" s="368" t="s">
        <v>87</v>
      </c>
      <c r="D179" s="396"/>
      <c r="E179" s="369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19</v>
      </c>
      <c r="L179" s="9"/>
    </row>
    <row r="180" spans="1:13" ht="14.1" customHeight="1" x14ac:dyDescent="0.15">
      <c r="A180" s="388"/>
      <c r="B180" s="393" t="s">
        <v>86</v>
      </c>
      <c r="C180" s="139">
        <v>1</v>
      </c>
      <c r="D180" s="385" t="s">
        <v>75</v>
      </c>
      <c r="E180" s="38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8"/>
      <c r="B181" s="394"/>
      <c r="C181" s="139">
        <v>2</v>
      </c>
      <c r="D181" s="385" t="s">
        <v>76</v>
      </c>
      <c r="E181" s="38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8"/>
      <c r="B182" s="394"/>
      <c r="C182" s="139">
        <v>3</v>
      </c>
      <c r="D182" s="385" t="s">
        <v>77</v>
      </c>
      <c r="E182" s="38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8"/>
      <c r="B183" s="394"/>
      <c r="C183" s="139">
        <v>4</v>
      </c>
      <c r="D183" s="385" t="s">
        <v>110</v>
      </c>
      <c r="E183" s="38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8"/>
      <c r="B184" s="394"/>
      <c r="C184" s="139">
        <v>5</v>
      </c>
      <c r="D184" s="385" t="s">
        <v>78</v>
      </c>
      <c r="E184" s="38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8"/>
      <c r="B185" s="394"/>
      <c r="C185" s="139">
        <v>6</v>
      </c>
      <c r="D185" s="385" t="s">
        <v>79</v>
      </c>
      <c r="E185" s="38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8"/>
      <c r="B186" s="394"/>
      <c r="C186" s="139">
        <v>7</v>
      </c>
      <c r="D186" s="385" t="s">
        <v>80</v>
      </c>
      <c r="E186" s="38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8"/>
      <c r="B187" s="394"/>
      <c r="C187" s="139">
        <v>8</v>
      </c>
      <c r="D187" s="385" t="s">
        <v>81</v>
      </c>
      <c r="E187" s="38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8"/>
      <c r="B188" s="394"/>
      <c r="C188" s="139">
        <v>9</v>
      </c>
      <c r="D188" s="385" t="s">
        <v>82</v>
      </c>
      <c r="E188" s="38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8"/>
      <c r="B189" s="394"/>
      <c r="C189" s="139">
        <v>10</v>
      </c>
      <c r="D189" s="385" t="s">
        <v>111</v>
      </c>
      <c r="E189" s="38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9"/>
      <c r="B190" s="395"/>
      <c r="C190" s="139">
        <v>11</v>
      </c>
      <c r="D190" s="385" t="s">
        <v>83</v>
      </c>
      <c r="E190" s="38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90" t="s">
        <v>50</v>
      </c>
      <c r="B191" s="391"/>
      <c r="C191" s="391"/>
      <c r="D191" s="391"/>
      <c r="E191" s="392"/>
      <c r="F191" s="56">
        <f>SUM(F179:F190)</f>
        <v>19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7"/>
      <c r="B194" s="397"/>
      <c r="C194" s="397"/>
      <c r="D194" s="397"/>
      <c r="E194" s="358"/>
      <c r="F194" s="244" t="s">
        <v>113</v>
      </c>
      <c r="G194" s="244"/>
      <c r="H194" s="244"/>
      <c r="I194" s="244"/>
      <c r="J194" s="245"/>
      <c r="K194" s="279" t="s">
        <v>50</v>
      </c>
      <c r="L194" s="9"/>
      <c r="M194" s="9"/>
    </row>
    <row r="195" spans="1:18" ht="14.1" customHeight="1" x14ac:dyDescent="0.15">
      <c r="A195" s="359"/>
      <c r="B195" s="398"/>
      <c r="C195" s="398"/>
      <c r="D195" s="398"/>
      <c r="E195" s="360"/>
      <c r="F195" s="401" t="s">
        <v>96</v>
      </c>
      <c r="G195" s="220" t="s">
        <v>97</v>
      </c>
      <c r="H195" s="222" t="s">
        <v>98</v>
      </c>
      <c r="I195" s="220" t="s">
        <v>99</v>
      </c>
      <c r="J195" s="222" t="s">
        <v>100</v>
      </c>
      <c r="K195" s="400"/>
      <c r="L195" s="9"/>
      <c r="M195" s="9"/>
    </row>
    <row r="196" spans="1:18" ht="14.1" customHeight="1" x14ac:dyDescent="0.15">
      <c r="A196" s="359"/>
      <c r="B196" s="398"/>
      <c r="C196" s="398"/>
      <c r="D196" s="398"/>
      <c r="E196" s="360"/>
      <c r="F196" s="402"/>
      <c r="G196" s="326"/>
      <c r="H196" s="327"/>
      <c r="I196" s="326"/>
      <c r="J196" s="327"/>
      <c r="K196" s="400"/>
      <c r="L196" s="9"/>
      <c r="M196" s="9"/>
    </row>
    <row r="197" spans="1:18" ht="14.1" customHeight="1" x14ac:dyDescent="0.15">
      <c r="A197" s="361"/>
      <c r="B197" s="399"/>
      <c r="C197" s="399"/>
      <c r="D197" s="399"/>
      <c r="E197" s="362"/>
      <c r="F197" s="403"/>
      <c r="G197" s="221"/>
      <c r="H197" s="223"/>
      <c r="I197" s="221"/>
      <c r="J197" s="223"/>
      <c r="K197" s="280"/>
      <c r="L197" s="9"/>
      <c r="M197" s="9"/>
    </row>
    <row r="198" spans="1:18" ht="14.1" customHeight="1" x14ac:dyDescent="0.15">
      <c r="A198" s="387" t="s">
        <v>73</v>
      </c>
      <c r="B198" s="117" t="s">
        <v>85</v>
      </c>
      <c r="C198" s="368" t="s">
        <v>87</v>
      </c>
      <c r="D198" s="396"/>
      <c r="E198" s="369"/>
      <c r="F198" s="89">
        <f>SUMIFS(ローデータ!M12:M1011,ローデータ!$B$12:$B$1011,1,ローデータ!$G$12:$G$1011,$G$4,ローデータ!$I$12:$I$1011,$C$14,ローデータ!$K$12:$K$1011,$B$21)</f>
        <v>9</v>
      </c>
      <c r="G198" s="89">
        <f>SUMIFS(ローデータ!N12:N1011,ローデータ!$B$12:$B$1011,1,ローデータ!$G$12:$G$1011,$G$4,ローデータ!$I$12:$I$1011,$C$14,ローデータ!$K$12:$K$1011,$B$21)</f>
        <v>13</v>
      </c>
      <c r="H198" s="89">
        <f>SUMIFS(ローデータ!O12:O1011,ローデータ!$B$12:$B$1011,1,ローデータ!$G$12:$G$1011,$G$4,ローデータ!$I$12:$I$1011,$C$14,ローデータ!$K$12:$K$1011,$B$21)</f>
        <v>2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24</v>
      </c>
      <c r="L198" s="9"/>
    </row>
    <row r="199" spans="1:18" ht="14.1" customHeight="1" x14ac:dyDescent="0.15">
      <c r="A199" s="388"/>
      <c r="B199" s="393" t="s">
        <v>86</v>
      </c>
      <c r="C199" s="139">
        <v>1</v>
      </c>
      <c r="D199" s="385" t="s">
        <v>75</v>
      </c>
      <c r="E199" s="386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8"/>
      <c r="B200" s="394"/>
      <c r="C200" s="139">
        <v>2</v>
      </c>
      <c r="D200" s="385" t="s">
        <v>76</v>
      </c>
      <c r="E200" s="386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8"/>
      <c r="B201" s="394"/>
      <c r="C201" s="139">
        <v>3</v>
      </c>
      <c r="D201" s="385" t="s">
        <v>77</v>
      </c>
      <c r="E201" s="386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8"/>
      <c r="B202" s="394"/>
      <c r="C202" s="139">
        <v>4</v>
      </c>
      <c r="D202" s="385" t="s">
        <v>110</v>
      </c>
      <c r="E202" s="386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8"/>
      <c r="B203" s="394"/>
      <c r="C203" s="139">
        <v>5</v>
      </c>
      <c r="D203" s="385" t="s">
        <v>78</v>
      </c>
      <c r="E203" s="386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8"/>
      <c r="B204" s="394"/>
      <c r="C204" s="139">
        <v>6</v>
      </c>
      <c r="D204" s="385" t="s">
        <v>79</v>
      </c>
      <c r="E204" s="386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8"/>
      <c r="B205" s="394"/>
      <c r="C205" s="139">
        <v>7</v>
      </c>
      <c r="D205" s="385" t="s">
        <v>80</v>
      </c>
      <c r="E205" s="386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8"/>
      <c r="B206" s="394"/>
      <c r="C206" s="139">
        <v>8</v>
      </c>
      <c r="D206" s="385" t="s">
        <v>81</v>
      </c>
      <c r="E206" s="386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8"/>
      <c r="B207" s="394"/>
      <c r="C207" s="139">
        <v>9</v>
      </c>
      <c r="D207" s="385" t="s">
        <v>82</v>
      </c>
      <c r="E207" s="386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8"/>
      <c r="B208" s="394"/>
      <c r="C208" s="139">
        <v>10</v>
      </c>
      <c r="D208" s="385" t="s">
        <v>111</v>
      </c>
      <c r="E208" s="386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9"/>
      <c r="B209" s="395"/>
      <c r="C209" s="139">
        <v>11</v>
      </c>
      <c r="D209" s="385" t="s">
        <v>83</v>
      </c>
      <c r="E209" s="386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90" t="s">
        <v>50</v>
      </c>
      <c r="B210" s="391"/>
      <c r="C210" s="391"/>
      <c r="D210" s="391"/>
      <c r="E210" s="392"/>
      <c r="F210" s="94">
        <f>SUM(F198:F209)</f>
        <v>9</v>
      </c>
      <c r="G210" s="94">
        <f t="shared" ref="G210:I210" si="19">SUM(G198:G209)</f>
        <v>13</v>
      </c>
      <c r="H210" s="94">
        <f>SUM(H198:H209)</f>
        <v>2</v>
      </c>
      <c r="I210" s="94">
        <f t="shared" si="19"/>
        <v>0</v>
      </c>
      <c r="J210" s="94">
        <f>SUM(J198:J209)</f>
        <v>0</v>
      </c>
      <c r="K210" s="118">
        <f t="shared" si="18"/>
        <v>24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5"/>
      <c r="B213" s="382"/>
      <c r="C213" s="382"/>
      <c r="D213" s="382"/>
      <c r="E213" s="336"/>
      <c r="F213" s="374" t="s">
        <v>114</v>
      </c>
      <c r="G213" s="375"/>
      <c r="H213" s="376"/>
      <c r="I213" s="268" t="s">
        <v>50</v>
      </c>
    </row>
    <row r="214" spans="1:18" ht="14.1" customHeight="1" x14ac:dyDescent="0.15">
      <c r="A214" s="337"/>
      <c r="B214" s="383"/>
      <c r="C214" s="383"/>
      <c r="D214" s="383"/>
      <c r="E214" s="338"/>
      <c r="F214" s="137">
        <v>1</v>
      </c>
      <c r="G214" s="137">
        <v>2</v>
      </c>
      <c r="H214" s="137">
        <v>3</v>
      </c>
      <c r="I214" s="269"/>
    </row>
    <row r="215" spans="1:18" ht="14.1" customHeight="1" x14ac:dyDescent="0.15">
      <c r="A215" s="339"/>
      <c r="B215" s="384"/>
      <c r="C215" s="384"/>
      <c r="D215" s="384"/>
      <c r="E215" s="340"/>
      <c r="F215" s="140" t="s">
        <v>67</v>
      </c>
      <c r="G215" s="140" t="s">
        <v>66</v>
      </c>
      <c r="H215" s="140" t="s">
        <v>68</v>
      </c>
      <c r="I215" s="270"/>
    </row>
    <row r="216" spans="1:18" ht="14.1" customHeight="1" x14ac:dyDescent="0.15">
      <c r="A216" s="387" t="s">
        <v>73</v>
      </c>
      <c r="B216" s="117" t="s">
        <v>85</v>
      </c>
      <c r="C216" s="368" t="s">
        <v>87</v>
      </c>
      <c r="D216" s="396"/>
      <c r="E216" s="369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88"/>
      <c r="B217" s="393" t="s">
        <v>86</v>
      </c>
      <c r="C217" s="139">
        <v>1</v>
      </c>
      <c r="D217" s="385" t="s">
        <v>75</v>
      </c>
      <c r="E217" s="38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8"/>
      <c r="B218" s="394"/>
      <c r="C218" s="139">
        <v>2</v>
      </c>
      <c r="D218" s="385" t="s">
        <v>76</v>
      </c>
      <c r="E218" s="38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8"/>
      <c r="B219" s="394"/>
      <c r="C219" s="139">
        <v>3</v>
      </c>
      <c r="D219" s="385" t="s">
        <v>77</v>
      </c>
      <c r="E219" s="38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8"/>
      <c r="B220" s="394"/>
      <c r="C220" s="139">
        <v>4</v>
      </c>
      <c r="D220" s="385" t="s">
        <v>110</v>
      </c>
      <c r="E220" s="38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8"/>
      <c r="B221" s="394"/>
      <c r="C221" s="139">
        <v>5</v>
      </c>
      <c r="D221" s="385" t="s">
        <v>78</v>
      </c>
      <c r="E221" s="38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8"/>
      <c r="B222" s="394"/>
      <c r="C222" s="139">
        <v>6</v>
      </c>
      <c r="D222" s="385" t="s">
        <v>79</v>
      </c>
      <c r="E222" s="38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8"/>
      <c r="B223" s="394"/>
      <c r="C223" s="139">
        <v>7</v>
      </c>
      <c r="D223" s="385" t="s">
        <v>80</v>
      </c>
      <c r="E223" s="38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8"/>
      <c r="B224" s="394"/>
      <c r="C224" s="139">
        <v>8</v>
      </c>
      <c r="D224" s="385" t="s">
        <v>81</v>
      </c>
      <c r="E224" s="38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8"/>
      <c r="B225" s="394"/>
      <c r="C225" s="139">
        <v>9</v>
      </c>
      <c r="D225" s="385" t="s">
        <v>82</v>
      </c>
      <c r="E225" s="38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8"/>
      <c r="B226" s="394"/>
      <c r="C226" s="139">
        <v>10</v>
      </c>
      <c r="D226" s="385" t="s">
        <v>111</v>
      </c>
      <c r="E226" s="38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9"/>
      <c r="B227" s="395"/>
      <c r="C227" s="139">
        <v>11</v>
      </c>
      <c r="D227" s="385" t="s">
        <v>83</v>
      </c>
      <c r="E227" s="38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90" t="s">
        <v>50</v>
      </c>
      <c r="B228" s="391"/>
      <c r="C228" s="391"/>
      <c r="D228" s="391"/>
      <c r="E228" s="392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7"/>
      <c r="B231" s="397"/>
      <c r="C231" s="397"/>
      <c r="D231" s="397"/>
      <c r="E231" s="358"/>
      <c r="F231" s="244" t="s">
        <v>88</v>
      </c>
      <c r="G231" s="244"/>
      <c r="H231" s="244"/>
      <c r="I231" s="244"/>
      <c r="J231" s="244"/>
      <c r="K231" s="244"/>
      <c r="L231" s="245"/>
      <c r="M231" s="254" t="s">
        <v>50</v>
      </c>
    </row>
    <row r="232" spans="1:14" ht="14.1" customHeight="1" x14ac:dyDescent="0.15">
      <c r="A232" s="359"/>
      <c r="B232" s="398"/>
      <c r="C232" s="398"/>
      <c r="D232" s="398"/>
      <c r="E232" s="360"/>
      <c r="F232" s="380" t="s">
        <v>104</v>
      </c>
      <c r="G232" s="226" t="s">
        <v>105</v>
      </c>
      <c r="H232" s="226" t="s">
        <v>98</v>
      </c>
      <c r="I232" s="226" t="s">
        <v>106</v>
      </c>
      <c r="J232" s="246" t="s">
        <v>107</v>
      </c>
      <c r="K232" s="226" t="s">
        <v>36</v>
      </c>
      <c r="L232" s="246" t="s">
        <v>30</v>
      </c>
      <c r="M232" s="294"/>
    </row>
    <row r="233" spans="1:14" ht="14.1" customHeight="1" x14ac:dyDescent="0.15">
      <c r="A233" s="361"/>
      <c r="B233" s="399"/>
      <c r="C233" s="399"/>
      <c r="D233" s="399"/>
      <c r="E233" s="362"/>
      <c r="F233" s="404"/>
      <c r="G233" s="227"/>
      <c r="H233" s="227"/>
      <c r="I233" s="227"/>
      <c r="J233" s="247"/>
      <c r="K233" s="227"/>
      <c r="L233" s="247"/>
      <c r="M233" s="255"/>
    </row>
    <row r="234" spans="1:14" ht="14.1" customHeight="1" x14ac:dyDescent="0.15">
      <c r="A234" s="387" t="s">
        <v>73</v>
      </c>
      <c r="B234" s="117" t="s">
        <v>85</v>
      </c>
      <c r="C234" s="368" t="s">
        <v>87</v>
      </c>
      <c r="D234" s="396"/>
      <c r="E234" s="369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4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88"/>
      <c r="B235" s="393" t="s">
        <v>86</v>
      </c>
      <c r="C235" s="139">
        <v>1</v>
      </c>
      <c r="D235" s="385" t="s">
        <v>75</v>
      </c>
      <c r="E235" s="386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8"/>
      <c r="B236" s="394"/>
      <c r="C236" s="139">
        <v>2</v>
      </c>
      <c r="D236" s="385" t="s">
        <v>76</v>
      </c>
      <c r="E236" s="386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8"/>
      <c r="B237" s="394"/>
      <c r="C237" s="139">
        <v>3</v>
      </c>
      <c r="D237" s="385" t="s">
        <v>77</v>
      </c>
      <c r="E237" s="386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8"/>
      <c r="B238" s="394"/>
      <c r="C238" s="139">
        <v>4</v>
      </c>
      <c r="D238" s="385" t="s">
        <v>110</v>
      </c>
      <c r="E238" s="386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8"/>
      <c r="B239" s="394"/>
      <c r="C239" s="139">
        <v>5</v>
      </c>
      <c r="D239" s="385" t="s">
        <v>78</v>
      </c>
      <c r="E239" s="386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8"/>
      <c r="B240" s="394"/>
      <c r="C240" s="139">
        <v>6</v>
      </c>
      <c r="D240" s="385" t="s">
        <v>79</v>
      </c>
      <c r="E240" s="386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8"/>
      <c r="B241" s="394"/>
      <c r="C241" s="139">
        <v>7</v>
      </c>
      <c r="D241" s="385" t="s">
        <v>80</v>
      </c>
      <c r="E241" s="386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8"/>
      <c r="B242" s="394"/>
      <c r="C242" s="139">
        <v>8</v>
      </c>
      <c r="D242" s="385" t="s">
        <v>81</v>
      </c>
      <c r="E242" s="386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8"/>
      <c r="B243" s="394"/>
      <c r="C243" s="139">
        <v>9</v>
      </c>
      <c r="D243" s="385" t="s">
        <v>82</v>
      </c>
      <c r="E243" s="386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8"/>
      <c r="B244" s="394"/>
      <c r="C244" s="139">
        <v>10</v>
      </c>
      <c r="D244" s="385" t="s">
        <v>111</v>
      </c>
      <c r="E244" s="386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9"/>
      <c r="B245" s="395"/>
      <c r="C245" s="139">
        <v>11</v>
      </c>
      <c r="D245" s="385" t="s">
        <v>83</v>
      </c>
      <c r="E245" s="386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90" t="s">
        <v>50</v>
      </c>
      <c r="B246" s="391"/>
      <c r="C246" s="391"/>
      <c r="D246" s="391"/>
      <c r="E246" s="392"/>
      <c r="F246" s="94">
        <f>SUM(F234:F245)</f>
        <v>0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4</v>
      </c>
      <c r="L246" s="94">
        <f t="shared" si="22"/>
        <v>0</v>
      </c>
      <c r="M246" s="56">
        <f t="shared" si="21"/>
        <v>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5"/>
      <c r="B250" s="382"/>
      <c r="C250" s="382"/>
      <c r="D250" s="382"/>
      <c r="E250" s="336"/>
      <c r="F250" s="259" t="s">
        <v>16</v>
      </c>
      <c r="G250" s="260"/>
      <c r="H250" s="260"/>
      <c r="I250" s="260"/>
      <c r="J250" s="261"/>
      <c r="K250" s="310" t="s">
        <v>50</v>
      </c>
      <c r="L250" s="265" t="s">
        <v>13</v>
      </c>
      <c r="M250" s="266"/>
      <c r="N250" s="267"/>
      <c r="O250" s="268" t="s">
        <v>50</v>
      </c>
    </row>
    <row r="251" spans="1:17" ht="14.1" customHeight="1" x14ac:dyDescent="0.15">
      <c r="A251" s="337"/>
      <c r="B251" s="383"/>
      <c r="C251" s="383"/>
      <c r="D251" s="383"/>
      <c r="E251" s="33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11"/>
      <c r="L251" s="52">
        <v>1</v>
      </c>
      <c r="M251" s="44">
        <v>2</v>
      </c>
      <c r="N251" s="61">
        <v>3</v>
      </c>
      <c r="O251" s="269"/>
    </row>
    <row r="252" spans="1:17" ht="14.1" customHeight="1" x14ac:dyDescent="0.15">
      <c r="A252" s="337"/>
      <c r="B252" s="383"/>
      <c r="C252" s="383"/>
      <c r="D252" s="383"/>
      <c r="E252" s="338"/>
      <c r="F252" s="252" t="s">
        <v>65</v>
      </c>
      <c r="G252" s="252" t="s">
        <v>66</v>
      </c>
      <c r="H252" s="281" t="s">
        <v>101</v>
      </c>
      <c r="I252" s="246" t="s">
        <v>102</v>
      </c>
      <c r="J252" s="367" t="s">
        <v>103</v>
      </c>
      <c r="K252" s="311"/>
      <c r="L252" s="405" t="s">
        <v>67</v>
      </c>
      <c r="M252" s="250" t="s">
        <v>66</v>
      </c>
      <c r="N252" s="407" t="s">
        <v>68</v>
      </c>
      <c r="O252" s="269"/>
    </row>
    <row r="253" spans="1:17" ht="14.1" customHeight="1" x14ac:dyDescent="0.15">
      <c r="A253" s="339"/>
      <c r="B253" s="384"/>
      <c r="C253" s="384"/>
      <c r="D253" s="384"/>
      <c r="E253" s="340"/>
      <c r="F253" s="253"/>
      <c r="G253" s="253"/>
      <c r="H253" s="365"/>
      <c r="I253" s="366"/>
      <c r="J253" s="253"/>
      <c r="K253" s="312"/>
      <c r="L253" s="406"/>
      <c r="M253" s="251"/>
      <c r="N253" s="408"/>
      <c r="O253" s="270"/>
    </row>
    <row r="254" spans="1:17" ht="14.1" customHeight="1" x14ac:dyDescent="0.15">
      <c r="A254" s="409" t="s">
        <v>73</v>
      </c>
      <c r="B254" s="117" t="s">
        <v>85</v>
      </c>
      <c r="C254" s="368" t="s">
        <v>87</v>
      </c>
      <c r="D254" s="396"/>
      <c r="E254" s="369"/>
      <c r="F254" s="56">
        <f>COUNTIFS(ローデータ!$B$12:$B$1011,1,ローデータ!$G$12:$G$1011,$G$4,ローデータ!$I$12:$I$1011,$C$14,ローデータ!$K$12:$K$1011,$F$21,ローデータ!$L$12:$L$1011,F251)</f>
        <v>10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10</v>
      </c>
      <c r="L254" s="56">
        <f>COUNTIFS(ローデータ!$B$12:$B$1011,1,ローデータ!$G$12:$G$1011,$G$4,ローデータ!$I$12:$I$1011,$C$14,ローデータ!$K$12:$K$1011,$F$21,ローデータ!$S$12:$S$1011,L251)</f>
        <v>10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10</v>
      </c>
    </row>
    <row r="255" spans="1:17" ht="14.1" customHeight="1" x14ac:dyDescent="0.15">
      <c r="A255" s="410"/>
      <c r="B255" s="412" t="s">
        <v>86</v>
      </c>
      <c r="C255" s="139">
        <v>1</v>
      </c>
      <c r="D255" s="385" t="s">
        <v>75</v>
      </c>
      <c r="E255" s="39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10"/>
      <c r="B256" s="394"/>
      <c r="C256" s="139">
        <v>2</v>
      </c>
      <c r="D256" s="385" t="s">
        <v>76</v>
      </c>
      <c r="E256" s="39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10"/>
      <c r="B257" s="394"/>
      <c r="C257" s="139">
        <v>3</v>
      </c>
      <c r="D257" s="385" t="s">
        <v>77</v>
      </c>
      <c r="E257" s="39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10"/>
      <c r="B258" s="394"/>
      <c r="C258" s="139">
        <v>4</v>
      </c>
      <c r="D258" s="385" t="s">
        <v>110</v>
      </c>
      <c r="E258" s="38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10"/>
      <c r="B259" s="394"/>
      <c r="C259" s="139">
        <v>5</v>
      </c>
      <c r="D259" s="385" t="s">
        <v>78</v>
      </c>
      <c r="E259" s="39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10"/>
      <c r="B260" s="394"/>
      <c r="C260" s="139">
        <v>6</v>
      </c>
      <c r="D260" s="385" t="s">
        <v>79</v>
      </c>
      <c r="E260" s="39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10"/>
      <c r="B261" s="394"/>
      <c r="C261" s="139">
        <v>7</v>
      </c>
      <c r="D261" s="385" t="s">
        <v>80</v>
      </c>
      <c r="E261" s="39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10"/>
      <c r="B262" s="394"/>
      <c r="C262" s="139">
        <v>8</v>
      </c>
      <c r="D262" s="385" t="s">
        <v>81</v>
      </c>
      <c r="E262" s="39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10"/>
      <c r="B263" s="394"/>
      <c r="C263" s="139">
        <v>9</v>
      </c>
      <c r="D263" s="385" t="s">
        <v>82</v>
      </c>
      <c r="E263" s="39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10"/>
      <c r="B264" s="394"/>
      <c r="C264" s="139">
        <v>10</v>
      </c>
      <c r="D264" s="385" t="s">
        <v>111</v>
      </c>
      <c r="E264" s="38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11"/>
      <c r="B265" s="395"/>
      <c r="C265" s="139">
        <v>11</v>
      </c>
      <c r="D265" s="385" t="s">
        <v>83</v>
      </c>
      <c r="E265" s="39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90" t="s">
        <v>50</v>
      </c>
      <c r="B266" s="391"/>
      <c r="C266" s="391"/>
      <c r="D266" s="391"/>
      <c r="E266" s="392"/>
      <c r="F266" s="56">
        <f>SUM(F254:F265)</f>
        <v>10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10</v>
      </c>
      <c r="L266" s="94">
        <f>SUM(L254:L265)</f>
        <v>10</v>
      </c>
      <c r="M266" s="94">
        <f>SUM(M254:M265)</f>
        <v>0</v>
      </c>
      <c r="N266" s="94">
        <f>SUM(N254:N265)</f>
        <v>0</v>
      </c>
      <c r="O266" s="56">
        <f>SUM(L266:N266)</f>
        <v>10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21"/>
      <c r="B269" s="422"/>
      <c r="C269" s="422"/>
      <c r="D269" s="422"/>
      <c r="E269" s="322"/>
      <c r="F269" s="237" t="s">
        <v>70</v>
      </c>
      <c r="G269" s="238"/>
      <c r="H269" s="238"/>
      <c r="I269" s="238"/>
      <c r="J269" s="239"/>
      <c r="K269" s="316" t="s">
        <v>50</v>
      </c>
      <c r="L269" s="243" t="s">
        <v>71</v>
      </c>
      <c r="M269" s="244"/>
      <c r="N269" s="244"/>
      <c r="O269" s="244"/>
      <c r="P269" s="244"/>
      <c r="Q269" s="244"/>
      <c r="R269" s="245"/>
      <c r="S269" s="215" t="s">
        <v>50</v>
      </c>
    </row>
    <row r="270" spans="1:19" ht="14.1" customHeight="1" x14ac:dyDescent="0.15">
      <c r="A270" s="423"/>
      <c r="B270" s="424"/>
      <c r="C270" s="424"/>
      <c r="D270" s="424"/>
      <c r="E270" s="323"/>
      <c r="F270" s="401" t="s">
        <v>96</v>
      </c>
      <c r="G270" s="220" t="s">
        <v>97</v>
      </c>
      <c r="H270" s="222" t="s">
        <v>98</v>
      </c>
      <c r="I270" s="220" t="s">
        <v>99</v>
      </c>
      <c r="J270" s="222" t="s">
        <v>100</v>
      </c>
      <c r="K270" s="317"/>
      <c r="L270" s="413" t="s">
        <v>104</v>
      </c>
      <c r="M270" s="415" t="s">
        <v>105</v>
      </c>
      <c r="N270" s="415" t="s">
        <v>98</v>
      </c>
      <c r="O270" s="415" t="s">
        <v>106</v>
      </c>
      <c r="P270" s="416" t="s">
        <v>107</v>
      </c>
      <c r="Q270" s="415" t="s">
        <v>36</v>
      </c>
      <c r="R270" s="416" t="s">
        <v>30</v>
      </c>
      <c r="S270" s="216"/>
    </row>
    <row r="271" spans="1:19" ht="14.1" customHeight="1" x14ac:dyDescent="0.15">
      <c r="A271" s="425"/>
      <c r="B271" s="426"/>
      <c r="C271" s="426"/>
      <c r="D271" s="426"/>
      <c r="E271" s="324"/>
      <c r="F271" s="403"/>
      <c r="G271" s="221"/>
      <c r="H271" s="223"/>
      <c r="I271" s="221"/>
      <c r="J271" s="223"/>
      <c r="K271" s="318"/>
      <c r="L271" s="414"/>
      <c r="M271" s="415"/>
      <c r="N271" s="415"/>
      <c r="O271" s="415"/>
      <c r="P271" s="416"/>
      <c r="Q271" s="415"/>
      <c r="R271" s="416"/>
      <c r="S271" s="217"/>
    </row>
    <row r="272" spans="1:19" ht="14.1" customHeight="1" x14ac:dyDescent="0.15">
      <c r="A272" s="387" t="s">
        <v>73</v>
      </c>
      <c r="B272" s="117" t="s">
        <v>85</v>
      </c>
      <c r="C272" s="368" t="s">
        <v>87</v>
      </c>
      <c r="D272" s="396"/>
      <c r="E272" s="369"/>
      <c r="F272" s="89">
        <f>SUMIFS(ローデータ!M86:M1085,ローデータ!$B$12:$B$1011,1,ローデータ!$G$12:$G$1011,$G$4,ローデータ!$I$12:$I$1011,$C$14,ローデータ!$K$12:$K$1011,$F$21)</f>
        <v>16</v>
      </c>
      <c r="G272" s="89">
        <f>SUMIFS(ローデータ!N86:N1085,ローデータ!$B$12:$B$1011,1,ローデータ!$G$12:$G$1011,$G$4,ローデータ!$I$12:$I$1011,$C$14,ローデータ!$K$12:$K$1011,$F$21)</f>
        <v>23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39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8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6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17</v>
      </c>
    </row>
    <row r="273" spans="1:19" ht="14.1" customHeight="1" x14ac:dyDescent="0.15">
      <c r="A273" s="388"/>
      <c r="B273" s="393" t="s">
        <v>86</v>
      </c>
      <c r="C273" s="139">
        <v>1</v>
      </c>
      <c r="D273" s="385" t="s">
        <v>75</v>
      </c>
      <c r="E273" s="386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8"/>
      <c r="B274" s="394"/>
      <c r="C274" s="139">
        <v>2</v>
      </c>
      <c r="D274" s="385" t="s">
        <v>76</v>
      </c>
      <c r="E274" s="386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8"/>
      <c r="B275" s="394"/>
      <c r="C275" s="139">
        <v>3</v>
      </c>
      <c r="D275" s="385" t="s">
        <v>77</v>
      </c>
      <c r="E275" s="386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8"/>
      <c r="B276" s="394"/>
      <c r="C276" s="139">
        <v>4</v>
      </c>
      <c r="D276" s="419" t="s">
        <v>110</v>
      </c>
      <c r="E276" s="420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8"/>
      <c r="B277" s="394"/>
      <c r="C277" s="139">
        <v>5</v>
      </c>
      <c r="D277" s="385" t="s">
        <v>78</v>
      </c>
      <c r="E277" s="386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8"/>
      <c r="B278" s="394"/>
      <c r="C278" s="139">
        <v>6</v>
      </c>
      <c r="D278" s="385" t="s">
        <v>79</v>
      </c>
      <c r="E278" s="386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8"/>
      <c r="B279" s="394"/>
      <c r="C279" s="139">
        <v>7</v>
      </c>
      <c r="D279" s="385" t="s">
        <v>80</v>
      </c>
      <c r="E279" s="386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8"/>
      <c r="B280" s="394"/>
      <c r="C280" s="139">
        <v>8</v>
      </c>
      <c r="D280" s="385" t="s">
        <v>81</v>
      </c>
      <c r="E280" s="386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8"/>
      <c r="B281" s="394"/>
      <c r="C281" s="139">
        <v>9</v>
      </c>
      <c r="D281" s="385" t="s">
        <v>82</v>
      </c>
      <c r="E281" s="386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8"/>
      <c r="B282" s="394"/>
      <c r="C282" s="139">
        <v>10</v>
      </c>
      <c r="D282" s="385" t="s">
        <v>111</v>
      </c>
      <c r="E282" s="386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9"/>
      <c r="B283" s="395"/>
      <c r="C283" s="139">
        <v>11</v>
      </c>
      <c r="D283" s="385" t="s">
        <v>83</v>
      </c>
      <c r="E283" s="386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90" t="s">
        <v>50</v>
      </c>
      <c r="B284" s="391"/>
      <c r="C284" s="391"/>
      <c r="D284" s="391"/>
      <c r="E284" s="392"/>
      <c r="F284" s="56">
        <f>SUM(F272:F283)</f>
        <v>16</v>
      </c>
      <c r="G284" s="56">
        <f t="shared" ref="G284:J284" si="28">SUM(G272:G283)</f>
        <v>23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39</v>
      </c>
      <c r="L284" s="94">
        <f>SUM(L272:L283)</f>
        <v>0</v>
      </c>
      <c r="M284" s="94">
        <f t="shared" ref="M284:R284" si="29">SUM(M272:M283)</f>
        <v>8</v>
      </c>
      <c r="N284" s="94">
        <f t="shared" si="29"/>
        <v>3</v>
      </c>
      <c r="O284" s="94">
        <f t="shared" si="29"/>
        <v>0</v>
      </c>
      <c r="P284" s="94">
        <f t="shared" si="29"/>
        <v>6</v>
      </c>
      <c r="Q284" s="94">
        <f t="shared" si="29"/>
        <v>0</v>
      </c>
      <c r="R284" s="94">
        <f t="shared" si="29"/>
        <v>0</v>
      </c>
      <c r="S284" s="56">
        <f t="shared" si="27"/>
        <v>17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7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6">
        <v>1</v>
      </c>
      <c r="L3" s="429" t="s">
        <v>54</v>
      </c>
      <c r="M3" s="430"/>
      <c r="N3" s="430"/>
      <c r="O3" s="431"/>
      <c r="P3" s="144">
        <v>2</v>
      </c>
      <c r="Q3" s="429" t="s">
        <v>55</v>
      </c>
      <c r="R3" s="430"/>
      <c r="S3" s="430"/>
      <c r="T3" s="431"/>
      <c r="U3" s="144">
        <v>3</v>
      </c>
      <c r="V3" s="429" t="s">
        <v>56</v>
      </c>
      <c r="W3" s="430"/>
      <c r="X3" s="430"/>
      <c r="Y3" s="431"/>
      <c r="Z3" s="144">
        <v>4</v>
      </c>
      <c r="AA3" s="429" t="s">
        <v>57</v>
      </c>
      <c r="AB3" s="430"/>
      <c r="AC3" s="430"/>
      <c r="AD3" s="431"/>
      <c r="AE3" s="144">
        <v>5</v>
      </c>
      <c r="AF3" s="429" t="s">
        <v>58</v>
      </c>
      <c r="AG3" s="430"/>
      <c r="AH3" s="430"/>
      <c r="AI3" s="431"/>
      <c r="AJ3" s="144">
        <v>6</v>
      </c>
      <c r="AK3" s="429" t="s">
        <v>134</v>
      </c>
      <c r="AL3" s="430"/>
      <c r="AM3" s="430"/>
      <c r="AN3" s="431"/>
      <c r="AO3" s="144">
        <v>7</v>
      </c>
      <c r="AP3" s="429" t="s">
        <v>135</v>
      </c>
      <c r="AQ3" s="430"/>
      <c r="AR3" s="430"/>
      <c r="AS3" s="431"/>
      <c r="AT3" s="144">
        <v>8</v>
      </c>
      <c r="AU3" s="429" t="s">
        <v>61</v>
      </c>
      <c r="AV3" s="430"/>
      <c r="AW3" s="430"/>
      <c r="AX3" s="431"/>
      <c r="AY3" s="144">
        <v>9</v>
      </c>
      <c r="AZ3" s="429" t="s">
        <v>62</v>
      </c>
      <c r="BA3" s="430"/>
      <c r="BB3" s="430"/>
      <c r="BC3" s="433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7"/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7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7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7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7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7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7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6">
        <v>1</v>
      </c>
      <c r="L13" s="429" t="s">
        <v>54</v>
      </c>
      <c r="M13" s="430"/>
      <c r="N13" s="430"/>
      <c r="O13" s="431"/>
      <c r="P13" s="144">
        <v>2</v>
      </c>
      <c r="Q13" s="429" t="s">
        <v>55</v>
      </c>
      <c r="R13" s="430"/>
      <c r="S13" s="430"/>
      <c r="T13" s="431"/>
      <c r="U13" s="144">
        <v>3</v>
      </c>
      <c r="V13" s="429" t="s">
        <v>56</v>
      </c>
      <c r="W13" s="430"/>
      <c r="X13" s="430"/>
      <c r="Y13" s="431"/>
      <c r="Z13" s="144">
        <v>4</v>
      </c>
      <c r="AA13" s="429" t="s">
        <v>57</v>
      </c>
      <c r="AB13" s="430"/>
      <c r="AC13" s="430"/>
      <c r="AD13" s="431"/>
      <c r="AE13" s="144">
        <v>5</v>
      </c>
      <c r="AF13" s="429" t="s">
        <v>58</v>
      </c>
      <c r="AG13" s="430"/>
      <c r="AH13" s="430"/>
      <c r="AI13" s="431"/>
      <c r="AJ13" s="144">
        <v>6</v>
      </c>
      <c r="AK13" s="429" t="s">
        <v>134</v>
      </c>
      <c r="AL13" s="430"/>
      <c r="AM13" s="430"/>
      <c r="AN13" s="431"/>
      <c r="AO13" s="144">
        <v>7</v>
      </c>
      <c r="AP13" s="429" t="s">
        <v>135</v>
      </c>
      <c r="AQ13" s="430"/>
      <c r="AR13" s="430"/>
      <c r="AS13" s="431"/>
      <c r="AT13" s="144">
        <v>8</v>
      </c>
      <c r="AU13" s="429" t="s">
        <v>61</v>
      </c>
      <c r="AV13" s="430"/>
      <c r="AW13" s="430"/>
      <c r="AX13" s="431"/>
      <c r="AY13" s="144">
        <v>9</v>
      </c>
      <c r="AZ13" s="429" t="s">
        <v>62</v>
      </c>
      <c r="BA13" s="430"/>
      <c r="BB13" s="430"/>
      <c r="BC13" s="433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34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4"/>
      <c r="B15" s="395" t="s">
        <v>29</v>
      </c>
      <c r="C15" s="395"/>
      <c r="D15" s="395"/>
      <c r="E15" s="395"/>
      <c r="F15" s="395"/>
      <c r="G15" s="395"/>
      <c r="H15" s="395"/>
      <c r="I15" s="395"/>
      <c r="J15" s="39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4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4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4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4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4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4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6">
        <v>1</v>
      </c>
      <c r="L23" s="429" t="s">
        <v>54</v>
      </c>
      <c r="M23" s="430"/>
      <c r="N23" s="430"/>
      <c r="O23" s="431"/>
      <c r="P23" s="144">
        <v>2</v>
      </c>
      <c r="Q23" s="429" t="s">
        <v>55</v>
      </c>
      <c r="R23" s="430"/>
      <c r="S23" s="430"/>
      <c r="T23" s="431"/>
      <c r="U23" s="144">
        <v>3</v>
      </c>
      <c r="V23" s="429" t="s">
        <v>56</v>
      </c>
      <c r="W23" s="430"/>
      <c r="X23" s="430"/>
      <c r="Y23" s="431"/>
      <c r="Z23" s="144">
        <v>4</v>
      </c>
      <c r="AA23" s="429" t="s">
        <v>57</v>
      </c>
      <c r="AB23" s="430"/>
      <c r="AC23" s="430"/>
      <c r="AD23" s="431"/>
      <c r="AE23" s="144">
        <v>5</v>
      </c>
      <c r="AF23" s="429" t="s">
        <v>58</v>
      </c>
      <c r="AG23" s="430"/>
      <c r="AH23" s="430"/>
      <c r="AI23" s="431"/>
      <c r="AJ23" s="144">
        <v>6</v>
      </c>
      <c r="AK23" s="429" t="s">
        <v>134</v>
      </c>
      <c r="AL23" s="430"/>
      <c r="AM23" s="430"/>
      <c r="AN23" s="431"/>
      <c r="AO23" s="144">
        <v>7</v>
      </c>
      <c r="AP23" s="429" t="s">
        <v>135</v>
      </c>
      <c r="AQ23" s="430"/>
      <c r="AR23" s="430"/>
      <c r="AS23" s="431"/>
      <c r="AT23" s="144">
        <v>8</v>
      </c>
      <c r="AU23" s="429" t="s">
        <v>61</v>
      </c>
      <c r="AV23" s="430"/>
      <c r="AW23" s="430"/>
      <c r="AX23" s="431"/>
      <c r="AY23" s="144">
        <v>9</v>
      </c>
      <c r="AZ23" s="429" t="s">
        <v>62</v>
      </c>
      <c r="BA23" s="430"/>
      <c r="BB23" s="430"/>
      <c r="BC23" s="433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87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8"/>
      <c r="B25" s="395" t="s">
        <v>29</v>
      </c>
      <c r="C25" s="395"/>
      <c r="D25" s="395"/>
      <c r="E25" s="395"/>
      <c r="F25" s="395"/>
      <c r="G25" s="395"/>
      <c r="H25" s="395"/>
      <c r="I25" s="395"/>
      <c r="J25" s="39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8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8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8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8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8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9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6">
        <v>1</v>
      </c>
      <c r="L33" s="429" t="s">
        <v>54</v>
      </c>
      <c r="M33" s="430"/>
      <c r="N33" s="430"/>
      <c r="O33" s="431"/>
      <c r="P33" s="144">
        <v>2</v>
      </c>
      <c r="Q33" s="429" t="s">
        <v>55</v>
      </c>
      <c r="R33" s="430"/>
      <c r="S33" s="430"/>
      <c r="T33" s="431"/>
      <c r="U33" s="144">
        <v>3</v>
      </c>
      <c r="V33" s="429" t="s">
        <v>56</v>
      </c>
      <c r="W33" s="430"/>
      <c r="X33" s="430"/>
      <c r="Y33" s="431"/>
      <c r="Z33" s="144">
        <v>4</v>
      </c>
      <c r="AA33" s="429" t="s">
        <v>57</v>
      </c>
      <c r="AB33" s="430"/>
      <c r="AC33" s="430"/>
      <c r="AD33" s="431"/>
      <c r="AE33" s="144">
        <v>5</v>
      </c>
      <c r="AF33" s="429" t="s">
        <v>58</v>
      </c>
      <c r="AG33" s="430"/>
      <c r="AH33" s="430"/>
      <c r="AI33" s="431"/>
      <c r="AJ33" s="144">
        <v>6</v>
      </c>
      <c r="AK33" s="429" t="s">
        <v>134</v>
      </c>
      <c r="AL33" s="430"/>
      <c r="AM33" s="430"/>
      <c r="AN33" s="431"/>
      <c r="AO33" s="144">
        <v>7</v>
      </c>
      <c r="AP33" s="429" t="s">
        <v>135</v>
      </c>
      <c r="AQ33" s="430"/>
      <c r="AR33" s="430"/>
      <c r="AS33" s="431"/>
      <c r="AT33" s="144">
        <v>8</v>
      </c>
      <c r="AU33" s="429" t="s">
        <v>61</v>
      </c>
      <c r="AV33" s="430"/>
      <c r="AW33" s="430"/>
      <c r="AX33" s="431"/>
      <c r="AY33" s="144">
        <v>9</v>
      </c>
      <c r="AZ33" s="429" t="s">
        <v>62</v>
      </c>
      <c r="BA33" s="430"/>
      <c r="BB33" s="430"/>
      <c r="BC33" s="433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87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8"/>
      <c r="B35" s="395" t="s">
        <v>29</v>
      </c>
      <c r="C35" s="395"/>
      <c r="D35" s="395"/>
      <c r="E35" s="395"/>
      <c r="F35" s="395"/>
      <c r="G35" s="395"/>
      <c r="H35" s="395"/>
      <c r="I35" s="395"/>
      <c r="J35" s="39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8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8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8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8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8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9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6">
        <v>1</v>
      </c>
      <c r="L43" s="429" t="s">
        <v>54</v>
      </c>
      <c r="M43" s="430"/>
      <c r="N43" s="430"/>
      <c r="O43" s="431"/>
      <c r="P43" s="144">
        <v>2</v>
      </c>
      <c r="Q43" s="429" t="s">
        <v>55</v>
      </c>
      <c r="R43" s="430"/>
      <c r="S43" s="430"/>
      <c r="T43" s="431"/>
      <c r="U43" s="144">
        <v>3</v>
      </c>
      <c r="V43" s="429" t="s">
        <v>56</v>
      </c>
      <c r="W43" s="430"/>
      <c r="X43" s="430"/>
      <c r="Y43" s="431"/>
      <c r="Z43" s="144">
        <v>4</v>
      </c>
      <c r="AA43" s="429" t="s">
        <v>57</v>
      </c>
      <c r="AB43" s="430"/>
      <c r="AC43" s="430"/>
      <c r="AD43" s="431"/>
      <c r="AE43" s="144">
        <v>5</v>
      </c>
      <c r="AF43" s="429" t="s">
        <v>58</v>
      </c>
      <c r="AG43" s="430"/>
      <c r="AH43" s="430"/>
      <c r="AI43" s="431"/>
      <c r="AJ43" s="144">
        <v>6</v>
      </c>
      <c r="AK43" s="429" t="s">
        <v>134</v>
      </c>
      <c r="AL43" s="430"/>
      <c r="AM43" s="430"/>
      <c r="AN43" s="431"/>
      <c r="AO43" s="144">
        <v>7</v>
      </c>
      <c r="AP43" s="429" t="s">
        <v>135</v>
      </c>
      <c r="AQ43" s="430"/>
      <c r="AR43" s="430"/>
      <c r="AS43" s="431"/>
      <c r="AT43" s="144">
        <v>8</v>
      </c>
      <c r="AU43" s="429" t="s">
        <v>61</v>
      </c>
      <c r="AV43" s="430"/>
      <c r="AW43" s="430"/>
      <c r="AX43" s="431"/>
      <c r="AY43" s="144">
        <v>9</v>
      </c>
      <c r="AZ43" s="429" t="s">
        <v>62</v>
      </c>
      <c r="BA43" s="430"/>
      <c r="BB43" s="430"/>
      <c r="BC43" s="433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27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7"/>
      <c r="B45" s="395" t="s">
        <v>29</v>
      </c>
      <c r="C45" s="395"/>
      <c r="D45" s="395"/>
      <c r="E45" s="395"/>
      <c r="F45" s="395"/>
      <c r="G45" s="395"/>
      <c r="H45" s="395"/>
      <c r="I45" s="395"/>
      <c r="J45" s="39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7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7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7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7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7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7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6">
        <v>1</v>
      </c>
      <c r="L53" s="429" t="s">
        <v>54</v>
      </c>
      <c r="M53" s="430"/>
      <c r="N53" s="430"/>
      <c r="O53" s="431"/>
      <c r="P53" s="144">
        <v>2</v>
      </c>
      <c r="Q53" s="429" t="s">
        <v>55</v>
      </c>
      <c r="R53" s="430"/>
      <c r="S53" s="430"/>
      <c r="T53" s="431"/>
      <c r="U53" s="144">
        <v>3</v>
      </c>
      <c r="V53" s="429" t="s">
        <v>56</v>
      </c>
      <c r="W53" s="430"/>
      <c r="X53" s="430"/>
      <c r="Y53" s="431"/>
      <c r="Z53" s="144">
        <v>4</v>
      </c>
      <c r="AA53" s="429" t="s">
        <v>57</v>
      </c>
      <c r="AB53" s="430"/>
      <c r="AC53" s="430"/>
      <c r="AD53" s="431"/>
      <c r="AE53" s="144">
        <v>5</v>
      </c>
      <c r="AF53" s="429" t="s">
        <v>58</v>
      </c>
      <c r="AG53" s="430"/>
      <c r="AH53" s="430"/>
      <c r="AI53" s="431"/>
      <c r="AJ53" s="144">
        <v>6</v>
      </c>
      <c r="AK53" s="429" t="s">
        <v>134</v>
      </c>
      <c r="AL53" s="430"/>
      <c r="AM53" s="430"/>
      <c r="AN53" s="431"/>
      <c r="AO53" s="144">
        <v>7</v>
      </c>
      <c r="AP53" s="429" t="s">
        <v>135</v>
      </c>
      <c r="AQ53" s="430"/>
      <c r="AR53" s="430"/>
      <c r="AS53" s="431"/>
      <c r="AT53" s="144">
        <v>8</v>
      </c>
      <c r="AU53" s="429" t="s">
        <v>61</v>
      </c>
      <c r="AV53" s="430"/>
      <c r="AW53" s="430"/>
      <c r="AX53" s="431"/>
      <c r="AY53" s="144">
        <v>9</v>
      </c>
      <c r="AZ53" s="429" t="s">
        <v>62</v>
      </c>
      <c r="BA53" s="430"/>
      <c r="BB53" s="430"/>
      <c r="BC53" s="433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34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4"/>
      <c r="B55" s="395" t="s">
        <v>29</v>
      </c>
      <c r="C55" s="395"/>
      <c r="D55" s="395"/>
      <c r="E55" s="395"/>
      <c r="F55" s="395"/>
      <c r="G55" s="395"/>
      <c r="H55" s="395"/>
      <c r="I55" s="395"/>
      <c r="J55" s="39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4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4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4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4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4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4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6">
        <v>1</v>
      </c>
      <c r="L63" s="429" t="s">
        <v>54</v>
      </c>
      <c r="M63" s="430"/>
      <c r="N63" s="430"/>
      <c r="O63" s="431"/>
      <c r="P63" s="144">
        <v>2</v>
      </c>
      <c r="Q63" s="429" t="s">
        <v>55</v>
      </c>
      <c r="R63" s="430"/>
      <c r="S63" s="430"/>
      <c r="T63" s="431"/>
      <c r="U63" s="144">
        <v>3</v>
      </c>
      <c r="V63" s="429" t="s">
        <v>56</v>
      </c>
      <c r="W63" s="430"/>
      <c r="X63" s="430"/>
      <c r="Y63" s="431"/>
      <c r="Z63" s="144">
        <v>4</v>
      </c>
      <c r="AA63" s="429" t="s">
        <v>57</v>
      </c>
      <c r="AB63" s="430"/>
      <c r="AC63" s="430"/>
      <c r="AD63" s="431"/>
      <c r="AE63" s="144">
        <v>5</v>
      </c>
      <c r="AF63" s="429" t="s">
        <v>58</v>
      </c>
      <c r="AG63" s="430"/>
      <c r="AH63" s="430"/>
      <c r="AI63" s="431"/>
      <c r="AJ63" s="144">
        <v>6</v>
      </c>
      <c r="AK63" s="429" t="s">
        <v>134</v>
      </c>
      <c r="AL63" s="430"/>
      <c r="AM63" s="430"/>
      <c r="AN63" s="431"/>
      <c r="AO63" s="144">
        <v>7</v>
      </c>
      <c r="AP63" s="429" t="s">
        <v>135</v>
      </c>
      <c r="AQ63" s="430"/>
      <c r="AR63" s="430"/>
      <c r="AS63" s="431"/>
      <c r="AT63" s="144">
        <v>8</v>
      </c>
      <c r="AU63" s="429" t="s">
        <v>61</v>
      </c>
      <c r="AV63" s="430"/>
      <c r="AW63" s="430"/>
      <c r="AX63" s="431"/>
      <c r="AY63" s="144">
        <v>9</v>
      </c>
      <c r="AZ63" s="429" t="s">
        <v>62</v>
      </c>
      <c r="BA63" s="430"/>
      <c r="BB63" s="430"/>
      <c r="BC63" s="433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87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8"/>
      <c r="B65" s="395" t="s">
        <v>29</v>
      </c>
      <c r="C65" s="395"/>
      <c r="D65" s="395"/>
      <c r="E65" s="395"/>
      <c r="F65" s="395"/>
      <c r="G65" s="395"/>
      <c r="H65" s="395"/>
      <c r="I65" s="395"/>
      <c r="J65" s="39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8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8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8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8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8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9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6">
        <v>1</v>
      </c>
      <c r="L73" s="429" t="s">
        <v>54</v>
      </c>
      <c r="M73" s="430"/>
      <c r="N73" s="430"/>
      <c r="O73" s="431"/>
      <c r="P73" s="144">
        <v>2</v>
      </c>
      <c r="Q73" s="429" t="s">
        <v>55</v>
      </c>
      <c r="R73" s="430"/>
      <c r="S73" s="430"/>
      <c r="T73" s="431"/>
      <c r="U73" s="144">
        <v>3</v>
      </c>
      <c r="V73" s="429" t="s">
        <v>56</v>
      </c>
      <c r="W73" s="430"/>
      <c r="X73" s="430"/>
      <c r="Y73" s="431"/>
      <c r="Z73" s="144">
        <v>4</v>
      </c>
      <c r="AA73" s="429" t="s">
        <v>57</v>
      </c>
      <c r="AB73" s="430"/>
      <c r="AC73" s="430"/>
      <c r="AD73" s="431"/>
      <c r="AE73" s="144">
        <v>5</v>
      </c>
      <c r="AF73" s="429" t="s">
        <v>58</v>
      </c>
      <c r="AG73" s="430"/>
      <c r="AH73" s="430"/>
      <c r="AI73" s="431"/>
      <c r="AJ73" s="144">
        <v>6</v>
      </c>
      <c r="AK73" s="429" t="s">
        <v>134</v>
      </c>
      <c r="AL73" s="430"/>
      <c r="AM73" s="430"/>
      <c r="AN73" s="431"/>
      <c r="AO73" s="144">
        <v>7</v>
      </c>
      <c r="AP73" s="429" t="s">
        <v>135</v>
      </c>
      <c r="AQ73" s="430"/>
      <c r="AR73" s="430"/>
      <c r="AS73" s="431"/>
      <c r="AT73" s="144">
        <v>8</v>
      </c>
      <c r="AU73" s="429" t="s">
        <v>61</v>
      </c>
      <c r="AV73" s="430"/>
      <c r="AW73" s="430"/>
      <c r="AX73" s="431"/>
      <c r="AY73" s="144">
        <v>9</v>
      </c>
      <c r="AZ73" s="429" t="s">
        <v>62</v>
      </c>
      <c r="BA73" s="430"/>
      <c r="BB73" s="430"/>
      <c r="BC73" s="433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87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8"/>
      <c r="B75" s="395" t="s">
        <v>29</v>
      </c>
      <c r="C75" s="395"/>
      <c r="D75" s="395"/>
      <c r="E75" s="395"/>
      <c r="F75" s="395"/>
      <c r="G75" s="395"/>
      <c r="H75" s="395"/>
      <c r="I75" s="395"/>
      <c r="J75" s="39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8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8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8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8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8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9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6">
        <v>1</v>
      </c>
      <c r="L84" s="429" t="s">
        <v>54</v>
      </c>
      <c r="M84" s="430"/>
      <c r="N84" s="430"/>
      <c r="O84" s="431"/>
      <c r="P84" s="144">
        <v>2</v>
      </c>
      <c r="Q84" s="429" t="s">
        <v>55</v>
      </c>
      <c r="R84" s="430"/>
      <c r="S84" s="430"/>
      <c r="T84" s="431"/>
      <c r="U84" s="144">
        <v>3</v>
      </c>
      <c r="V84" s="429" t="s">
        <v>56</v>
      </c>
      <c r="W84" s="430"/>
      <c r="X84" s="430"/>
      <c r="Y84" s="431"/>
      <c r="Z84" s="144">
        <v>4</v>
      </c>
      <c r="AA84" s="429" t="s">
        <v>57</v>
      </c>
      <c r="AB84" s="430"/>
      <c r="AC84" s="430"/>
      <c r="AD84" s="431"/>
      <c r="AE84" s="144">
        <v>5</v>
      </c>
      <c r="AF84" s="429" t="s">
        <v>58</v>
      </c>
      <c r="AG84" s="430"/>
      <c r="AH84" s="430"/>
      <c r="AI84" s="431"/>
      <c r="AJ84" s="144">
        <v>6</v>
      </c>
      <c r="AK84" s="429" t="s">
        <v>134</v>
      </c>
      <c r="AL84" s="430"/>
      <c r="AM84" s="430"/>
      <c r="AN84" s="431"/>
      <c r="AO84" s="144">
        <v>7</v>
      </c>
      <c r="AP84" s="429" t="s">
        <v>135</v>
      </c>
      <c r="AQ84" s="430"/>
      <c r="AR84" s="430"/>
      <c r="AS84" s="431"/>
      <c r="AT84" s="144">
        <v>8</v>
      </c>
      <c r="AU84" s="429" t="s">
        <v>61</v>
      </c>
      <c r="AV84" s="430"/>
      <c r="AW84" s="430"/>
      <c r="AX84" s="431"/>
      <c r="AY84" s="144">
        <v>9</v>
      </c>
      <c r="AZ84" s="429" t="s">
        <v>62</v>
      </c>
      <c r="BA84" s="430"/>
      <c r="BB84" s="430"/>
      <c r="BC84" s="433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27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7"/>
      <c r="B86" s="395" t="s">
        <v>29</v>
      </c>
      <c r="C86" s="395"/>
      <c r="D86" s="395"/>
      <c r="E86" s="395"/>
      <c r="F86" s="395"/>
      <c r="G86" s="395"/>
      <c r="H86" s="395"/>
      <c r="I86" s="395"/>
      <c r="J86" s="39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7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7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7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7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7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7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6">
        <v>1</v>
      </c>
      <c r="L94" s="429" t="s">
        <v>54</v>
      </c>
      <c r="M94" s="430"/>
      <c r="N94" s="430"/>
      <c r="O94" s="431"/>
      <c r="P94" s="144">
        <v>2</v>
      </c>
      <c r="Q94" s="429" t="s">
        <v>55</v>
      </c>
      <c r="R94" s="430"/>
      <c r="S94" s="430"/>
      <c r="T94" s="431"/>
      <c r="U94" s="144">
        <v>3</v>
      </c>
      <c r="V94" s="429" t="s">
        <v>56</v>
      </c>
      <c r="W94" s="430"/>
      <c r="X94" s="430"/>
      <c r="Y94" s="431"/>
      <c r="Z94" s="144">
        <v>4</v>
      </c>
      <c r="AA94" s="429" t="s">
        <v>57</v>
      </c>
      <c r="AB94" s="430"/>
      <c r="AC94" s="430"/>
      <c r="AD94" s="431"/>
      <c r="AE94" s="144">
        <v>5</v>
      </c>
      <c r="AF94" s="429" t="s">
        <v>58</v>
      </c>
      <c r="AG94" s="430"/>
      <c r="AH94" s="430"/>
      <c r="AI94" s="431"/>
      <c r="AJ94" s="144">
        <v>6</v>
      </c>
      <c r="AK94" s="429" t="s">
        <v>134</v>
      </c>
      <c r="AL94" s="430"/>
      <c r="AM94" s="430"/>
      <c r="AN94" s="431"/>
      <c r="AO94" s="144">
        <v>7</v>
      </c>
      <c r="AP94" s="429" t="s">
        <v>135</v>
      </c>
      <c r="AQ94" s="430"/>
      <c r="AR94" s="430"/>
      <c r="AS94" s="431"/>
      <c r="AT94" s="144">
        <v>8</v>
      </c>
      <c r="AU94" s="429" t="s">
        <v>61</v>
      </c>
      <c r="AV94" s="430"/>
      <c r="AW94" s="430"/>
      <c r="AX94" s="431"/>
      <c r="AY94" s="144">
        <v>9</v>
      </c>
      <c r="AZ94" s="429" t="s">
        <v>62</v>
      </c>
      <c r="BA94" s="430"/>
      <c r="BB94" s="430"/>
      <c r="BC94" s="433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34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4"/>
      <c r="B96" s="395" t="s">
        <v>29</v>
      </c>
      <c r="C96" s="395"/>
      <c r="D96" s="395"/>
      <c r="E96" s="395"/>
      <c r="F96" s="395"/>
      <c r="G96" s="395"/>
      <c r="H96" s="395"/>
      <c r="I96" s="395"/>
      <c r="J96" s="39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4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4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4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4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4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4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5" t="s">
        <v>108</v>
      </c>
      <c r="C104" s="435"/>
      <c r="D104" s="435"/>
      <c r="E104" s="435" t="s">
        <v>109</v>
      </c>
      <c r="F104" s="435"/>
      <c r="G104" s="435"/>
      <c r="H104" s="435" t="s">
        <v>93</v>
      </c>
      <c r="I104" s="435"/>
      <c r="J104" s="435"/>
      <c r="K104" s="36">
        <v>1</v>
      </c>
      <c r="L104" s="429" t="s">
        <v>54</v>
      </c>
      <c r="M104" s="430"/>
      <c r="N104" s="430"/>
      <c r="O104" s="431"/>
      <c r="P104" s="144">
        <v>2</v>
      </c>
      <c r="Q104" s="429" t="s">
        <v>55</v>
      </c>
      <c r="R104" s="430"/>
      <c r="S104" s="430"/>
      <c r="T104" s="431"/>
      <c r="U104" s="144">
        <v>3</v>
      </c>
      <c r="V104" s="429" t="s">
        <v>56</v>
      </c>
      <c r="W104" s="430"/>
      <c r="X104" s="430"/>
      <c r="Y104" s="431"/>
      <c r="Z104" s="144">
        <v>4</v>
      </c>
      <c r="AA104" s="429" t="s">
        <v>57</v>
      </c>
      <c r="AB104" s="430"/>
      <c r="AC104" s="430"/>
      <c r="AD104" s="431"/>
      <c r="AE104" s="144">
        <v>5</v>
      </c>
      <c r="AF104" s="429" t="s">
        <v>58</v>
      </c>
      <c r="AG104" s="430"/>
      <c r="AH104" s="430"/>
      <c r="AI104" s="431"/>
      <c r="AJ104" s="144">
        <v>6</v>
      </c>
      <c r="AK104" s="429" t="s">
        <v>134</v>
      </c>
      <c r="AL104" s="430"/>
      <c r="AM104" s="430"/>
      <c r="AN104" s="431"/>
      <c r="AO104" s="144">
        <v>7</v>
      </c>
      <c r="AP104" s="429" t="s">
        <v>135</v>
      </c>
      <c r="AQ104" s="430"/>
      <c r="AR104" s="430"/>
      <c r="AS104" s="431"/>
      <c r="AT104" s="144">
        <v>8</v>
      </c>
      <c r="AU104" s="429" t="s">
        <v>61</v>
      </c>
      <c r="AV104" s="430"/>
      <c r="AW104" s="430"/>
      <c r="AX104" s="431"/>
      <c r="AY104" s="144">
        <v>9</v>
      </c>
      <c r="AZ104" s="429" t="s">
        <v>62</v>
      </c>
      <c r="BA104" s="430"/>
      <c r="BB104" s="430"/>
      <c r="BC104" s="433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111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8"/>
      <c r="B106" s="440" t="s">
        <v>29</v>
      </c>
      <c r="C106" s="440"/>
      <c r="D106" s="440"/>
      <c r="E106" s="440"/>
      <c r="F106" s="440"/>
      <c r="G106" s="440"/>
      <c r="H106" s="440"/>
      <c r="I106" s="440"/>
      <c r="J106" s="44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29</v>
      </c>
      <c r="F107" s="435"/>
      <c r="G107" s="435"/>
      <c r="H107" s="435"/>
      <c r="I107" s="435"/>
      <c r="J107" s="435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29</v>
      </c>
      <c r="I108" s="435"/>
      <c r="J108" s="435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8"/>
      <c r="B109" s="435" t="s">
        <v>29</v>
      </c>
      <c r="C109" s="435"/>
      <c r="D109" s="435"/>
      <c r="E109" s="435" t="s">
        <v>29</v>
      </c>
      <c r="F109" s="435"/>
      <c r="G109" s="435"/>
      <c r="H109" s="435"/>
      <c r="I109" s="435"/>
      <c r="J109" s="435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8"/>
      <c r="B110" s="435" t="s">
        <v>29</v>
      </c>
      <c r="C110" s="435"/>
      <c r="D110" s="435"/>
      <c r="E110" s="435"/>
      <c r="F110" s="435"/>
      <c r="G110" s="435"/>
      <c r="H110" s="435" t="s">
        <v>29</v>
      </c>
      <c r="I110" s="435"/>
      <c r="J110" s="435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29</v>
      </c>
      <c r="F111" s="435"/>
      <c r="G111" s="435"/>
      <c r="H111" s="435" t="s">
        <v>29</v>
      </c>
      <c r="I111" s="435"/>
      <c r="J111" s="435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9"/>
      <c r="B112" s="435" t="s">
        <v>29</v>
      </c>
      <c r="C112" s="435"/>
      <c r="D112" s="435"/>
      <c r="E112" s="435" t="s">
        <v>29</v>
      </c>
      <c r="F112" s="435"/>
      <c r="G112" s="435"/>
      <c r="H112" s="435" t="s">
        <v>29</v>
      </c>
      <c r="I112" s="435"/>
      <c r="J112" s="435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5" t="s">
        <v>108</v>
      </c>
      <c r="C114" s="435"/>
      <c r="D114" s="435"/>
      <c r="E114" s="435" t="s">
        <v>109</v>
      </c>
      <c r="F114" s="435"/>
      <c r="G114" s="435"/>
      <c r="H114" s="435" t="s">
        <v>93</v>
      </c>
      <c r="I114" s="435"/>
      <c r="J114" s="435"/>
      <c r="K114" s="36">
        <v>1</v>
      </c>
      <c r="L114" s="429" t="s">
        <v>54</v>
      </c>
      <c r="M114" s="430"/>
      <c r="N114" s="430"/>
      <c r="O114" s="431"/>
      <c r="P114" s="144">
        <v>2</v>
      </c>
      <c r="Q114" s="429" t="s">
        <v>55</v>
      </c>
      <c r="R114" s="430"/>
      <c r="S114" s="430"/>
      <c r="T114" s="431"/>
      <c r="U114" s="144">
        <v>3</v>
      </c>
      <c r="V114" s="429" t="s">
        <v>56</v>
      </c>
      <c r="W114" s="430"/>
      <c r="X114" s="430"/>
      <c r="Y114" s="431"/>
      <c r="Z114" s="144">
        <v>4</v>
      </c>
      <c r="AA114" s="429" t="s">
        <v>57</v>
      </c>
      <c r="AB114" s="430"/>
      <c r="AC114" s="430"/>
      <c r="AD114" s="431"/>
      <c r="AE114" s="144">
        <v>5</v>
      </c>
      <c r="AF114" s="429" t="s">
        <v>58</v>
      </c>
      <c r="AG114" s="430"/>
      <c r="AH114" s="430"/>
      <c r="AI114" s="431"/>
      <c r="AJ114" s="144">
        <v>6</v>
      </c>
      <c r="AK114" s="429" t="s">
        <v>134</v>
      </c>
      <c r="AL114" s="430"/>
      <c r="AM114" s="430"/>
      <c r="AN114" s="431"/>
      <c r="AO114" s="144">
        <v>7</v>
      </c>
      <c r="AP114" s="429" t="s">
        <v>135</v>
      </c>
      <c r="AQ114" s="430"/>
      <c r="AR114" s="430"/>
      <c r="AS114" s="431"/>
      <c r="AT114" s="144">
        <v>8</v>
      </c>
      <c r="AU114" s="429" t="s">
        <v>61</v>
      </c>
      <c r="AV114" s="430"/>
      <c r="AW114" s="430"/>
      <c r="AX114" s="431"/>
      <c r="AY114" s="144">
        <v>9</v>
      </c>
      <c r="AZ114" s="429" t="s">
        <v>62</v>
      </c>
      <c r="BA114" s="430"/>
      <c r="BB114" s="430"/>
      <c r="BC114" s="433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68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8"/>
      <c r="B116" s="440" t="s">
        <v>29</v>
      </c>
      <c r="C116" s="440"/>
      <c r="D116" s="440"/>
      <c r="E116" s="440"/>
      <c r="F116" s="440"/>
      <c r="G116" s="440"/>
      <c r="H116" s="440"/>
      <c r="I116" s="440"/>
      <c r="J116" s="44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29</v>
      </c>
      <c r="F117" s="435"/>
      <c r="G117" s="435"/>
      <c r="H117" s="435"/>
      <c r="I117" s="435"/>
      <c r="J117" s="435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29</v>
      </c>
      <c r="I118" s="435"/>
      <c r="J118" s="435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8"/>
      <c r="B119" s="435" t="s">
        <v>29</v>
      </c>
      <c r="C119" s="435"/>
      <c r="D119" s="435"/>
      <c r="E119" s="435" t="s">
        <v>29</v>
      </c>
      <c r="F119" s="435"/>
      <c r="G119" s="435"/>
      <c r="H119" s="435"/>
      <c r="I119" s="435"/>
      <c r="J119" s="435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8"/>
      <c r="B120" s="435" t="s">
        <v>29</v>
      </c>
      <c r="C120" s="435"/>
      <c r="D120" s="435"/>
      <c r="E120" s="435"/>
      <c r="F120" s="435"/>
      <c r="G120" s="435"/>
      <c r="H120" s="435" t="s">
        <v>29</v>
      </c>
      <c r="I120" s="435"/>
      <c r="J120" s="435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29</v>
      </c>
      <c r="F121" s="435"/>
      <c r="G121" s="435"/>
      <c r="H121" s="435" t="s">
        <v>29</v>
      </c>
      <c r="I121" s="435"/>
      <c r="J121" s="435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9"/>
      <c r="B122" s="435" t="s">
        <v>29</v>
      </c>
      <c r="C122" s="435"/>
      <c r="D122" s="435"/>
      <c r="E122" s="435" t="s">
        <v>29</v>
      </c>
      <c r="F122" s="435"/>
      <c r="G122" s="435"/>
      <c r="H122" s="435" t="s">
        <v>29</v>
      </c>
      <c r="I122" s="435"/>
      <c r="J122" s="435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91" t="str">
        <f>ローデータ!B2</f>
        <v>北区</v>
      </c>
      <c r="C2" s="293"/>
      <c r="D2" s="293"/>
      <c r="E2" s="292"/>
      <c r="G2" s="347" t="s">
        <v>52</v>
      </c>
      <c r="H2" s="347"/>
      <c r="K2" s="417" t="s">
        <v>94</v>
      </c>
      <c r="L2" s="347"/>
    </row>
    <row r="3" spans="1:19" ht="14.1" customHeight="1" x14ac:dyDescent="0.15">
      <c r="A3" s="215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7"/>
      <c r="H3" s="347"/>
      <c r="K3" s="347"/>
      <c r="L3" s="347"/>
    </row>
    <row r="4" spans="1:19" ht="14.1" customHeight="1" x14ac:dyDescent="0.15">
      <c r="A4" s="217"/>
      <c r="B4" s="142" t="str">
        <f>ローデータ!B4</f>
        <v>令和2年</v>
      </c>
      <c r="C4" s="120">
        <f>ローデータ!C4</f>
        <v>1</v>
      </c>
      <c r="D4" s="120">
        <f>ローデータ!D4</f>
        <v>31</v>
      </c>
      <c r="E4" s="120" t="str">
        <f>ローデータ!E4</f>
        <v>金</v>
      </c>
      <c r="G4" s="138">
        <v>19</v>
      </c>
      <c r="H4" s="140" t="s">
        <v>53</v>
      </c>
      <c r="K4" s="418">
        <f>COUNTIFS(ローデータ!B12:B1011,1,ローデータ!G12:G1011,$G$4)</f>
        <v>1</v>
      </c>
      <c r="L4" s="4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3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5" t="s">
        <v>50</v>
      </c>
    </row>
    <row r="9" spans="1:19" ht="14.1" customHeight="1" x14ac:dyDescent="0.15">
      <c r="A9" s="23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34"/>
      <c r="B14" s="137">
        <v>1</v>
      </c>
      <c r="C14" s="137">
        <v>2</v>
      </c>
      <c r="D14" s="215" t="s">
        <v>50</v>
      </c>
      <c r="F14" s="23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54" t="s">
        <v>50</v>
      </c>
    </row>
    <row r="15" spans="1:19" ht="14.1" customHeight="1" x14ac:dyDescent="0.15">
      <c r="A15" s="236"/>
      <c r="B15" s="140" t="s">
        <v>63</v>
      </c>
      <c r="C15" s="140" t="s">
        <v>64</v>
      </c>
      <c r="D15" s="217"/>
      <c r="F15" s="235"/>
      <c r="G15" s="281" t="s">
        <v>95</v>
      </c>
      <c r="H15" s="252" t="s">
        <v>76</v>
      </c>
      <c r="I15" s="252" t="s">
        <v>77</v>
      </c>
      <c r="J15" s="281" t="s">
        <v>110</v>
      </c>
      <c r="K15" s="252" t="s">
        <v>78</v>
      </c>
      <c r="L15" s="252" t="s">
        <v>79</v>
      </c>
      <c r="M15" s="252" t="s">
        <v>80</v>
      </c>
      <c r="N15" s="252" t="s">
        <v>81</v>
      </c>
      <c r="O15" s="252" t="s">
        <v>82</v>
      </c>
      <c r="P15" s="275" t="s">
        <v>111</v>
      </c>
      <c r="Q15" s="252" t="s">
        <v>83</v>
      </c>
      <c r="R15" s="294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</v>
      </c>
      <c r="D16" s="56">
        <f>SUM(B16:C16)</f>
        <v>1</v>
      </c>
      <c r="F16" s="235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4"/>
    </row>
    <row r="17" spans="1:19" ht="14.1" customHeight="1" x14ac:dyDescent="0.15">
      <c r="A17" s="145"/>
      <c r="B17" s="9"/>
      <c r="C17" s="9"/>
      <c r="D17" s="9"/>
      <c r="F17" s="236"/>
      <c r="G17" s="284"/>
      <c r="H17" s="253"/>
      <c r="I17" s="253"/>
      <c r="J17" s="284"/>
      <c r="K17" s="253"/>
      <c r="L17" s="253"/>
      <c r="M17" s="253"/>
      <c r="N17" s="253"/>
      <c r="O17" s="253"/>
      <c r="P17" s="308"/>
      <c r="Q17" s="253"/>
      <c r="R17" s="255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4"/>
      <c r="B21" s="295">
        <v>1</v>
      </c>
      <c r="C21" s="245"/>
      <c r="D21" s="295">
        <v>2</v>
      </c>
      <c r="E21" s="245"/>
      <c r="F21" s="295">
        <v>3</v>
      </c>
      <c r="G21" s="244"/>
      <c r="H21" s="245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6"/>
      <c r="B22" s="302" t="s">
        <v>72</v>
      </c>
      <c r="C22" s="303"/>
      <c r="D22" s="302" t="s">
        <v>74</v>
      </c>
      <c r="E22" s="303"/>
      <c r="F22" s="302" t="s">
        <v>84</v>
      </c>
      <c r="G22" s="304"/>
      <c r="H22" s="303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91">
        <f>COUNTIFS(ローデータ!$B$12:$B$1011,1,ローデータ!$G$12:$G$1011,$G$4,ローデータ!$K$12:$K$1011,B21)</f>
        <v>0</v>
      </c>
      <c r="C23" s="292"/>
      <c r="D23" s="291">
        <f>COUNTIFS(ローデータ!$B$12:$B$1011,1,ローデータ!$G$12:$G$1011,$G$4,ローデータ!$K$12:$K$1011,D21)</f>
        <v>0</v>
      </c>
      <c r="E23" s="292"/>
      <c r="F23" s="291">
        <f>COUNTIFS(ローデータ!$B$12:$B$1011,1,ローデータ!$G$12:$G$1011,$G$4,ローデータ!$K$12:$K$1011,F21)</f>
        <v>1</v>
      </c>
      <c r="G23" s="293"/>
      <c r="H23" s="292"/>
      <c r="I23" s="56">
        <f>SUM(B23:H23)</f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3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54" t="s">
        <v>50</v>
      </c>
      <c r="I27" s="271"/>
      <c r="J27" s="287" t="s">
        <v>96</v>
      </c>
      <c r="K27" s="289" t="s">
        <v>97</v>
      </c>
      <c r="L27" s="285" t="s">
        <v>98</v>
      </c>
      <c r="M27" s="289" t="s">
        <v>99</v>
      </c>
      <c r="N27" s="285" t="s">
        <v>100</v>
      </c>
      <c r="O27" s="309" t="s">
        <v>50</v>
      </c>
    </row>
    <row r="28" spans="1:19" ht="14.1" customHeight="1" x14ac:dyDescent="0.15">
      <c r="A28" s="235"/>
      <c r="B28" s="252" t="s">
        <v>65</v>
      </c>
      <c r="C28" s="252" t="s">
        <v>66</v>
      </c>
      <c r="D28" s="281" t="s">
        <v>101</v>
      </c>
      <c r="E28" s="246" t="s">
        <v>102</v>
      </c>
      <c r="F28" s="283" t="s">
        <v>103</v>
      </c>
      <c r="G28" s="294"/>
      <c r="H28" s="39"/>
      <c r="I28" s="272"/>
      <c r="J28" s="288"/>
      <c r="K28" s="290"/>
      <c r="L28" s="286"/>
      <c r="M28" s="290"/>
      <c r="N28" s="286"/>
      <c r="O28" s="309"/>
    </row>
    <row r="29" spans="1:19" ht="14.1" customHeight="1" x14ac:dyDescent="0.15">
      <c r="A29" s="236"/>
      <c r="B29" s="253"/>
      <c r="C29" s="253"/>
      <c r="D29" s="282"/>
      <c r="E29" s="247"/>
      <c r="F29" s="284"/>
      <c r="G29" s="255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34"/>
      <c r="B34" s="137">
        <v>1</v>
      </c>
      <c r="C34" s="137">
        <v>2</v>
      </c>
      <c r="D34" s="137">
        <v>3</v>
      </c>
      <c r="E34" s="215" t="s">
        <v>50</v>
      </c>
      <c r="F34" s="39"/>
      <c r="I34" s="271"/>
      <c r="J34" s="273" t="s">
        <v>104</v>
      </c>
      <c r="K34" s="232" t="s">
        <v>105</v>
      </c>
      <c r="L34" s="232" t="s">
        <v>98</v>
      </c>
      <c r="M34" s="232" t="s">
        <v>106</v>
      </c>
      <c r="N34" s="248" t="s">
        <v>107</v>
      </c>
      <c r="O34" s="232" t="s">
        <v>36</v>
      </c>
      <c r="P34" s="248" t="s">
        <v>30</v>
      </c>
      <c r="Q34" s="254" t="s">
        <v>50</v>
      </c>
    </row>
    <row r="35" spans="1:17" ht="14.1" customHeight="1" x14ac:dyDescent="0.15">
      <c r="A35" s="236"/>
      <c r="B35" s="140" t="s">
        <v>67</v>
      </c>
      <c r="C35" s="140" t="s">
        <v>66</v>
      </c>
      <c r="D35" s="140" t="s">
        <v>68</v>
      </c>
      <c r="E35" s="217"/>
      <c r="G35" s="39"/>
      <c r="I35" s="272"/>
      <c r="J35" s="274"/>
      <c r="K35" s="233"/>
      <c r="L35" s="233"/>
      <c r="M35" s="233"/>
      <c r="N35" s="249"/>
      <c r="O35" s="233"/>
      <c r="P35" s="249"/>
      <c r="Q35" s="255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6"/>
      <c r="B40" s="259" t="s">
        <v>16</v>
      </c>
      <c r="C40" s="260"/>
      <c r="D40" s="260"/>
      <c r="E40" s="260"/>
      <c r="F40" s="261"/>
      <c r="G40" s="310" t="s">
        <v>50</v>
      </c>
      <c r="H40" s="265" t="s">
        <v>13</v>
      </c>
      <c r="I40" s="266"/>
      <c r="J40" s="267"/>
      <c r="K40" s="313" t="s">
        <v>50</v>
      </c>
    </row>
    <row r="41" spans="1:17" ht="14.1" customHeight="1" x14ac:dyDescent="0.15">
      <c r="A41" s="257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11"/>
      <c r="H41" s="64">
        <v>1</v>
      </c>
      <c r="I41" s="63">
        <v>2</v>
      </c>
      <c r="J41" s="63">
        <v>3</v>
      </c>
      <c r="K41" s="314"/>
      <c r="M41" s="39"/>
      <c r="N41" s="39"/>
      <c r="O41" s="39"/>
      <c r="P41" s="39"/>
    </row>
    <row r="42" spans="1:17" ht="14.1" customHeight="1" x14ac:dyDescent="0.15">
      <c r="A42" s="257"/>
      <c r="B42" s="252" t="s">
        <v>65</v>
      </c>
      <c r="C42" s="252" t="s">
        <v>66</v>
      </c>
      <c r="D42" s="275" t="s">
        <v>101</v>
      </c>
      <c r="E42" s="277" t="s">
        <v>102</v>
      </c>
      <c r="F42" s="228" t="s">
        <v>103</v>
      </c>
      <c r="G42" s="311"/>
      <c r="H42" s="230" t="s">
        <v>67</v>
      </c>
      <c r="I42" s="250" t="s">
        <v>66</v>
      </c>
      <c r="J42" s="250" t="s">
        <v>68</v>
      </c>
      <c r="K42" s="314"/>
      <c r="M42" s="39"/>
      <c r="N42" s="39"/>
      <c r="O42" s="39"/>
      <c r="P42" s="39"/>
    </row>
    <row r="43" spans="1:17" ht="14.1" customHeight="1" x14ac:dyDescent="0.15">
      <c r="A43" s="258"/>
      <c r="B43" s="253"/>
      <c r="C43" s="253"/>
      <c r="D43" s="308"/>
      <c r="E43" s="321"/>
      <c r="F43" s="251"/>
      <c r="G43" s="312"/>
      <c r="H43" s="231"/>
      <c r="I43" s="251"/>
      <c r="J43" s="251"/>
      <c r="K43" s="315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</v>
      </c>
      <c r="H44" s="88">
        <f>COUNTIFS(ローデータ!$B$12:$B$1011,1,ローデータ!$G$12:$G$1011,$G$4,ローデータ!$K$12:$K$1011,$F$21,ローデータ!$S$12:$S$1011,H41)</f>
        <v>1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4"/>
      <c r="B47" s="237" t="s">
        <v>165</v>
      </c>
      <c r="C47" s="238"/>
      <c r="D47" s="238"/>
      <c r="E47" s="238"/>
      <c r="F47" s="239"/>
      <c r="G47" s="316" t="s">
        <v>50</v>
      </c>
      <c r="H47" s="243" t="s">
        <v>71</v>
      </c>
      <c r="I47" s="244"/>
      <c r="J47" s="244"/>
      <c r="K47" s="244"/>
      <c r="L47" s="244"/>
      <c r="M47" s="244"/>
      <c r="N47" s="245"/>
      <c r="O47" s="322" t="s">
        <v>50</v>
      </c>
    </row>
    <row r="48" spans="1:17" ht="14.1" customHeight="1" x14ac:dyDescent="0.15">
      <c r="A48" s="235"/>
      <c r="B48" s="325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17"/>
      <c r="H48" s="328" t="s">
        <v>104</v>
      </c>
      <c r="I48" s="320" t="s">
        <v>105</v>
      </c>
      <c r="J48" s="320" t="s">
        <v>98</v>
      </c>
      <c r="K48" s="320" t="s">
        <v>106</v>
      </c>
      <c r="L48" s="319" t="s">
        <v>107</v>
      </c>
      <c r="M48" s="320" t="s">
        <v>36</v>
      </c>
      <c r="N48" s="319" t="s">
        <v>30</v>
      </c>
      <c r="O48" s="323"/>
    </row>
    <row r="49" spans="1:15" ht="14.1" customHeight="1" x14ac:dyDescent="0.15">
      <c r="A49" s="236"/>
      <c r="B49" s="219"/>
      <c r="C49" s="221"/>
      <c r="D49" s="223"/>
      <c r="E49" s="221"/>
      <c r="F49" s="223"/>
      <c r="G49" s="318"/>
      <c r="H49" s="329"/>
      <c r="I49" s="227"/>
      <c r="J49" s="227"/>
      <c r="K49" s="227"/>
      <c r="L49" s="247"/>
      <c r="M49" s="227"/>
      <c r="N49" s="247"/>
      <c r="O49" s="324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5"/>
      <c r="B54" s="336"/>
      <c r="C54" s="69" t="s">
        <v>85</v>
      </c>
      <c r="D54" s="341" t="s">
        <v>86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42"/>
      <c r="O54" s="313" t="s">
        <v>50</v>
      </c>
    </row>
    <row r="55" spans="1:15" ht="14.1" customHeight="1" x14ac:dyDescent="0.15">
      <c r="A55" s="337"/>
      <c r="B55" s="338"/>
      <c r="C55" s="215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14"/>
    </row>
    <row r="56" spans="1:15" ht="14.1" customHeight="1" x14ac:dyDescent="0.15">
      <c r="A56" s="337"/>
      <c r="B56" s="338"/>
      <c r="C56" s="216"/>
      <c r="D56" s="281" t="s">
        <v>95</v>
      </c>
      <c r="E56" s="252" t="s">
        <v>76</v>
      </c>
      <c r="F56" s="252" t="s">
        <v>77</v>
      </c>
      <c r="G56" s="281" t="s">
        <v>110</v>
      </c>
      <c r="H56" s="252" t="s">
        <v>78</v>
      </c>
      <c r="I56" s="252" t="s">
        <v>79</v>
      </c>
      <c r="J56" s="252" t="s">
        <v>80</v>
      </c>
      <c r="K56" s="252" t="s">
        <v>81</v>
      </c>
      <c r="L56" s="252" t="s">
        <v>82</v>
      </c>
      <c r="M56" s="275" t="s">
        <v>111</v>
      </c>
      <c r="N56" s="330" t="s">
        <v>83</v>
      </c>
      <c r="O56" s="314"/>
    </row>
    <row r="57" spans="1:15" ht="14.1" customHeight="1" x14ac:dyDescent="0.15">
      <c r="A57" s="337"/>
      <c r="B57" s="338"/>
      <c r="C57" s="216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31"/>
      <c r="O57" s="314"/>
    </row>
    <row r="58" spans="1:15" ht="14.1" customHeight="1" x14ac:dyDescent="0.15">
      <c r="A58" s="339"/>
      <c r="B58" s="340"/>
      <c r="C58" s="217"/>
      <c r="D58" s="284"/>
      <c r="E58" s="253"/>
      <c r="F58" s="253"/>
      <c r="G58" s="284"/>
      <c r="H58" s="253"/>
      <c r="I58" s="253"/>
      <c r="J58" s="253"/>
      <c r="K58" s="253"/>
      <c r="L58" s="253"/>
      <c r="M58" s="308"/>
      <c r="N58" s="332"/>
      <c r="O58" s="315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33" t="s">
        <v>50</v>
      </c>
      <c r="B68" s="334"/>
      <c r="C68" s="99">
        <f>SUM(C59:C67)</f>
        <v>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5"/>
      <c r="B72" s="336"/>
      <c r="C72" s="343" t="s">
        <v>25</v>
      </c>
      <c r="D72" s="343"/>
      <c r="E72" s="343"/>
      <c r="F72" s="343"/>
      <c r="G72" s="343"/>
      <c r="H72" s="343"/>
      <c r="I72" s="341"/>
      <c r="J72" s="344" t="s">
        <v>50</v>
      </c>
    </row>
    <row r="73" spans="1:15" ht="14.1" customHeight="1" x14ac:dyDescent="0.15">
      <c r="A73" s="337"/>
      <c r="B73" s="338"/>
      <c r="C73" s="347">
        <v>1</v>
      </c>
      <c r="D73" s="347"/>
      <c r="E73" s="347">
        <v>2</v>
      </c>
      <c r="F73" s="347"/>
      <c r="G73" s="347">
        <v>3</v>
      </c>
      <c r="H73" s="347"/>
      <c r="I73" s="295"/>
      <c r="J73" s="345"/>
    </row>
    <row r="74" spans="1:15" ht="14.1" customHeight="1" x14ac:dyDescent="0.15">
      <c r="A74" s="339"/>
      <c r="B74" s="340"/>
      <c r="C74" s="348" t="s">
        <v>72</v>
      </c>
      <c r="D74" s="349"/>
      <c r="E74" s="348" t="s">
        <v>74</v>
      </c>
      <c r="F74" s="349"/>
      <c r="G74" s="348" t="s">
        <v>84</v>
      </c>
      <c r="H74" s="350"/>
      <c r="I74" s="350"/>
      <c r="J74" s="346"/>
    </row>
    <row r="75" spans="1:15" ht="14.1" customHeight="1" x14ac:dyDescent="0.15">
      <c r="A75" s="141">
        <v>1</v>
      </c>
      <c r="B75" s="50" t="s">
        <v>54</v>
      </c>
      <c r="C75" s="291">
        <f>COUNTIFS(ローデータ!$B$12:$B$1011,1,ローデータ!$G$12:$G$1011,$G$4,ローデータ!$H$12:$H$1011,$A$75,ローデータ!$K$12:$K$1011,C73)</f>
        <v>0</v>
      </c>
      <c r="D75" s="292"/>
      <c r="E75" s="291">
        <f>COUNTIFS(ローデータ!$B$12:$B$1011,1,ローデータ!$G$12:$G$1011,$G$4,ローデータ!$H$12:$H$1011,$A$75,ローデータ!$K$12:$K$1011,E73)</f>
        <v>0</v>
      </c>
      <c r="F75" s="292"/>
      <c r="G75" s="291">
        <f>COUNTIFS(ローデータ!$B$12:$B$1011,1,ローデータ!$G$12:$G$1011,$G$4,ローデータ!$H$12:$H$1011,$A$75,ローデータ!$K$12:$K$1011,G73)</f>
        <v>0</v>
      </c>
      <c r="H75" s="293"/>
      <c r="I75" s="293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91">
        <f>COUNTIFS(ローデータ!$B$12:$B$1011,1,ローデータ!$G$12:$G$1011,$G$4,ローデータ!$H$12:$H$1011,$A$76,ローデータ!$K$12:$K$1011,C73)</f>
        <v>0</v>
      </c>
      <c r="D76" s="292"/>
      <c r="E76" s="291">
        <f>COUNTIFS(ローデータ!$B$12:$B$1011,1,ローデータ!$G$12:$G$1011,$G$4,ローデータ!$H$12:$H$1011,$A$76,ローデータ!$K$12:$K$1011,E73)</f>
        <v>0</v>
      </c>
      <c r="F76" s="292"/>
      <c r="G76" s="291">
        <f>COUNTIFS(ローデータ!$B$12:$B$1011,1,ローデータ!$G$12:$G$1011,$G$4,ローデータ!$H$12:$H$1011,$A$76,ローデータ!$K$12:$K$1011,G73)</f>
        <v>1</v>
      </c>
      <c r="H76" s="293"/>
      <c r="I76" s="293"/>
      <c r="J76" s="103">
        <f t="shared" si="2"/>
        <v>1</v>
      </c>
    </row>
    <row r="77" spans="1:15" ht="14.1" customHeight="1" x14ac:dyDescent="0.15">
      <c r="A77" s="141">
        <v>3</v>
      </c>
      <c r="B77" s="50" t="s">
        <v>56</v>
      </c>
      <c r="C77" s="291">
        <f>COUNTIFS(ローデータ!$B$12:$B$1011,1,ローデータ!$G$12:$G$1011,$G$4,ローデータ!$H$12:$H$1011,$A$77,ローデータ!$K$12:$K$1011,C73)</f>
        <v>0</v>
      </c>
      <c r="D77" s="292"/>
      <c r="E77" s="291">
        <f>COUNTIFS(ローデータ!$B$12:$B$1011,1,ローデータ!$G$12:$G$1011,$G$4,ローデータ!$H$12:$H$1011,$A$77,ローデータ!$K$12:$K$1011,E73)</f>
        <v>0</v>
      </c>
      <c r="F77" s="292"/>
      <c r="G77" s="291">
        <f>COUNTIFS(ローデータ!$B$12:$B$1011,1,ローデータ!$G$12:$G$1011,$G$4,ローデータ!$H$12:$H$1011,$A$77,ローデータ!$K$12:$K$1011,G73)</f>
        <v>0</v>
      </c>
      <c r="H77" s="293"/>
      <c r="I77" s="293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91">
        <f>COUNTIFS(ローデータ!$B$12:$B$1011,1,ローデータ!$G$12:$G$1011,$G$4,ローデータ!$H$12:$H$1011,$A$78,ローデータ!$K$12:$K$1011,C73)</f>
        <v>0</v>
      </c>
      <c r="D78" s="292"/>
      <c r="E78" s="291">
        <f>COUNTIFS(ローデータ!$B$12:$B$1011,1,ローデータ!$G$12:$G$1011,$G$4,ローデータ!$H$12:$H$1011,$A$78,ローデータ!$K$12:$K$1011,E73)</f>
        <v>0</v>
      </c>
      <c r="F78" s="292"/>
      <c r="G78" s="291">
        <f>COUNTIFS(ローデータ!$B$12:$B$1011,1,ローデータ!$G$12:$G$1011,$G$4,ローデータ!$H$12:$H$1011,$A$78,ローデータ!$K$12:$K$1011,G73)</f>
        <v>0</v>
      </c>
      <c r="H78" s="293"/>
      <c r="I78" s="293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91">
        <f>COUNTIFS(ローデータ!$B$12:$B$1011,1,ローデータ!$G$12:$G$1011,$G$4,ローデータ!$H$12:$H$1011,$A$79,ローデータ!$K$12:$K$1011,C73)</f>
        <v>0</v>
      </c>
      <c r="D79" s="292"/>
      <c r="E79" s="291">
        <f>COUNTIFS(ローデータ!$B$12:$B$1011,1,ローデータ!$G$12:$G$1011,$G$4,ローデータ!$H$12:$H$1011,$A$79,ローデータ!$K$12:$K$1011,E73)</f>
        <v>0</v>
      </c>
      <c r="F79" s="292"/>
      <c r="G79" s="291">
        <f>COUNTIFS(ローデータ!$B$12:$B$1011,1,ローデータ!$G$12:$G$1011,$G$4,ローデータ!$H$12:$H$1011,$A$79,ローデータ!$K$12:$K$1011,G73)</f>
        <v>0</v>
      </c>
      <c r="H79" s="293"/>
      <c r="I79" s="293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91">
        <f>COUNTIFS(ローデータ!$B$12:$B$1011,1,ローデータ!$G$12:$G$1011,$G$4,ローデータ!$H$12:$H$1011,$A$80,ローデータ!$K$12:$K$1011,C73)</f>
        <v>0</v>
      </c>
      <c r="D80" s="292"/>
      <c r="E80" s="291">
        <f>COUNTIFS(ローデータ!$B$12:$B$1011,1,ローデータ!$G$12:$G$1011,$G$4,ローデータ!$H$12:$H$1011,$A$80,ローデータ!$K$12:$K$1011,E73)</f>
        <v>0</v>
      </c>
      <c r="F80" s="292"/>
      <c r="G80" s="291">
        <f>COUNTIFS(ローデータ!$B$12:$B$1011,1,ローデータ!$G$12:$G$1011,$G$4,ローデータ!$H$12:$H$1011,$A$80,ローデータ!$K$12:$K$1011,G73)</f>
        <v>0</v>
      </c>
      <c r="H80" s="293"/>
      <c r="I80" s="293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91">
        <f>COUNTIFS(ローデータ!$B$12:$B$1011,1,ローデータ!$G$12:$G$1011,$G$4,ローデータ!$H$12:$H$1011,$A$81,ローデータ!$K$12:$K$1011,C73)</f>
        <v>0</v>
      </c>
      <c r="D81" s="292"/>
      <c r="E81" s="291">
        <f>COUNTIFS(ローデータ!$B$12:$B$1011,1,ローデータ!$G$12:$G$1011,$G$4,ローデータ!$H$12:$H$1011,$A$81,ローデータ!$K$12:$K$1011,E73)</f>
        <v>0</v>
      </c>
      <c r="F81" s="292"/>
      <c r="G81" s="291">
        <f>COUNTIFS(ローデータ!$B$12:$B$1011,1,ローデータ!$G$12:$G$1011,$G$4,ローデータ!$H$12:$H$1011,$A$81,ローデータ!$K$12:$K$1011,G73)</f>
        <v>0</v>
      </c>
      <c r="H81" s="293"/>
      <c r="I81" s="293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91">
        <f>COUNTIFS(ローデータ!$B$12:$B$1011,1,ローデータ!$G$12:$G$1011,$G$4,ローデータ!$H$12:$H$1011,$A$82,ローデータ!$K$12:$K$1011,C73)</f>
        <v>0</v>
      </c>
      <c r="D82" s="292"/>
      <c r="E82" s="291">
        <f>COUNTIFS(ローデータ!$B$12:$B$1011,1,ローデータ!$G$12:$G$1011,$G$4,ローデータ!$H$12:$H$1011,$A$82,ローデータ!$K$12:$K$1011,E73)</f>
        <v>0</v>
      </c>
      <c r="F82" s="292"/>
      <c r="G82" s="291">
        <f>COUNTIFS(ローデータ!$B$12:$B$1011,1,ローデータ!$G$12:$G$1011,$G$4,ローデータ!$H$12:$H$1011,$A$82,ローデータ!$K$12:$K$1011,G73)</f>
        <v>0</v>
      </c>
      <c r="H82" s="293"/>
      <c r="I82" s="293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51">
        <f>COUNTIFS(ローデータ!$B$12:$B$1011,1,ローデータ!$G$12:$G$1011,$G$4,ローデータ!$H$12:$H$1011,$A$83,ローデータ!$K$12:$K$1011,C73)</f>
        <v>0</v>
      </c>
      <c r="D83" s="352"/>
      <c r="E83" s="351">
        <f>COUNTIFS(ローデータ!$B$12:$B$1011,1,ローデータ!$G$12:$G$1011,$G$4,ローデータ!$H$12:$H$1011,$A$83,ローデータ!$K$12:$K$1011,E73)</f>
        <v>0</v>
      </c>
      <c r="F83" s="352"/>
      <c r="G83" s="353">
        <f>COUNTIFS(ローデータ!$B$12:$B$1011,1,ローデータ!$G$12:$G$1011,$G$4,ローデータ!$H$12:$H$1011,$A$83,ローデータ!$K$12:$K$1011,G73)</f>
        <v>0</v>
      </c>
      <c r="H83" s="353"/>
      <c r="I83" s="351"/>
      <c r="J83" s="104">
        <f t="shared" si="2"/>
        <v>0</v>
      </c>
    </row>
    <row r="84" spans="1:17" ht="14.1" customHeight="1" thickTop="1" x14ac:dyDescent="0.15">
      <c r="A84" s="333" t="s">
        <v>50</v>
      </c>
      <c r="B84" s="334"/>
      <c r="C84" s="354">
        <f>SUM(C75:D83)</f>
        <v>0</v>
      </c>
      <c r="D84" s="355"/>
      <c r="E84" s="354">
        <f>SUM(E75:F83)</f>
        <v>0</v>
      </c>
      <c r="F84" s="355"/>
      <c r="G84" s="356">
        <f>SUM(G75:I83)</f>
        <v>1</v>
      </c>
      <c r="H84" s="356"/>
      <c r="I84" s="354"/>
      <c r="J84" s="105">
        <f t="shared" si="2"/>
        <v>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5"/>
      <c r="B89" s="336"/>
      <c r="C89" s="341" t="s">
        <v>166</v>
      </c>
      <c r="D89" s="266"/>
      <c r="E89" s="266"/>
      <c r="F89" s="266"/>
      <c r="G89" s="267"/>
      <c r="H89" s="313" t="s">
        <v>50</v>
      </c>
      <c r="J89" s="357"/>
      <c r="K89" s="358"/>
      <c r="L89" s="295" t="s">
        <v>113</v>
      </c>
      <c r="M89" s="244"/>
      <c r="N89" s="244"/>
      <c r="O89" s="244"/>
      <c r="P89" s="245"/>
      <c r="Q89" s="215" t="s">
        <v>50</v>
      </c>
    </row>
    <row r="90" spans="1:17" ht="14.1" customHeight="1" x14ac:dyDescent="0.15">
      <c r="A90" s="337"/>
      <c r="B90" s="33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14"/>
      <c r="J90" s="359"/>
      <c r="K90" s="360"/>
      <c r="L90" s="218" t="s">
        <v>96</v>
      </c>
      <c r="M90" s="220" t="s">
        <v>97</v>
      </c>
      <c r="N90" s="222" t="s">
        <v>98</v>
      </c>
      <c r="O90" s="220" t="s">
        <v>99</v>
      </c>
      <c r="P90" s="222" t="s">
        <v>100</v>
      </c>
      <c r="Q90" s="216"/>
    </row>
    <row r="91" spans="1:17" ht="14.1" customHeight="1" x14ac:dyDescent="0.15">
      <c r="A91" s="337"/>
      <c r="B91" s="338"/>
      <c r="C91" s="252" t="s">
        <v>65</v>
      </c>
      <c r="D91" s="252" t="s">
        <v>66</v>
      </c>
      <c r="E91" s="281" t="s">
        <v>101</v>
      </c>
      <c r="F91" s="246" t="s">
        <v>102</v>
      </c>
      <c r="G91" s="367" t="s">
        <v>103</v>
      </c>
      <c r="H91" s="314"/>
      <c r="J91" s="361"/>
      <c r="K91" s="362"/>
      <c r="L91" s="219"/>
      <c r="M91" s="221"/>
      <c r="N91" s="223"/>
      <c r="O91" s="221"/>
      <c r="P91" s="223"/>
      <c r="Q91" s="217"/>
    </row>
    <row r="92" spans="1:17" ht="14.1" customHeight="1" x14ac:dyDescent="0.15">
      <c r="A92" s="339"/>
      <c r="B92" s="340"/>
      <c r="C92" s="253"/>
      <c r="D92" s="253"/>
      <c r="E92" s="365"/>
      <c r="F92" s="366"/>
      <c r="G92" s="253"/>
      <c r="H92" s="315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5"/>
      <c r="B106" s="336"/>
      <c r="C106" s="374" t="s">
        <v>114</v>
      </c>
      <c r="D106" s="375"/>
      <c r="E106" s="376"/>
      <c r="F106" s="313" t="s">
        <v>50</v>
      </c>
      <c r="G106" s="80"/>
      <c r="H106" s="357"/>
      <c r="I106" s="358"/>
      <c r="J106" s="295" t="s">
        <v>88</v>
      </c>
      <c r="K106" s="244"/>
      <c r="L106" s="244"/>
      <c r="M106" s="244"/>
      <c r="N106" s="244"/>
      <c r="O106" s="244"/>
      <c r="P106" s="245"/>
      <c r="Q106" s="298" t="s">
        <v>50</v>
      </c>
    </row>
    <row r="107" spans="1:17" ht="14.1" customHeight="1" x14ac:dyDescent="0.15">
      <c r="A107" s="337"/>
      <c r="B107" s="338"/>
      <c r="C107" s="137">
        <v>1</v>
      </c>
      <c r="D107" s="137">
        <v>2</v>
      </c>
      <c r="E107" s="137">
        <v>3</v>
      </c>
      <c r="F107" s="314"/>
      <c r="G107" s="77"/>
      <c r="H107" s="359"/>
      <c r="I107" s="360"/>
      <c r="J107" s="364" t="s">
        <v>104</v>
      </c>
      <c r="K107" s="320" t="s">
        <v>105</v>
      </c>
      <c r="L107" s="320" t="s">
        <v>98</v>
      </c>
      <c r="M107" s="320" t="s">
        <v>106</v>
      </c>
      <c r="N107" s="319" t="s">
        <v>107</v>
      </c>
      <c r="O107" s="320" t="s">
        <v>36</v>
      </c>
      <c r="P107" s="319" t="s">
        <v>30</v>
      </c>
      <c r="Q107" s="363"/>
    </row>
    <row r="108" spans="1:17" ht="14.1" customHeight="1" x14ac:dyDescent="0.15">
      <c r="A108" s="339"/>
      <c r="B108" s="340"/>
      <c r="C108" s="140" t="s">
        <v>67</v>
      </c>
      <c r="D108" s="140" t="s">
        <v>66</v>
      </c>
      <c r="E108" s="140" t="s">
        <v>68</v>
      </c>
      <c r="F108" s="315"/>
      <c r="G108" s="77"/>
      <c r="H108" s="361"/>
      <c r="I108" s="362"/>
      <c r="J108" s="227"/>
      <c r="K108" s="227"/>
      <c r="L108" s="227"/>
      <c r="M108" s="227"/>
      <c r="N108" s="247"/>
      <c r="O108" s="227"/>
      <c r="P108" s="247"/>
      <c r="Q108" s="301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8" t="s">
        <v>50</v>
      </c>
      <c r="B118" s="369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8" t="s">
        <v>50</v>
      </c>
      <c r="I118" s="369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70"/>
      <c r="B123" s="370"/>
      <c r="C123" s="259" t="s">
        <v>16</v>
      </c>
      <c r="D123" s="260"/>
      <c r="E123" s="260"/>
      <c r="F123" s="260"/>
      <c r="G123" s="261"/>
      <c r="H123" s="371" t="s">
        <v>50</v>
      </c>
      <c r="I123" s="265" t="s">
        <v>13</v>
      </c>
      <c r="J123" s="266"/>
      <c r="K123" s="267"/>
      <c r="L123" s="313" t="s">
        <v>50</v>
      </c>
    </row>
    <row r="124" spans="1:17" ht="14.1" customHeight="1" x14ac:dyDescent="0.15">
      <c r="A124" s="370"/>
      <c r="B124" s="37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72"/>
      <c r="I124" s="52">
        <v>1</v>
      </c>
      <c r="J124" s="44">
        <v>2</v>
      </c>
      <c r="K124" s="44">
        <v>3</v>
      </c>
      <c r="L124" s="314"/>
    </row>
    <row r="125" spans="1:17" ht="14.1" customHeight="1" x14ac:dyDescent="0.15">
      <c r="A125" s="370"/>
      <c r="B125" s="370"/>
      <c r="C125" s="252" t="s">
        <v>65</v>
      </c>
      <c r="D125" s="252" t="s">
        <v>66</v>
      </c>
      <c r="E125" s="281" t="s">
        <v>101</v>
      </c>
      <c r="F125" s="246" t="s">
        <v>102</v>
      </c>
      <c r="G125" s="367" t="s">
        <v>103</v>
      </c>
      <c r="H125" s="372"/>
      <c r="I125" s="379" t="s">
        <v>67</v>
      </c>
      <c r="J125" s="377" t="s">
        <v>66</v>
      </c>
      <c r="K125" s="377" t="s">
        <v>68</v>
      </c>
      <c r="L125" s="314"/>
    </row>
    <row r="126" spans="1:17" ht="14.1" customHeight="1" x14ac:dyDescent="0.15">
      <c r="A126" s="370"/>
      <c r="B126" s="370"/>
      <c r="C126" s="253"/>
      <c r="D126" s="253"/>
      <c r="E126" s="365"/>
      <c r="F126" s="366"/>
      <c r="G126" s="253"/>
      <c r="H126" s="373"/>
      <c r="I126" s="379"/>
      <c r="J126" s="377"/>
      <c r="K126" s="377"/>
      <c r="L126" s="315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8" t="s">
        <v>50</v>
      </c>
      <c r="B136" s="369"/>
      <c r="C136" s="108">
        <f>SUM(C127:C135)</f>
        <v>1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</v>
      </c>
      <c r="I136" s="110">
        <f>SUM(I127:I135)</f>
        <v>1</v>
      </c>
      <c r="J136" s="108">
        <f>SUM(J127:J135)</f>
        <v>0</v>
      </c>
      <c r="K136" s="108">
        <f>SUM(K127:K135)</f>
        <v>0</v>
      </c>
      <c r="L136" s="108">
        <f t="shared" si="9"/>
        <v>1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8"/>
      <c r="B140" s="378"/>
      <c r="C140" s="237" t="s">
        <v>70</v>
      </c>
      <c r="D140" s="238"/>
      <c r="E140" s="238"/>
      <c r="F140" s="238"/>
      <c r="G140" s="239"/>
      <c r="H140" s="240" t="s">
        <v>50</v>
      </c>
      <c r="I140" s="243" t="s">
        <v>71</v>
      </c>
      <c r="J140" s="244"/>
      <c r="K140" s="244"/>
      <c r="L140" s="244"/>
      <c r="M140" s="244"/>
      <c r="N140" s="244"/>
      <c r="O140" s="245"/>
      <c r="P140" s="322" t="s">
        <v>50</v>
      </c>
    </row>
    <row r="141" spans="1:16" ht="14.1" customHeight="1" x14ac:dyDescent="0.15">
      <c r="A141" s="378"/>
      <c r="B141" s="378"/>
      <c r="C141" s="218" t="s">
        <v>96</v>
      </c>
      <c r="D141" s="220" t="s">
        <v>97</v>
      </c>
      <c r="E141" s="222" t="s">
        <v>98</v>
      </c>
      <c r="F141" s="220" t="s">
        <v>99</v>
      </c>
      <c r="G141" s="222" t="s">
        <v>100</v>
      </c>
      <c r="H141" s="241"/>
      <c r="I141" s="380" t="s">
        <v>104</v>
      </c>
      <c r="J141" s="226" t="s">
        <v>105</v>
      </c>
      <c r="K141" s="226" t="s">
        <v>98</v>
      </c>
      <c r="L141" s="226" t="s">
        <v>106</v>
      </c>
      <c r="M141" s="246" t="s">
        <v>107</v>
      </c>
      <c r="N141" s="226" t="s">
        <v>36</v>
      </c>
      <c r="O141" s="246" t="s">
        <v>30</v>
      </c>
      <c r="P141" s="323"/>
    </row>
    <row r="142" spans="1:16" ht="14.1" customHeight="1" x14ac:dyDescent="0.15">
      <c r="A142" s="378"/>
      <c r="B142" s="378"/>
      <c r="C142" s="219"/>
      <c r="D142" s="221"/>
      <c r="E142" s="223"/>
      <c r="F142" s="221"/>
      <c r="G142" s="223"/>
      <c r="H142" s="242"/>
      <c r="I142" s="329"/>
      <c r="J142" s="227"/>
      <c r="K142" s="227"/>
      <c r="L142" s="227"/>
      <c r="M142" s="247"/>
      <c r="N142" s="227"/>
      <c r="O142" s="247"/>
      <c r="P142" s="324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1" t="s">
        <v>50</v>
      </c>
      <c r="B152" s="381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5"/>
      <c r="B156" s="382"/>
      <c r="C156" s="382"/>
      <c r="D156" s="382"/>
      <c r="E156" s="336"/>
      <c r="F156" s="343" t="s">
        <v>25</v>
      </c>
      <c r="G156" s="343"/>
      <c r="H156" s="343"/>
      <c r="I156" s="343"/>
      <c r="J156" s="343"/>
      <c r="K156" s="343"/>
      <c r="L156" s="343"/>
      <c r="M156" s="268" t="s">
        <v>50</v>
      </c>
    </row>
    <row r="157" spans="1:16" ht="14.1" customHeight="1" x14ac:dyDescent="0.15">
      <c r="A157" s="337"/>
      <c r="B157" s="383"/>
      <c r="C157" s="383"/>
      <c r="D157" s="383"/>
      <c r="E157" s="338"/>
      <c r="F157" s="295">
        <v>1</v>
      </c>
      <c r="G157" s="245"/>
      <c r="H157" s="295">
        <v>2</v>
      </c>
      <c r="I157" s="245"/>
      <c r="J157" s="295">
        <v>3</v>
      </c>
      <c r="K157" s="244"/>
      <c r="L157" s="245"/>
      <c r="M157" s="269"/>
    </row>
    <row r="158" spans="1:16" ht="14.1" customHeight="1" x14ac:dyDescent="0.15">
      <c r="A158" s="339"/>
      <c r="B158" s="384"/>
      <c r="C158" s="384"/>
      <c r="D158" s="384"/>
      <c r="E158" s="340"/>
      <c r="F158" s="348" t="s">
        <v>72</v>
      </c>
      <c r="G158" s="349"/>
      <c r="H158" s="348" t="s">
        <v>74</v>
      </c>
      <c r="I158" s="349"/>
      <c r="J158" s="348" t="s">
        <v>84</v>
      </c>
      <c r="K158" s="350"/>
      <c r="L158" s="350"/>
      <c r="M158" s="270"/>
    </row>
    <row r="159" spans="1:16" ht="14.1" customHeight="1" x14ac:dyDescent="0.15">
      <c r="A159" s="387" t="s">
        <v>73</v>
      </c>
      <c r="B159" s="143" t="s">
        <v>85</v>
      </c>
      <c r="C159" s="390" t="s">
        <v>87</v>
      </c>
      <c r="D159" s="391"/>
      <c r="E159" s="392"/>
      <c r="F159" s="291">
        <f>COUNTIFS(ローデータ!$B$12:$B$1011,1,ローデータ!$G$12:$G$1011,$G$4,ローデータ!$I$12:$I$1011,$C$14,ローデータ!$K$12:$K$1011,F157)</f>
        <v>0</v>
      </c>
      <c r="G159" s="292"/>
      <c r="H159" s="291">
        <f>COUNTIFS(ローデータ!$B$12:$B$1011,1,ローデータ!$G$12:$G$1011,$G$4,ローデータ!$I$12:$I$1011,$C$14,ローデータ!$K$12:$K$1011,H157)</f>
        <v>0</v>
      </c>
      <c r="I159" s="292"/>
      <c r="J159" s="291">
        <f>COUNTIFS(ローデータ!$B$12:$B$1011,1,ローデータ!$G$12:$G$1011,$G$4,ローデータ!$I$12:$I$1011,$C$14,ローデータ!$K$12:$K$1011,J157)</f>
        <v>1</v>
      </c>
      <c r="K159" s="293"/>
      <c r="L159" s="292"/>
      <c r="M159" s="56">
        <f t="shared" ref="M159:M171" si="16">SUM(F159:L159)</f>
        <v>1</v>
      </c>
    </row>
    <row r="160" spans="1:16" ht="14.1" customHeight="1" x14ac:dyDescent="0.15">
      <c r="A160" s="388"/>
      <c r="B160" s="393" t="s">
        <v>86</v>
      </c>
      <c r="C160" s="139">
        <v>1</v>
      </c>
      <c r="D160" s="385" t="s">
        <v>75</v>
      </c>
      <c r="E160" s="386"/>
      <c r="F160" s="291">
        <f>COUNTIFS(ローデータ!$B$12:$B$1011,1,ローデータ!$G$12:$G$1011,$G$4,ローデータ!$I$12:$I$1011,$B$14,ローデータ!$J$12:$J$1011,C160,ローデータ!$K$12:$K$1011,$F$157)</f>
        <v>0</v>
      </c>
      <c r="G160" s="292"/>
      <c r="H160" s="291">
        <f>COUNTIFS(ローデータ!$B$12:$B$1011,1,ローデータ!$G$12:$G$1011,$G$4,ローデータ!$I$12:$I$1011,$B$14,ローデータ!$J$12:$J$1011,C160,ローデータ!$K$12:$K$1011,$H$157)</f>
        <v>0</v>
      </c>
      <c r="I160" s="292"/>
      <c r="J160" s="291">
        <f>COUNTIFS(ローデータ!$B$12:$B$1011,1,ローデータ!$G$12:$G$1011,$G$4,ローデータ!$I$12:$I$1011,$B$14,ローデータ!$J$12:$J$1011,C160,ローデータ!$K$12:$K$1011,$J$157)</f>
        <v>0</v>
      </c>
      <c r="K160" s="293"/>
      <c r="L160" s="292"/>
      <c r="M160" s="56">
        <f t="shared" si="16"/>
        <v>0</v>
      </c>
      <c r="N160" s="9"/>
    </row>
    <row r="161" spans="1:19" ht="14.1" customHeight="1" x14ac:dyDescent="0.15">
      <c r="A161" s="388"/>
      <c r="B161" s="394"/>
      <c r="C161" s="139">
        <v>2</v>
      </c>
      <c r="D161" s="385" t="s">
        <v>76</v>
      </c>
      <c r="E161" s="386"/>
      <c r="F161" s="291">
        <f>COUNTIFS(ローデータ!$B$12:$B$1011,1,ローデータ!$G$12:$G$1011,$G$4,ローデータ!$I$12:$I$1011,$B$14,ローデータ!$J$12:$J$1011,C161,ローデータ!$K$12:$K$1011,$F$157)</f>
        <v>0</v>
      </c>
      <c r="G161" s="292"/>
      <c r="H161" s="291">
        <f>COUNTIFS(ローデータ!$B$12:$B$1011,1,ローデータ!$G$12:$G$1011,$G$4,ローデータ!$I$12:$I$1011,$B$14,ローデータ!$J$12:$J$1011,C161,ローデータ!$K$12:$K$1011,$H$157)</f>
        <v>0</v>
      </c>
      <c r="I161" s="292"/>
      <c r="J161" s="291">
        <f>COUNTIFS(ローデータ!$B$12:$B$1011,1,ローデータ!$G$12:$G$1011,$G$4,ローデータ!$I$12:$I$1011,$B$14,ローデータ!$J$12:$J$1011,C161,ローデータ!$K$12:$K$1011,$J$157)</f>
        <v>0</v>
      </c>
      <c r="K161" s="293"/>
      <c r="L161" s="292"/>
      <c r="M161" s="56">
        <f t="shared" si="16"/>
        <v>0</v>
      </c>
    </row>
    <row r="162" spans="1:19" ht="14.1" customHeight="1" x14ac:dyDescent="0.15">
      <c r="A162" s="388"/>
      <c r="B162" s="394"/>
      <c r="C162" s="139">
        <v>3</v>
      </c>
      <c r="D162" s="385" t="s">
        <v>77</v>
      </c>
      <c r="E162" s="386"/>
      <c r="F162" s="291">
        <f>COUNTIFS(ローデータ!$B$12:$B$1011,1,ローデータ!$G$12:$G$1011,$G$4,ローデータ!$I$12:$I$1011,$B$14,ローデータ!$J$12:$J$1011,C162,ローデータ!$K$12:$K$1011,$F$157)</f>
        <v>0</v>
      </c>
      <c r="G162" s="292"/>
      <c r="H162" s="291">
        <f>COUNTIFS(ローデータ!$B$12:$B$1011,1,ローデータ!$G$12:$G$1011,$G$4,ローデータ!$I$12:$I$1011,$B$14,ローデータ!$J$12:$J$1011,C162,ローデータ!$K$12:$K$1011,$H$157)</f>
        <v>0</v>
      </c>
      <c r="I162" s="292"/>
      <c r="J162" s="291">
        <f>COUNTIFS(ローデータ!$B$12:$B$1011,1,ローデータ!$G$12:$G$1011,$G$4,ローデータ!$I$12:$I$1011,$B$14,ローデータ!$J$12:$J$1011,C162,ローデータ!$K$12:$K$1011,$J$157)</f>
        <v>0</v>
      </c>
      <c r="K162" s="293"/>
      <c r="L162" s="292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8"/>
      <c r="B163" s="394"/>
      <c r="C163" s="139">
        <v>4</v>
      </c>
      <c r="D163" s="385" t="s">
        <v>110</v>
      </c>
      <c r="E163" s="386"/>
      <c r="F163" s="291">
        <f>COUNTIFS(ローデータ!$B$12:$B$1011,1,ローデータ!$G$12:$G$1011,$G$4,ローデータ!$I$12:$I$1011,$B$14,ローデータ!$J$12:$J$1011,C163,ローデータ!$K$12:$K$1011,$F$157)</f>
        <v>0</v>
      </c>
      <c r="G163" s="292"/>
      <c r="H163" s="291">
        <f>COUNTIFS(ローデータ!$B$12:$B$1011,1,ローデータ!$G$12:$G$1011,$G$4,ローデータ!$I$12:$I$1011,$B$14,ローデータ!$J$12:$J$1011,C163,ローデータ!$K$12:$K$1011,$H$157)</f>
        <v>0</v>
      </c>
      <c r="I163" s="292"/>
      <c r="J163" s="291">
        <f>COUNTIFS(ローデータ!$B$12:$B$1011,1,ローデータ!$G$12:$G$1011,$G$4,ローデータ!$I$12:$I$1011,$B$14,ローデータ!$J$12:$J$1011,C163,ローデータ!$K$12:$K$1011,$J$157)</f>
        <v>0</v>
      </c>
      <c r="K163" s="293"/>
      <c r="L163" s="292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8"/>
      <c r="B164" s="394"/>
      <c r="C164" s="139">
        <v>5</v>
      </c>
      <c r="D164" s="385" t="s">
        <v>78</v>
      </c>
      <c r="E164" s="386"/>
      <c r="F164" s="291">
        <f>COUNTIFS(ローデータ!$B$12:$B$1011,1,ローデータ!$G$12:$G$1011,$G$4,ローデータ!$I$12:$I$1011,$B$14,ローデータ!$J$12:$J$1011,C164,ローデータ!$K$12:$K$1011,$F$157)</f>
        <v>0</v>
      </c>
      <c r="G164" s="292"/>
      <c r="H164" s="291">
        <f>COUNTIFS(ローデータ!$B$12:$B$1011,1,ローデータ!$G$12:$G$1011,$G$4,ローデータ!$I$12:$I$1011,$B$14,ローデータ!$J$12:$J$1011,C164,ローデータ!$K$12:$K$1011,$H$157)</f>
        <v>0</v>
      </c>
      <c r="I164" s="292"/>
      <c r="J164" s="291">
        <f>COUNTIFS(ローデータ!$B$12:$B$1011,1,ローデータ!$G$12:$G$1011,$G$4,ローデータ!$I$12:$I$1011,$B$14,ローデータ!$J$12:$J$1011,C164,ローデータ!$K$12:$K$1011,$J$157)</f>
        <v>0</v>
      </c>
      <c r="K164" s="293"/>
      <c r="L164" s="292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8"/>
      <c r="B165" s="394"/>
      <c r="C165" s="139">
        <v>6</v>
      </c>
      <c r="D165" s="385" t="s">
        <v>79</v>
      </c>
      <c r="E165" s="386"/>
      <c r="F165" s="291">
        <f>COUNTIFS(ローデータ!$B$12:$B$1011,1,ローデータ!$G$12:$G$1011,$G$4,ローデータ!$I$12:$I$1011,$B$14,ローデータ!$J$12:$J$1011,C165,ローデータ!$K$12:$K$1011,$F$157)</f>
        <v>0</v>
      </c>
      <c r="G165" s="292"/>
      <c r="H165" s="291">
        <f>COUNTIFS(ローデータ!$B$12:$B$1011,1,ローデータ!$G$12:$G$1011,$G$4,ローデータ!$I$12:$I$1011,$B$14,ローデータ!$J$12:$J$1011,C165,ローデータ!$K$12:$K$1011,$H$157)</f>
        <v>0</v>
      </c>
      <c r="I165" s="292"/>
      <c r="J165" s="291">
        <f>COUNTIFS(ローデータ!$B$12:$B$1011,1,ローデータ!$G$12:$G$1011,$G$4,ローデータ!$I$12:$I$1011,$B$14,ローデータ!$J$12:$J$1011,C165,ローデータ!$K$12:$K$1011,$J$157)</f>
        <v>0</v>
      </c>
      <c r="K165" s="293"/>
      <c r="L165" s="292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8"/>
      <c r="B166" s="394"/>
      <c r="C166" s="139">
        <v>7</v>
      </c>
      <c r="D166" s="385" t="s">
        <v>80</v>
      </c>
      <c r="E166" s="386"/>
      <c r="F166" s="291">
        <f>COUNTIFS(ローデータ!$B$12:$B$1011,1,ローデータ!$G$12:$G$1011,$G$4,ローデータ!$I$12:$I$1011,$B$14,ローデータ!$J$12:$J$1011,C166,ローデータ!$K$12:$K$1011,$F$157)</f>
        <v>0</v>
      </c>
      <c r="G166" s="292"/>
      <c r="H166" s="291">
        <f>COUNTIFS(ローデータ!$B$12:$B$1011,1,ローデータ!$G$12:$G$1011,$G$4,ローデータ!$I$12:$I$1011,$B$14,ローデータ!$J$12:$J$1011,C166,ローデータ!$K$12:$K$1011,$H$157)</f>
        <v>0</v>
      </c>
      <c r="I166" s="292"/>
      <c r="J166" s="291">
        <f>COUNTIFS(ローデータ!$B$12:$B$1011,1,ローデータ!$G$12:$G$1011,$G$4,ローデータ!$I$12:$I$1011,$B$14,ローデータ!$J$12:$J$1011,C166,ローデータ!$K$12:$K$1011,$J$157)</f>
        <v>0</v>
      </c>
      <c r="K166" s="293"/>
      <c r="L166" s="292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8"/>
      <c r="B167" s="394"/>
      <c r="C167" s="139">
        <v>8</v>
      </c>
      <c r="D167" s="385" t="s">
        <v>81</v>
      </c>
      <c r="E167" s="386"/>
      <c r="F167" s="291">
        <f>COUNTIFS(ローデータ!$B$12:$B$1011,1,ローデータ!$G$12:$G$1011,$G$4,ローデータ!$I$12:$I$1011,$B$14,ローデータ!$J$12:$J$1011,C167,ローデータ!$K$12:$K$1011,$F$157)</f>
        <v>0</v>
      </c>
      <c r="G167" s="292"/>
      <c r="H167" s="291">
        <f>COUNTIFS(ローデータ!$B$12:$B$1011,1,ローデータ!$G$12:$G$1011,$G$4,ローデータ!$I$12:$I$1011,$B$14,ローデータ!$J$12:$J$1011,C167,ローデータ!$K$12:$K$1011,$H$157)</f>
        <v>0</v>
      </c>
      <c r="I167" s="292"/>
      <c r="J167" s="291">
        <f>COUNTIFS(ローデータ!$B$12:$B$1011,1,ローデータ!$G$12:$G$1011,$G$4,ローデータ!$I$12:$I$1011,$B$14,ローデータ!$J$12:$J$1011,C167,ローデータ!$K$12:$K$1011,$J$157)</f>
        <v>0</v>
      </c>
      <c r="K167" s="293"/>
      <c r="L167" s="292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8"/>
      <c r="B168" s="394"/>
      <c r="C168" s="139">
        <v>9</v>
      </c>
      <c r="D168" s="385" t="s">
        <v>82</v>
      </c>
      <c r="E168" s="386"/>
      <c r="F168" s="291">
        <f>COUNTIFS(ローデータ!$B$12:$B$1011,1,ローデータ!$G$12:$G$1011,$G$4,ローデータ!$I$12:$I$1011,$B$14,ローデータ!$J$12:$J$1011,C168,ローデータ!$K$12:$K$1011,$F$157)</f>
        <v>0</v>
      </c>
      <c r="G168" s="292"/>
      <c r="H168" s="291">
        <f>COUNTIFS(ローデータ!$B$12:$B$1011,1,ローデータ!$G$12:$G$1011,$G$4,ローデータ!$I$12:$I$1011,$B$14,ローデータ!$J$12:$J$1011,C168,ローデータ!$K$12:$K$1011,$H$157)</f>
        <v>0</v>
      </c>
      <c r="I168" s="292"/>
      <c r="J168" s="291">
        <f>COUNTIFS(ローデータ!$B$12:$B$1011,1,ローデータ!$G$12:$G$1011,$G$4,ローデータ!$I$12:$I$1011,$B$14,ローデータ!$J$12:$J$1011,C168,ローデータ!$K$12:$K$1011,$J$157)</f>
        <v>0</v>
      </c>
      <c r="K168" s="293"/>
      <c r="L168" s="292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8"/>
      <c r="B169" s="394"/>
      <c r="C169" s="139">
        <v>10</v>
      </c>
      <c r="D169" s="385" t="s">
        <v>111</v>
      </c>
      <c r="E169" s="386"/>
      <c r="F169" s="291">
        <f>COUNTIFS(ローデータ!$B$12:$B$1011,1,ローデータ!$G$12:$G$1011,$G$4,ローデータ!$I$12:$I$1011,$B$14,ローデータ!$J$12:$J$1011,C169,ローデータ!$K$12:$K$1011,$F$157)</f>
        <v>0</v>
      </c>
      <c r="G169" s="292"/>
      <c r="H169" s="291">
        <f>COUNTIFS(ローデータ!$B$12:$B$1011,1,ローデータ!$G$12:$G$1011,$G$4,ローデータ!$I$12:$I$1011,$B$14,ローデータ!$J$12:$J$1011,C169,ローデータ!$K$12:$K$1011,$H$157)</f>
        <v>0</v>
      </c>
      <c r="I169" s="292"/>
      <c r="J169" s="291">
        <f>COUNTIFS(ローデータ!$B$12:$B$1011,1,ローデータ!$G$12:$G$1011,$G$4,ローデータ!$I$12:$I$1011,$B$14,ローデータ!$J$12:$J$1011,C169,ローデータ!$K$12:$K$1011,$J$157)</f>
        <v>0</v>
      </c>
      <c r="K169" s="293"/>
      <c r="L169" s="292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9"/>
      <c r="B170" s="395"/>
      <c r="C170" s="139">
        <v>11</v>
      </c>
      <c r="D170" s="385" t="s">
        <v>83</v>
      </c>
      <c r="E170" s="386"/>
      <c r="F170" s="291">
        <f>COUNTIFS(ローデータ!$B$12:$B$1011,1,ローデータ!$G$12:$G$1011,$G$4,ローデータ!$I$12:$I$1011,$B$14,ローデータ!$J$12:$J$1011,C170,ローデータ!$K$12:$K$1011,$F$157)</f>
        <v>0</v>
      </c>
      <c r="G170" s="292"/>
      <c r="H170" s="291">
        <f>COUNTIFS(ローデータ!$B$12:$B$1011,1,ローデータ!$G$12:$G$1011,$G$4,ローデータ!$I$12:$I$1011,$B$14,ローデータ!$J$12:$J$1011,C170,ローデータ!$K$12:$K$1011,$H$157)</f>
        <v>0</v>
      </c>
      <c r="I170" s="292"/>
      <c r="J170" s="291">
        <f>COUNTIFS(ローデータ!$B$12:$B$1011,1,ローデータ!$G$12:$G$1011,$G$4,ローデータ!$I$12:$I$1011,$B$14,ローデータ!$J$12:$J$1011,C170,ローデータ!$K$12:$K$1011,$J$157)</f>
        <v>0</v>
      </c>
      <c r="K170" s="293"/>
      <c r="L170" s="292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90" t="s">
        <v>50</v>
      </c>
      <c r="B171" s="391"/>
      <c r="C171" s="391"/>
      <c r="D171" s="391"/>
      <c r="E171" s="392"/>
      <c r="F171" s="291">
        <f>SUM(F159:G170)</f>
        <v>0</v>
      </c>
      <c r="G171" s="292"/>
      <c r="H171" s="291">
        <f>SUM(H159:I170)</f>
        <v>0</v>
      </c>
      <c r="I171" s="292"/>
      <c r="J171" s="291">
        <f>SUM(J159:L170)</f>
        <v>1</v>
      </c>
      <c r="K171" s="293"/>
      <c r="L171" s="292"/>
      <c r="M171" s="56">
        <f t="shared" si="16"/>
        <v>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5"/>
      <c r="B175" s="382"/>
      <c r="C175" s="382"/>
      <c r="D175" s="382"/>
      <c r="E175" s="336"/>
      <c r="F175" s="343" t="s">
        <v>112</v>
      </c>
      <c r="G175" s="343"/>
      <c r="H175" s="343"/>
      <c r="I175" s="343"/>
      <c r="J175" s="343"/>
      <c r="K175" s="268" t="s">
        <v>50</v>
      </c>
      <c r="L175" s="9"/>
      <c r="M175" s="9"/>
    </row>
    <row r="176" spans="1:19" ht="14.1" customHeight="1" x14ac:dyDescent="0.15">
      <c r="A176" s="337"/>
      <c r="B176" s="383"/>
      <c r="C176" s="383"/>
      <c r="D176" s="383"/>
      <c r="E176" s="33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9"/>
      <c r="L176" s="9"/>
      <c r="M176" s="9"/>
    </row>
    <row r="177" spans="1:13" ht="14.1" customHeight="1" x14ac:dyDescent="0.15">
      <c r="A177" s="337"/>
      <c r="B177" s="383"/>
      <c r="C177" s="383"/>
      <c r="D177" s="383"/>
      <c r="E177" s="338"/>
      <c r="F177" s="252" t="s">
        <v>65</v>
      </c>
      <c r="G177" s="252" t="s">
        <v>66</v>
      </c>
      <c r="H177" s="281" t="s">
        <v>101</v>
      </c>
      <c r="I177" s="246" t="s">
        <v>102</v>
      </c>
      <c r="J177" s="367" t="s">
        <v>103</v>
      </c>
      <c r="K177" s="269"/>
      <c r="L177" s="9"/>
      <c r="M177" s="9"/>
    </row>
    <row r="178" spans="1:13" ht="14.1" customHeight="1" x14ac:dyDescent="0.15">
      <c r="A178" s="339"/>
      <c r="B178" s="384"/>
      <c r="C178" s="384"/>
      <c r="D178" s="384"/>
      <c r="E178" s="340"/>
      <c r="F178" s="253"/>
      <c r="G178" s="253"/>
      <c r="H178" s="365"/>
      <c r="I178" s="366"/>
      <c r="J178" s="253"/>
      <c r="K178" s="270"/>
      <c r="L178" s="9"/>
      <c r="M178" s="9"/>
    </row>
    <row r="179" spans="1:13" ht="14.1" customHeight="1" x14ac:dyDescent="0.15">
      <c r="A179" s="387" t="s">
        <v>73</v>
      </c>
      <c r="B179" s="117" t="s">
        <v>85</v>
      </c>
      <c r="C179" s="368" t="s">
        <v>87</v>
      </c>
      <c r="D179" s="396"/>
      <c r="E179" s="36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8"/>
      <c r="B180" s="393" t="s">
        <v>86</v>
      </c>
      <c r="C180" s="139">
        <v>1</v>
      </c>
      <c r="D180" s="385" t="s">
        <v>75</v>
      </c>
      <c r="E180" s="38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8"/>
      <c r="B181" s="394"/>
      <c r="C181" s="139">
        <v>2</v>
      </c>
      <c r="D181" s="385" t="s">
        <v>76</v>
      </c>
      <c r="E181" s="38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8"/>
      <c r="B182" s="394"/>
      <c r="C182" s="139">
        <v>3</v>
      </c>
      <c r="D182" s="385" t="s">
        <v>77</v>
      </c>
      <c r="E182" s="38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8"/>
      <c r="B183" s="394"/>
      <c r="C183" s="139">
        <v>4</v>
      </c>
      <c r="D183" s="385" t="s">
        <v>110</v>
      </c>
      <c r="E183" s="38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8"/>
      <c r="B184" s="394"/>
      <c r="C184" s="139">
        <v>5</v>
      </c>
      <c r="D184" s="385" t="s">
        <v>78</v>
      </c>
      <c r="E184" s="38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8"/>
      <c r="B185" s="394"/>
      <c r="C185" s="139">
        <v>6</v>
      </c>
      <c r="D185" s="385" t="s">
        <v>79</v>
      </c>
      <c r="E185" s="38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8"/>
      <c r="B186" s="394"/>
      <c r="C186" s="139">
        <v>7</v>
      </c>
      <c r="D186" s="385" t="s">
        <v>80</v>
      </c>
      <c r="E186" s="38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8"/>
      <c r="B187" s="394"/>
      <c r="C187" s="139">
        <v>8</v>
      </c>
      <c r="D187" s="385" t="s">
        <v>81</v>
      </c>
      <c r="E187" s="38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8"/>
      <c r="B188" s="394"/>
      <c r="C188" s="139">
        <v>9</v>
      </c>
      <c r="D188" s="385" t="s">
        <v>82</v>
      </c>
      <c r="E188" s="38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8"/>
      <c r="B189" s="394"/>
      <c r="C189" s="139">
        <v>10</v>
      </c>
      <c r="D189" s="385" t="s">
        <v>111</v>
      </c>
      <c r="E189" s="38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9"/>
      <c r="B190" s="395"/>
      <c r="C190" s="139">
        <v>11</v>
      </c>
      <c r="D190" s="385" t="s">
        <v>83</v>
      </c>
      <c r="E190" s="38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90" t="s">
        <v>50</v>
      </c>
      <c r="B191" s="391"/>
      <c r="C191" s="391"/>
      <c r="D191" s="391"/>
      <c r="E191" s="39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7"/>
      <c r="B194" s="397"/>
      <c r="C194" s="397"/>
      <c r="D194" s="397"/>
      <c r="E194" s="358"/>
      <c r="F194" s="244" t="s">
        <v>113</v>
      </c>
      <c r="G194" s="244"/>
      <c r="H194" s="244"/>
      <c r="I194" s="244"/>
      <c r="J194" s="245"/>
      <c r="K194" s="279" t="s">
        <v>50</v>
      </c>
      <c r="L194" s="9"/>
      <c r="M194" s="9"/>
    </row>
    <row r="195" spans="1:18" ht="14.1" customHeight="1" x14ac:dyDescent="0.15">
      <c r="A195" s="359"/>
      <c r="B195" s="398"/>
      <c r="C195" s="398"/>
      <c r="D195" s="398"/>
      <c r="E195" s="360"/>
      <c r="F195" s="401" t="s">
        <v>96</v>
      </c>
      <c r="G195" s="220" t="s">
        <v>97</v>
      </c>
      <c r="H195" s="222" t="s">
        <v>98</v>
      </c>
      <c r="I195" s="220" t="s">
        <v>99</v>
      </c>
      <c r="J195" s="222" t="s">
        <v>100</v>
      </c>
      <c r="K195" s="400"/>
      <c r="L195" s="9"/>
      <c r="M195" s="9"/>
    </row>
    <row r="196" spans="1:18" ht="14.1" customHeight="1" x14ac:dyDescent="0.15">
      <c r="A196" s="359"/>
      <c r="B196" s="398"/>
      <c r="C196" s="398"/>
      <c r="D196" s="398"/>
      <c r="E196" s="360"/>
      <c r="F196" s="402"/>
      <c r="G196" s="326"/>
      <c r="H196" s="327"/>
      <c r="I196" s="326"/>
      <c r="J196" s="327"/>
      <c r="K196" s="400"/>
      <c r="L196" s="9"/>
      <c r="M196" s="9"/>
    </row>
    <row r="197" spans="1:18" ht="14.1" customHeight="1" x14ac:dyDescent="0.15">
      <c r="A197" s="361"/>
      <c r="B197" s="399"/>
      <c r="C197" s="399"/>
      <c r="D197" s="399"/>
      <c r="E197" s="362"/>
      <c r="F197" s="403"/>
      <c r="G197" s="221"/>
      <c r="H197" s="223"/>
      <c r="I197" s="221"/>
      <c r="J197" s="223"/>
      <c r="K197" s="280"/>
      <c r="L197" s="9"/>
      <c r="M197" s="9"/>
    </row>
    <row r="198" spans="1:18" ht="14.1" customHeight="1" x14ac:dyDescent="0.15">
      <c r="A198" s="387" t="s">
        <v>73</v>
      </c>
      <c r="B198" s="117" t="s">
        <v>85</v>
      </c>
      <c r="C198" s="368" t="s">
        <v>87</v>
      </c>
      <c r="D198" s="396"/>
      <c r="E198" s="369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8"/>
      <c r="B199" s="393" t="s">
        <v>86</v>
      </c>
      <c r="C199" s="139">
        <v>1</v>
      </c>
      <c r="D199" s="385" t="s">
        <v>75</v>
      </c>
      <c r="E199" s="386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8"/>
      <c r="B200" s="394"/>
      <c r="C200" s="139">
        <v>2</v>
      </c>
      <c r="D200" s="385" t="s">
        <v>76</v>
      </c>
      <c r="E200" s="386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8"/>
      <c r="B201" s="394"/>
      <c r="C201" s="139">
        <v>3</v>
      </c>
      <c r="D201" s="385" t="s">
        <v>77</v>
      </c>
      <c r="E201" s="386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8"/>
      <c r="B202" s="394"/>
      <c r="C202" s="139">
        <v>4</v>
      </c>
      <c r="D202" s="385" t="s">
        <v>110</v>
      </c>
      <c r="E202" s="386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8"/>
      <c r="B203" s="394"/>
      <c r="C203" s="139">
        <v>5</v>
      </c>
      <c r="D203" s="385" t="s">
        <v>78</v>
      </c>
      <c r="E203" s="386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8"/>
      <c r="B204" s="394"/>
      <c r="C204" s="139">
        <v>6</v>
      </c>
      <c r="D204" s="385" t="s">
        <v>79</v>
      </c>
      <c r="E204" s="386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8"/>
      <c r="B205" s="394"/>
      <c r="C205" s="139">
        <v>7</v>
      </c>
      <c r="D205" s="385" t="s">
        <v>80</v>
      </c>
      <c r="E205" s="386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8"/>
      <c r="B206" s="394"/>
      <c r="C206" s="139">
        <v>8</v>
      </c>
      <c r="D206" s="385" t="s">
        <v>81</v>
      </c>
      <c r="E206" s="386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8"/>
      <c r="B207" s="394"/>
      <c r="C207" s="139">
        <v>9</v>
      </c>
      <c r="D207" s="385" t="s">
        <v>82</v>
      </c>
      <c r="E207" s="386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8"/>
      <c r="B208" s="394"/>
      <c r="C208" s="139">
        <v>10</v>
      </c>
      <c r="D208" s="385" t="s">
        <v>111</v>
      </c>
      <c r="E208" s="386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9"/>
      <c r="B209" s="395"/>
      <c r="C209" s="139">
        <v>11</v>
      </c>
      <c r="D209" s="385" t="s">
        <v>83</v>
      </c>
      <c r="E209" s="386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90" t="s">
        <v>50</v>
      </c>
      <c r="B210" s="391"/>
      <c r="C210" s="391"/>
      <c r="D210" s="391"/>
      <c r="E210" s="39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5"/>
      <c r="B213" s="382"/>
      <c r="C213" s="382"/>
      <c r="D213" s="382"/>
      <c r="E213" s="336"/>
      <c r="F213" s="374" t="s">
        <v>114</v>
      </c>
      <c r="G213" s="375"/>
      <c r="H213" s="376"/>
      <c r="I213" s="268" t="s">
        <v>50</v>
      </c>
    </row>
    <row r="214" spans="1:18" ht="14.1" customHeight="1" x14ac:dyDescent="0.15">
      <c r="A214" s="337"/>
      <c r="B214" s="383"/>
      <c r="C214" s="383"/>
      <c r="D214" s="383"/>
      <c r="E214" s="338"/>
      <c r="F214" s="137">
        <v>1</v>
      </c>
      <c r="G214" s="137">
        <v>2</v>
      </c>
      <c r="H214" s="137">
        <v>3</v>
      </c>
      <c r="I214" s="269"/>
    </row>
    <row r="215" spans="1:18" ht="14.1" customHeight="1" x14ac:dyDescent="0.15">
      <c r="A215" s="339"/>
      <c r="B215" s="384"/>
      <c r="C215" s="384"/>
      <c r="D215" s="384"/>
      <c r="E215" s="340"/>
      <c r="F215" s="140" t="s">
        <v>67</v>
      </c>
      <c r="G215" s="140" t="s">
        <v>66</v>
      </c>
      <c r="H215" s="140" t="s">
        <v>68</v>
      </c>
      <c r="I215" s="270"/>
    </row>
    <row r="216" spans="1:18" ht="14.1" customHeight="1" x14ac:dyDescent="0.15">
      <c r="A216" s="387" t="s">
        <v>73</v>
      </c>
      <c r="B216" s="117" t="s">
        <v>85</v>
      </c>
      <c r="C216" s="368" t="s">
        <v>87</v>
      </c>
      <c r="D216" s="396"/>
      <c r="E216" s="36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8"/>
      <c r="B217" s="393" t="s">
        <v>86</v>
      </c>
      <c r="C217" s="139">
        <v>1</v>
      </c>
      <c r="D217" s="385" t="s">
        <v>75</v>
      </c>
      <c r="E217" s="38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8"/>
      <c r="B218" s="394"/>
      <c r="C218" s="139">
        <v>2</v>
      </c>
      <c r="D218" s="385" t="s">
        <v>76</v>
      </c>
      <c r="E218" s="38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8"/>
      <c r="B219" s="394"/>
      <c r="C219" s="139">
        <v>3</v>
      </c>
      <c r="D219" s="385" t="s">
        <v>77</v>
      </c>
      <c r="E219" s="38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8"/>
      <c r="B220" s="394"/>
      <c r="C220" s="139">
        <v>4</v>
      </c>
      <c r="D220" s="385" t="s">
        <v>110</v>
      </c>
      <c r="E220" s="38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8"/>
      <c r="B221" s="394"/>
      <c r="C221" s="139">
        <v>5</v>
      </c>
      <c r="D221" s="385" t="s">
        <v>78</v>
      </c>
      <c r="E221" s="38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8"/>
      <c r="B222" s="394"/>
      <c r="C222" s="139">
        <v>6</v>
      </c>
      <c r="D222" s="385" t="s">
        <v>79</v>
      </c>
      <c r="E222" s="38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8"/>
      <c r="B223" s="394"/>
      <c r="C223" s="139">
        <v>7</v>
      </c>
      <c r="D223" s="385" t="s">
        <v>80</v>
      </c>
      <c r="E223" s="38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8"/>
      <c r="B224" s="394"/>
      <c r="C224" s="139">
        <v>8</v>
      </c>
      <c r="D224" s="385" t="s">
        <v>81</v>
      </c>
      <c r="E224" s="38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8"/>
      <c r="B225" s="394"/>
      <c r="C225" s="139">
        <v>9</v>
      </c>
      <c r="D225" s="385" t="s">
        <v>82</v>
      </c>
      <c r="E225" s="38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8"/>
      <c r="B226" s="394"/>
      <c r="C226" s="139">
        <v>10</v>
      </c>
      <c r="D226" s="385" t="s">
        <v>111</v>
      </c>
      <c r="E226" s="38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9"/>
      <c r="B227" s="395"/>
      <c r="C227" s="139">
        <v>11</v>
      </c>
      <c r="D227" s="385" t="s">
        <v>83</v>
      </c>
      <c r="E227" s="38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90" t="s">
        <v>50</v>
      </c>
      <c r="B228" s="391"/>
      <c r="C228" s="391"/>
      <c r="D228" s="391"/>
      <c r="E228" s="39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7"/>
      <c r="B231" s="397"/>
      <c r="C231" s="397"/>
      <c r="D231" s="397"/>
      <c r="E231" s="358"/>
      <c r="F231" s="244" t="s">
        <v>88</v>
      </c>
      <c r="G231" s="244"/>
      <c r="H231" s="244"/>
      <c r="I231" s="244"/>
      <c r="J231" s="244"/>
      <c r="K231" s="244"/>
      <c r="L231" s="245"/>
      <c r="M231" s="254" t="s">
        <v>50</v>
      </c>
    </row>
    <row r="232" spans="1:14" ht="14.1" customHeight="1" x14ac:dyDescent="0.15">
      <c r="A232" s="359"/>
      <c r="B232" s="398"/>
      <c r="C232" s="398"/>
      <c r="D232" s="398"/>
      <c r="E232" s="360"/>
      <c r="F232" s="380" t="s">
        <v>104</v>
      </c>
      <c r="G232" s="226" t="s">
        <v>105</v>
      </c>
      <c r="H232" s="226" t="s">
        <v>98</v>
      </c>
      <c r="I232" s="226" t="s">
        <v>106</v>
      </c>
      <c r="J232" s="246" t="s">
        <v>107</v>
      </c>
      <c r="K232" s="226" t="s">
        <v>36</v>
      </c>
      <c r="L232" s="246" t="s">
        <v>30</v>
      </c>
      <c r="M232" s="294"/>
    </row>
    <row r="233" spans="1:14" ht="14.1" customHeight="1" x14ac:dyDescent="0.15">
      <c r="A233" s="361"/>
      <c r="B233" s="399"/>
      <c r="C233" s="399"/>
      <c r="D233" s="399"/>
      <c r="E233" s="362"/>
      <c r="F233" s="404"/>
      <c r="G233" s="227"/>
      <c r="H233" s="227"/>
      <c r="I233" s="227"/>
      <c r="J233" s="247"/>
      <c r="K233" s="227"/>
      <c r="L233" s="247"/>
      <c r="M233" s="255"/>
    </row>
    <row r="234" spans="1:14" ht="14.1" customHeight="1" x14ac:dyDescent="0.15">
      <c r="A234" s="387" t="s">
        <v>73</v>
      </c>
      <c r="B234" s="117" t="s">
        <v>85</v>
      </c>
      <c r="C234" s="368" t="s">
        <v>87</v>
      </c>
      <c r="D234" s="396"/>
      <c r="E234" s="369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8"/>
      <c r="B235" s="393" t="s">
        <v>86</v>
      </c>
      <c r="C235" s="139">
        <v>1</v>
      </c>
      <c r="D235" s="385" t="s">
        <v>75</v>
      </c>
      <c r="E235" s="386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8"/>
      <c r="B236" s="394"/>
      <c r="C236" s="139">
        <v>2</v>
      </c>
      <c r="D236" s="385" t="s">
        <v>76</v>
      </c>
      <c r="E236" s="386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8"/>
      <c r="B237" s="394"/>
      <c r="C237" s="139">
        <v>3</v>
      </c>
      <c r="D237" s="385" t="s">
        <v>77</v>
      </c>
      <c r="E237" s="386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8"/>
      <c r="B238" s="394"/>
      <c r="C238" s="139">
        <v>4</v>
      </c>
      <c r="D238" s="385" t="s">
        <v>110</v>
      </c>
      <c r="E238" s="386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8"/>
      <c r="B239" s="394"/>
      <c r="C239" s="139">
        <v>5</v>
      </c>
      <c r="D239" s="385" t="s">
        <v>78</v>
      </c>
      <c r="E239" s="386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8"/>
      <c r="B240" s="394"/>
      <c r="C240" s="139">
        <v>6</v>
      </c>
      <c r="D240" s="385" t="s">
        <v>79</v>
      </c>
      <c r="E240" s="386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8"/>
      <c r="B241" s="394"/>
      <c r="C241" s="139">
        <v>7</v>
      </c>
      <c r="D241" s="385" t="s">
        <v>80</v>
      </c>
      <c r="E241" s="386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8"/>
      <c r="B242" s="394"/>
      <c r="C242" s="139">
        <v>8</v>
      </c>
      <c r="D242" s="385" t="s">
        <v>81</v>
      </c>
      <c r="E242" s="386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8"/>
      <c r="B243" s="394"/>
      <c r="C243" s="139">
        <v>9</v>
      </c>
      <c r="D243" s="385" t="s">
        <v>82</v>
      </c>
      <c r="E243" s="386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8"/>
      <c r="B244" s="394"/>
      <c r="C244" s="139">
        <v>10</v>
      </c>
      <c r="D244" s="385" t="s">
        <v>111</v>
      </c>
      <c r="E244" s="386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9"/>
      <c r="B245" s="395"/>
      <c r="C245" s="139">
        <v>11</v>
      </c>
      <c r="D245" s="385" t="s">
        <v>83</v>
      </c>
      <c r="E245" s="386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90" t="s">
        <v>50</v>
      </c>
      <c r="B246" s="391"/>
      <c r="C246" s="391"/>
      <c r="D246" s="391"/>
      <c r="E246" s="39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5"/>
      <c r="B250" s="382"/>
      <c r="C250" s="382"/>
      <c r="D250" s="382"/>
      <c r="E250" s="336"/>
      <c r="F250" s="259" t="s">
        <v>16</v>
      </c>
      <c r="G250" s="260"/>
      <c r="H250" s="260"/>
      <c r="I250" s="260"/>
      <c r="J250" s="261"/>
      <c r="K250" s="310" t="s">
        <v>50</v>
      </c>
      <c r="L250" s="265" t="s">
        <v>13</v>
      </c>
      <c r="M250" s="266"/>
      <c r="N250" s="267"/>
      <c r="O250" s="268" t="s">
        <v>50</v>
      </c>
    </row>
    <row r="251" spans="1:17" ht="14.1" customHeight="1" x14ac:dyDescent="0.15">
      <c r="A251" s="337"/>
      <c r="B251" s="383"/>
      <c r="C251" s="383"/>
      <c r="D251" s="383"/>
      <c r="E251" s="33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11"/>
      <c r="L251" s="52">
        <v>1</v>
      </c>
      <c r="M251" s="44">
        <v>2</v>
      </c>
      <c r="N251" s="61">
        <v>3</v>
      </c>
      <c r="O251" s="269"/>
    </row>
    <row r="252" spans="1:17" ht="14.1" customHeight="1" x14ac:dyDescent="0.15">
      <c r="A252" s="337"/>
      <c r="B252" s="383"/>
      <c r="C252" s="383"/>
      <c r="D252" s="383"/>
      <c r="E252" s="338"/>
      <c r="F252" s="252" t="s">
        <v>65</v>
      </c>
      <c r="G252" s="252" t="s">
        <v>66</v>
      </c>
      <c r="H252" s="281" t="s">
        <v>101</v>
      </c>
      <c r="I252" s="246" t="s">
        <v>102</v>
      </c>
      <c r="J252" s="367" t="s">
        <v>103</v>
      </c>
      <c r="K252" s="311"/>
      <c r="L252" s="405" t="s">
        <v>67</v>
      </c>
      <c r="M252" s="250" t="s">
        <v>66</v>
      </c>
      <c r="N252" s="407" t="s">
        <v>68</v>
      </c>
      <c r="O252" s="269"/>
    </row>
    <row r="253" spans="1:17" ht="14.1" customHeight="1" x14ac:dyDescent="0.15">
      <c r="A253" s="339"/>
      <c r="B253" s="384"/>
      <c r="C253" s="384"/>
      <c r="D253" s="384"/>
      <c r="E253" s="340"/>
      <c r="F253" s="253"/>
      <c r="G253" s="253"/>
      <c r="H253" s="365"/>
      <c r="I253" s="366"/>
      <c r="J253" s="253"/>
      <c r="K253" s="312"/>
      <c r="L253" s="406"/>
      <c r="M253" s="251"/>
      <c r="N253" s="408"/>
      <c r="O253" s="270"/>
    </row>
    <row r="254" spans="1:17" ht="14.1" customHeight="1" x14ac:dyDescent="0.15">
      <c r="A254" s="409" t="s">
        <v>73</v>
      </c>
      <c r="B254" s="117" t="s">
        <v>85</v>
      </c>
      <c r="C254" s="368" t="s">
        <v>87</v>
      </c>
      <c r="D254" s="396"/>
      <c r="E254" s="36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410"/>
      <c r="B255" s="412" t="s">
        <v>86</v>
      </c>
      <c r="C255" s="139">
        <v>1</v>
      </c>
      <c r="D255" s="385" t="s">
        <v>75</v>
      </c>
      <c r="E255" s="39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10"/>
      <c r="B256" s="394"/>
      <c r="C256" s="139">
        <v>2</v>
      </c>
      <c r="D256" s="385" t="s">
        <v>76</v>
      </c>
      <c r="E256" s="39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10"/>
      <c r="B257" s="394"/>
      <c r="C257" s="139">
        <v>3</v>
      </c>
      <c r="D257" s="385" t="s">
        <v>77</v>
      </c>
      <c r="E257" s="39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10"/>
      <c r="B258" s="394"/>
      <c r="C258" s="139">
        <v>4</v>
      </c>
      <c r="D258" s="385" t="s">
        <v>110</v>
      </c>
      <c r="E258" s="38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10"/>
      <c r="B259" s="394"/>
      <c r="C259" s="139">
        <v>5</v>
      </c>
      <c r="D259" s="385" t="s">
        <v>78</v>
      </c>
      <c r="E259" s="39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10"/>
      <c r="B260" s="394"/>
      <c r="C260" s="139">
        <v>6</v>
      </c>
      <c r="D260" s="385" t="s">
        <v>79</v>
      </c>
      <c r="E260" s="39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10"/>
      <c r="B261" s="394"/>
      <c r="C261" s="139">
        <v>7</v>
      </c>
      <c r="D261" s="385" t="s">
        <v>80</v>
      </c>
      <c r="E261" s="39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10"/>
      <c r="B262" s="394"/>
      <c r="C262" s="139">
        <v>8</v>
      </c>
      <c r="D262" s="385" t="s">
        <v>81</v>
      </c>
      <c r="E262" s="39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10"/>
      <c r="B263" s="394"/>
      <c r="C263" s="139">
        <v>9</v>
      </c>
      <c r="D263" s="385" t="s">
        <v>82</v>
      </c>
      <c r="E263" s="39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10"/>
      <c r="B264" s="394"/>
      <c r="C264" s="139">
        <v>10</v>
      </c>
      <c r="D264" s="385" t="s">
        <v>111</v>
      </c>
      <c r="E264" s="38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11"/>
      <c r="B265" s="395"/>
      <c r="C265" s="139">
        <v>11</v>
      </c>
      <c r="D265" s="385" t="s">
        <v>83</v>
      </c>
      <c r="E265" s="39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90" t="s">
        <v>50</v>
      </c>
      <c r="B266" s="391"/>
      <c r="C266" s="391"/>
      <c r="D266" s="391"/>
      <c r="E266" s="392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</v>
      </c>
      <c r="L266" s="94">
        <f>SUM(L254:L265)</f>
        <v>1</v>
      </c>
      <c r="M266" s="94">
        <f>SUM(M254:M265)</f>
        <v>0</v>
      </c>
      <c r="N266" s="94">
        <f>SUM(N254:N265)</f>
        <v>0</v>
      </c>
      <c r="O266" s="56">
        <f>SUM(L266:N266)</f>
        <v>1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21"/>
      <c r="B269" s="422"/>
      <c r="C269" s="422"/>
      <c r="D269" s="422"/>
      <c r="E269" s="322"/>
      <c r="F269" s="237" t="s">
        <v>70</v>
      </c>
      <c r="G269" s="238"/>
      <c r="H269" s="238"/>
      <c r="I269" s="238"/>
      <c r="J269" s="239"/>
      <c r="K269" s="316" t="s">
        <v>50</v>
      </c>
      <c r="L269" s="243" t="s">
        <v>71</v>
      </c>
      <c r="M269" s="244"/>
      <c r="N269" s="244"/>
      <c r="O269" s="244"/>
      <c r="P269" s="244"/>
      <c r="Q269" s="244"/>
      <c r="R269" s="245"/>
      <c r="S269" s="215" t="s">
        <v>50</v>
      </c>
    </row>
    <row r="270" spans="1:19" ht="14.1" customHeight="1" x14ac:dyDescent="0.15">
      <c r="A270" s="423"/>
      <c r="B270" s="424"/>
      <c r="C270" s="424"/>
      <c r="D270" s="424"/>
      <c r="E270" s="323"/>
      <c r="F270" s="401" t="s">
        <v>96</v>
      </c>
      <c r="G270" s="220" t="s">
        <v>97</v>
      </c>
      <c r="H270" s="222" t="s">
        <v>98</v>
      </c>
      <c r="I270" s="220" t="s">
        <v>99</v>
      </c>
      <c r="J270" s="222" t="s">
        <v>100</v>
      </c>
      <c r="K270" s="317"/>
      <c r="L270" s="413" t="s">
        <v>104</v>
      </c>
      <c r="M270" s="415" t="s">
        <v>105</v>
      </c>
      <c r="N270" s="415" t="s">
        <v>98</v>
      </c>
      <c r="O270" s="415" t="s">
        <v>106</v>
      </c>
      <c r="P270" s="416" t="s">
        <v>107</v>
      </c>
      <c r="Q270" s="415" t="s">
        <v>36</v>
      </c>
      <c r="R270" s="416" t="s">
        <v>30</v>
      </c>
      <c r="S270" s="216"/>
    </row>
    <row r="271" spans="1:19" ht="14.1" customHeight="1" x14ac:dyDescent="0.15">
      <c r="A271" s="425"/>
      <c r="B271" s="426"/>
      <c r="C271" s="426"/>
      <c r="D271" s="426"/>
      <c r="E271" s="324"/>
      <c r="F271" s="403"/>
      <c r="G271" s="221"/>
      <c r="H271" s="223"/>
      <c r="I271" s="221"/>
      <c r="J271" s="223"/>
      <c r="K271" s="318"/>
      <c r="L271" s="414"/>
      <c r="M271" s="415"/>
      <c r="N271" s="415"/>
      <c r="O271" s="415"/>
      <c r="P271" s="416"/>
      <c r="Q271" s="415"/>
      <c r="R271" s="416"/>
      <c r="S271" s="217"/>
    </row>
    <row r="272" spans="1:19" ht="14.1" customHeight="1" x14ac:dyDescent="0.15">
      <c r="A272" s="387" t="s">
        <v>73</v>
      </c>
      <c r="B272" s="117" t="s">
        <v>85</v>
      </c>
      <c r="C272" s="368" t="s">
        <v>87</v>
      </c>
      <c r="D272" s="396"/>
      <c r="E272" s="369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88"/>
      <c r="B273" s="393" t="s">
        <v>86</v>
      </c>
      <c r="C273" s="139">
        <v>1</v>
      </c>
      <c r="D273" s="385" t="s">
        <v>75</v>
      </c>
      <c r="E273" s="386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8"/>
      <c r="B274" s="394"/>
      <c r="C274" s="139">
        <v>2</v>
      </c>
      <c r="D274" s="385" t="s">
        <v>76</v>
      </c>
      <c r="E274" s="386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8"/>
      <c r="B275" s="394"/>
      <c r="C275" s="139">
        <v>3</v>
      </c>
      <c r="D275" s="385" t="s">
        <v>77</v>
      </c>
      <c r="E275" s="386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8"/>
      <c r="B276" s="394"/>
      <c r="C276" s="139">
        <v>4</v>
      </c>
      <c r="D276" s="419" t="s">
        <v>110</v>
      </c>
      <c r="E276" s="420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8"/>
      <c r="B277" s="394"/>
      <c r="C277" s="139">
        <v>5</v>
      </c>
      <c r="D277" s="385" t="s">
        <v>78</v>
      </c>
      <c r="E277" s="386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8"/>
      <c r="B278" s="394"/>
      <c r="C278" s="139">
        <v>6</v>
      </c>
      <c r="D278" s="385" t="s">
        <v>79</v>
      </c>
      <c r="E278" s="386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8"/>
      <c r="B279" s="394"/>
      <c r="C279" s="139">
        <v>7</v>
      </c>
      <c r="D279" s="385" t="s">
        <v>80</v>
      </c>
      <c r="E279" s="386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8"/>
      <c r="B280" s="394"/>
      <c r="C280" s="139">
        <v>8</v>
      </c>
      <c r="D280" s="385" t="s">
        <v>81</v>
      </c>
      <c r="E280" s="386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8"/>
      <c r="B281" s="394"/>
      <c r="C281" s="139">
        <v>9</v>
      </c>
      <c r="D281" s="385" t="s">
        <v>82</v>
      </c>
      <c r="E281" s="386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8"/>
      <c r="B282" s="394"/>
      <c r="C282" s="139">
        <v>10</v>
      </c>
      <c r="D282" s="385" t="s">
        <v>111</v>
      </c>
      <c r="E282" s="386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9"/>
      <c r="B283" s="395"/>
      <c r="C283" s="139">
        <v>11</v>
      </c>
      <c r="D283" s="385" t="s">
        <v>83</v>
      </c>
      <c r="E283" s="386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90" t="s">
        <v>50</v>
      </c>
      <c r="B284" s="391"/>
      <c r="C284" s="391"/>
      <c r="D284" s="391"/>
      <c r="E284" s="39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7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6">
        <v>1</v>
      </c>
      <c r="L3" s="429" t="s">
        <v>54</v>
      </c>
      <c r="M3" s="430"/>
      <c r="N3" s="430"/>
      <c r="O3" s="431"/>
      <c r="P3" s="144">
        <v>2</v>
      </c>
      <c r="Q3" s="429" t="s">
        <v>55</v>
      </c>
      <c r="R3" s="430"/>
      <c r="S3" s="430"/>
      <c r="T3" s="431"/>
      <c r="U3" s="144">
        <v>3</v>
      </c>
      <c r="V3" s="429" t="s">
        <v>56</v>
      </c>
      <c r="W3" s="430"/>
      <c r="X3" s="430"/>
      <c r="Y3" s="431"/>
      <c r="Z3" s="144">
        <v>4</v>
      </c>
      <c r="AA3" s="429" t="s">
        <v>57</v>
      </c>
      <c r="AB3" s="430"/>
      <c r="AC3" s="430"/>
      <c r="AD3" s="431"/>
      <c r="AE3" s="144">
        <v>5</v>
      </c>
      <c r="AF3" s="429" t="s">
        <v>58</v>
      </c>
      <c r="AG3" s="430"/>
      <c r="AH3" s="430"/>
      <c r="AI3" s="431"/>
      <c r="AJ3" s="144">
        <v>6</v>
      </c>
      <c r="AK3" s="429" t="s">
        <v>134</v>
      </c>
      <c r="AL3" s="430"/>
      <c r="AM3" s="430"/>
      <c r="AN3" s="431"/>
      <c r="AO3" s="144">
        <v>7</v>
      </c>
      <c r="AP3" s="429" t="s">
        <v>135</v>
      </c>
      <c r="AQ3" s="430"/>
      <c r="AR3" s="430"/>
      <c r="AS3" s="431"/>
      <c r="AT3" s="144">
        <v>8</v>
      </c>
      <c r="AU3" s="429" t="s">
        <v>61</v>
      </c>
      <c r="AV3" s="430"/>
      <c r="AW3" s="430"/>
      <c r="AX3" s="431"/>
      <c r="AY3" s="144">
        <v>9</v>
      </c>
      <c r="AZ3" s="429" t="s">
        <v>62</v>
      </c>
      <c r="BA3" s="430"/>
      <c r="BB3" s="430"/>
      <c r="BC3" s="433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7"/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7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7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7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7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7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7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6">
        <v>1</v>
      </c>
      <c r="L13" s="429" t="s">
        <v>54</v>
      </c>
      <c r="M13" s="430"/>
      <c r="N13" s="430"/>
      <c r="O13" s="431"/>
      <c r="P13" s="144">
        <v>2</v>
      </c>
      <c r="Q13" s="429" t="s">
        <v>55</v>
      </c>
      <c r="R13" s="430"/>
      <c r="S13" s="430"/>
      <c r="T13" s="431"/>
      <c r="U13" s="144">
        <v>3</v>
      </c>
      <c r="V13" s="429" t="s">
        <v>56</v>
      </c>
      <c r="W13" s="430"/>
      <c r="X13" s="430"/>
      <c r="Y13" s="431"/>
      <c r="Z13" s="144">
        <v>4</v>
      </c>
      <c r="AA13" s="429" t="s">
        <v>57</v>
      </c>
      <c r="AB13" s="430"/>
      <c r="AC13" s="430"/>
      <c r="AD13" s="431"/>
      <c r="AE13" s="144">
        <v>5</v>
      </c>
      <c r="AF13" s="429" t="s">
        <v>58</v>
      </c>
      <c r="AG13" s="430"/>
      <c r="AH13" s="430"/>
      <c r="AI13" s="431"/>
      <c r="AJ13" s="144">
        <v>6</v>
      </c>
      <c r="AK13" s="429" t="s">
        <v>134</v>
      </c>
      <c r="AL13" s="430"/>
      <c r="AM13" s="430"/>
      <c r="AN13" s="431"/>
      <c r="AO13" s="144">
        <v>7</v>
      </c>
      <c r="AP13" s="429" t="s">
        <v>135</v>
      </c>
      <c r="AQ13" s="430"/>
      <c r="AR13" s="430"/>
      <c r="AS13" s="431"/>
      <c r="AT13" s="144">
        <v>8</v>
      </c>
      <c r="AU13" s="429" t="s">
        <v>61</v>
      </c>
      <c r="AV13" s="430"/>
      <c r="AW13" s="430"/>
      <c r="AX13" s="431"/>
      <c r="AY13" s="144">
        <v>9</v>
      </c>
      <c r="AZ13" s="429" t="s">
        <v>62</v>
      </c>
      <c r="BA13" s="430"/>
      <c r="BB13" s="430"/>
      <c r="BC13" s="433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34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4"/>
      <c r="B15" s="395" t="s">
        <v>29</v>
      </c>
      <c r="C15" s="395"/>
      <c r="D15" s="395"/>
      <c r="E15" s="395"/>
      <c r="F15" s="395"/>
      <c r="G15" s="395"/>
      <c r="H15" s="395"/>
      <c r="I15" s="395"/>
      <c r="J15" s="39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4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4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4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4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4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4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6">
        <v>1</v>
      </c>
      <c r="L23" s="429" t="s">
        <v>54</v>
      </c>
      <c r="M23" s="430"/>
      <c r="N23" s="430"/>
      <c r="O23" s="431"/>
      <c r="P23" s="144">
        <v>2</v>
      </c>
      <c r="Q23" s="429" t="s">
        <v>55</v>
      </c>
      <c r="R23" s="430"/>
      <c r="S23" s="430"/>
      <c r="T23" s="431"/>
      <c r="U23" s="144">
        <v>3</v>
      </c>
      <c r="V23" s="429" t="s">
        <v>56</v>
      </c>
      <c r="W23" s="430"/>
      <c r="X23" s="430"/>
      <c r="Y23" s="431"/>
      <c r="Z23" s="144">
        <v>4</v>
      </c>
      <c r="AA23" s="429" t="s">
        <v>57</v>
      </c>
      <c r="AB23" s="430"/>
      <c r="AC23" s="430"/>
      <c r="AD23" s="431"/>
      <c r="AE23" s="144">
        <v>5</v>
      </c>
      <c r="AF23" s="429" t="s">
        <v>58</v>
      </c>
      <c r="AG23" s="430"/>
      <c r="AH23" s="430"/>
      <c r="AI23" s="431"/>
      <c r="AJ23" s="144">
        <v>6</v>
      </c>
      <c r="AK23" s="429" t="s">
        <v>134</v>
      </c>
      <c r="AL23" s="430"/>
      <c r="AM23" s="430"/>
      <c r="AN23" s="431"/>
      <c r="AO23" s="144">
        <v>7</v>
      </c>
      <c r="AP23" s="429" t="s">
        <v>135</v>
      </c>
      <c r="AQ23" s="430"/>
      <c r="AR23" s="430"/>
      <c r="AS23" s="431"/>
      <c r="AT23" s="144">
        <v>8</v>
      </c>
      <c r="AU23" s="429" t="s">
        <v>61</v>
      </c>
      <c r="AV23" s="430"/>
      <c r="AW23" s="430"/>
      <c r="AX23" s="431"/>
      <c r="AY23" s="144">
        <v>9</v>
      </c>
      <c r="AZ23" s="429" t="s">
        <v>62</v>
      </c>
      <c r="BA23" s="430"/>
      <c r="BB23" s="430"/>
      <c r="BC23" s="433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87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8"/>
      <c r="B25" s="395" t="s">
        <v>29</v>
      </c>
      <c r="C25" s="395"/>
      <c r="D25" s="395"/>
      <c r="E25" s="395"/>
      <c r="F25" s="395"/>
      <c r="G25" s="395"/>
      <c r="H25" s="395"/>
      <c r="I25" s="395"/>
      <c r="J25" s="39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8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8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8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8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8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9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6">
        <v>1</v>
      </c>
      <c r="L33" s="429" t="s">
        <v>54</v>
      </c>
      <c r="M33" s="430"/>
      <c r="N33" s="430"/>
      <c r="O33" s="431"/>
      <c r="P33" s="144">
        <v>2</v>
      </c>
      <c r="Q33" s="429" t="s">
        <v>55</v>
      </c>
      <c r="R33" s="430"/>
      <c r="S33" s="430"/>
      <c r="T33" s="431"/>
      <c r="U33" s="144">
        <v>3</v>
      </c>
      <c r="V33" s="429" t="s">
        <v>56</v>
      </c>
      <c r="W33" s="430"/>
      <c r="X33" s="430"/>
      <c r="Y33" s="431"/>
      <c r="Z33" s="144">
        <v>4</v>
      </c>
      <c r="AA33" s="429" t="s">
        <v>57</v>
      </c>
      <c r="AB33" s="430"/>
      <c r="AC33" s="430"/>
      <c r="AD33" s="431"/>
      <c r="AE33" s="144">
        <v>5</v>
      </c>
      <c r="AF33" s="429" t="s">
        <v>58</v>
      </c>
      <c r="AG33" s="430"/>
      <c r="AH33" s="430"/>
      <c r="AI33" s="431"/>
      <c r="AJ33" s="144">
        <v>6</v>
      </c>
      <c r="AK33" s="429" t="s">
        <v>134</v>
      </c>
      <c r="AL33" s="430"/>
      <c r="AM33" s="430"/>
      <c r="AN33" s="431"/>
      <c r="AO33" s="144">
        <v>7</v>
      </c>
      <c r="AP33" s="429" t="s">
        <v>135</v>
      </c>
      <c r="AQ33" s="430"/>
      <c r="AR33" s="430"/>
      <c r="AS33" s="431"/>
      <c r="AT33" s="144">
        <v>8</v>
      </c>
      <c r="AU33" s="429" t="s">
        <v>61</v>
      </c>
      <c r="AV33" s="430"/>
      <c r="AW33" s="430"/>
      <c r="AX33" s="431"/>
      <c r="AY33" s="144">
        <v>9</v>
      </c>
      <c r="AZ33" s="429" t="s">
        <v>62</v>
      </c>
      <c r="BA33" s="430"/>
      <c r="BB33" s="430"/>
      <c r="BC33" s="433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87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8"/>
      <c r="B35" s="395" t="s">
        <v>29</v>
      </c>
      <c r="C35" s="395"/>
      <c r="D35" s="395"/>
      <c r="E35" s="395"/>
      <c r="F35" s="395"/>
      <c r="G35" s="395"/>
      <c r="H35" s="395"/>
      <c r="I35" s="395"/>
      <c r="J35" s="39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8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8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8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8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8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9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6">
        <v>1</v>
      </c>
      <c r="L43" s="429" t="s">
        <v>54</v>
      </c>
      <c r="M43" s="430"/>
      <c r="N43" s="430"/>
      <c r="O43" s="431"/>
      <c r="P43" s="144">
        <v>2</v>
      </c>
      <c r="Q43" s="429" t="s">
        <v>55</v>
      </c>
      <c r="R43" s="430"/>
      <c r="S43" s="430"/>
      <c r="T43" s="431"/>
      <c r="U43" s="144">
        <v>3</v>
      </c>
      <c r="V43" s="429" t="s">
        <v>56</v>
      </c>
      <c r="W43" s="430"/>
      <c r="X43" s="430"/>
      <c r="Y43" s="431"/>
      <c r="Z43" s="144">
        <v>4</v>
      </c>
      <c r="AA43" s="429" t="s">
        <v>57</v>
      </c>
      <c r="AB43" s="430"/>
      <c r="AC43" s="430"/>
      <c r="AD43" s="431"/>
      <c r="AE43" s="144">
        <v>5</v>
      </c>
      <c r="AF43" s="429" t="s">
        <v>58</v>
      </c>
      <c r="AG43" s="430"/>
      <c r="AH43" s="430"/>
      <c r="AI43" s="431"/>
      <c r="AJ43" s="144">
        <v>6</v>
      </c>
      <c r="AK43" s="429" t="s">
        <v>134</v>
      </c>
      <c r="AL43" s="430"/>
      <c r="AM43" s="430"/>
      <c r="AN43" s="431"/>
      <c r="AO43" s="144">
        <v>7</v>
      </c>
      <c r="AP43" s="429" t="s">
        <v>135</v>
      </c>
      <c r="AQ43" s="430"/>
      <c r="AR43" s="430"/>
      <c r="AS43" s="431"/>
      <c r="AT43" s="144">
        <v>8</v>
      </c>
      <c r="AU43" s="429" t="s">
        <v>61</v>
      </c>
      <c r="AV43" s="430"/>
      <c r="AW43" s="430"/>
      <c r="AX43" s="431"/>
      <c r="AY43" s="144">
        <v>9</v>
      </c>
      <c r="AZ43" s="429" t="s">
        <v>62</v>
      </c>
      <c r="BA43" s="430"/>
      <c r="BB43" s="430"/>
      <c r="BC43" s="433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27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7"/>
      <c r="B45" s="395" t="s">
        <v>29</v>
      </c>
      <c r="C45" s="395"/>
      <c r="D45" s="395"/>
      <c r="E45" s="395"/>
      <c r="F45" s="395"/>
      <c r="G45" s="395"/>
      <c r="H45" s="395"/>
      <c r="I45" s="395"/>
      <c r="J45" s="39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7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7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7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7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7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7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6">
        <v>1</v>
      </c>
      <c r="L53" s="429" t="s">
        <v>54</v>
      </c>
      <c r="M53" s="430"/>
      <c r="N53" s="430"/>
      <c r="O53" s="431"/>
      <c r="P53" s="144">
        <v>2</v>
      </c>
      <c r="Q53" s="429" t="s">
        <v>55</v>
      </c>
      <c r="R53" s="430"/>
      <c r="S53" s="430"/>
      <c r="T53" s="431"/>
      <c r="U53" s="144">
        <v>3</v>
      </c>
      <c r="V53" s="429" t="s">
        <v>56</v>
      </c>
      <c r="W53" s="430"/>
      <c r="X53" s="430"/>
      <c r="Y53" s="431"/>
      <c r="Z53" s="144">
        <v>4</v>
      </c>
      <c r="AA53" s="429" t="s">
        <v>57</v>
      </c>
      <c r="AB53" s="430"/>
      <c r="AC53" s="430"/>
      <c r="AD53" s="431"/>
      <c r="AE53" s="144">
        <v>5</v>
      </c>
      <c r="AF53" s="429" t="s">
        <v>58</v>
      </c>
      <c r="AG53" s="430"/>
      <c r="AH53" s="430"/>
      <c r="AI53" s="431"/>
      <c r="AJ53" s="144">
        <v>6</v>
      </c>
      <c r="AK53" s="429" t="s">
        <v>134</v>
      </c>
      <c r="AL53" s="430"/>
      <c r="AM53" s="430"/>
      <c r="AN53" s="431"/>
      <c r="AO53" s="144">
        <v>7</v>
      </c>
      <c r="AP53" s="429" t="s">
        <v>135</v>
      </c>
      <c r="AQ53" s="430"/>
      <c r="AR53" s="430"/>
      <c r="AS53" s="431"/>
      <c r="AT53" s="144">
        <v>8</v>
      </c>
      <c r="AU53" s="429" t="s">
        <v>61</v>
      </c>
      <c r="AV53" s="430"/>
      <c r="AW53" s="430"/>
      <c r="AX53" s="431"/>
      <c r="AY53" s="144">
        <v>9</v>
      </c>
      <c r="AZ53" s="429" t="s">
        <v>62</v>
      </c>
      <c r="BA53" s="430"/>
      <c r="BB53" s="430"/>
      <c r="BC53" s="433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34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4"/>
      <c r="B55" s="395" t="s">
        <v>29</v>
      </c>
      <c r="C55" s="395"/>
      <c r="D55" s="395"/>
      <c r="E55" s="395"/>
      <c r="F55" s="395"/>
      <c r="G55" s="395"/>
      <c r="H55" s="395"/>
      <c r="I55" s="395"/>
      <c r="J55" s="39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4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4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4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4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4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4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6">
        <v>1</v>
      </c>
      <c r="L63" s="429" t="s">
        <v>54</v>
      </c>
      <c r="M63" s="430"/>
      <c r="N63" s="430"/>
      <c r="O63" s="431"/>
      <c r="P63" s="144">
        <v>2</v>
      </c>
      <c r="Q63" s="429" t="s">
        <v>55</v>
      </c>
      <c r="R63" s="430"/>
      <c r="S63" s="430"/>
      <c r="T63" s="431"/>
      <c r="U63" s="144">
        <v>3</v>
      </c>
      <c r="V63" s="429" t="s">
        <v>56</v>
      </c>
      <c r="W63" s="430"/>
      <c r="X63" s="430"/>
      <c r="Y63" s="431"/>
      <c r="Z63" s="144">
        <v>4</v>
      </c>
      <c r="AA63" s="429" t="s">
        <v>57</v>
      </c>
      <c r="AB63" s="430"/>
      <c r="AC63" s="430"/>
      <c r="AD63" s="431"/>
      <c r="AE63" s="144">
        <v>5</v>
      </c>
      <c r="AF63" s="429" t="s">
        <v>58</v>
      </c>
      <c r="AG63" s="430"/>
      <c r="AH63" s="430"/>
      <c r="AI63" s="431"/>
      <c r="AJ63" s="144">
        <v>6</v>
      </c>
      <c r="AK63" s="429" t="s">
        <v>134</v>
      </c>
      <c r="AL63" s="430"/>
      <c r="AM63" s="430"/>
      <c r="AN63" s="431"/>
      <c r="AO63" s="144">
        <v>7</v>
      </c>
      <c r="AP63" s="429" t="s">
        <v>135</v>
      </c>
      <c r="AQ63" s="430"/>
      <c r="AR63" s="430"/>
      <c r="AS63" s="431"/>
      <c r="AT63" s="144">
        <v>8</v>
      </c>
      <c r="AU63" s="429" t="s">
        <v>61</v>
      </c>
      <c r="AV63" s="430"/>
      <c r="AW63" s="430"/>
      <c r="AX63" s="431"/>
      <c r="AY63" s="144">
        <v>9</v>
      </c>
      <c r="AZ63" s="429" t="s">
        <v>62</v>
      </c>
      <c r="BA63" s="430"/>
      <c r="BB63" s="430"/>
      <c r="BC63" s="433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87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8"/>
      <c r="B65" s="395" t="s">
        <v>29</v>
      </c>
      <c r="C65" s="395"/>
      <c r="D65" s="395"/>
      <c r="E65" s="395"/>
      <c r="F65" s="395"/>
      <c r="G65" s="395"/>
      <c r="H65" s="395"/>
      <c r="I65" s="395"/>
      <c r="J65" s="39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8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8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8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8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8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9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6">
        <v>1</v>
      </c>
      <c r="L73" s="429" t="s">
        <v>54</v>
      </c>
      <c r="M73" s="430"/>
      <c r="N73" s="430"/>
      <c r="O73" s="431"/>
      <c r="P73" s="144">
        <v>2</v>
      </c>
      <c r="Q73" s="429" t="s">
        <v>55</v>
      </c>
      <c r="R73" s="430"/>
      <c r="S73" s="430"/>
      <c r="T73" s="431"/>
      <c r="U73" s="144">
        <v>3</v>
      </c>
      <c r="V73" s="429" t="s">
        <v>56</v>
      </c>
      <c r="W73" s="430"/>
      <c r="X73" s="430"/>
      <c r="Y73" s="431"/>
      <c r="Z73" s="144">
        <v>4</v>
      </c>
      <c r="AA73" s="429" t="s">
        <v>57</v>
      </c>
      <c r="AB73" s="430"/>
      <c r="AC73" s="430"/>
      <c r="AD73" s="431"/>
      <c r="AE73" s="144">
        <v>5</v>
      </c>
      <c r="AF73" s="429" t="s">
        <v>58</v>
      </c>
      <c r="AG73" s="430"/>
      <c r="AH73" s="430"/>
      <c r="AI73" s="431"/>
      <c r="AJ73" s="144">
        <v>6</v>
      </c>
      <c r="AK73" s="429" t="s">
        <v>134</v>
      </c>
      <c r="AL73" s="430"/>
      <c r="AM73" s="430"/>
      <c r="AN73" s="431"/>
      <c r="AO73" s="144">
        <v>7</v>
      </c>
      <c r="AP73" s="429" t="s">
        <v>135</v>
      </c>
      <c r="AQ73" s="430"/>
      <c r="AR73" s="430"/>
      <c r="AS73" s="431"/>
      <c r="AT73" s="144">
        <v>8</v>
      </c>
      <c r="AU73" s="429" t="s">
        <v>61</v>
      </c>
      <c r="AV73" s="430"/>
      <c r="AW73" s="430"/>
      <c r="AX73" s="431"/>
      <c r="AY73" s="144">
        <v>9</v>
      </c>
      <c r="AZ73" s="429" t="s">
        <v>62</v>
      </c>
      <c r="BA73" s="430"/>
      <c r="BB73" s="430"/>
      <c r="BC73" s="433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87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8"/>
      <c r="B75" s="395" t="s">
        <v>29</v>
      </c>
      <c r="C75" s="395"/>
      <c r="D75" s="395"/>
      <c r="E75" s="395"/>
      <c r="F75" s="395"/>
      <c r="G75" s="395"/>
      <c r="H75" s="395"/>
      <c r="I75" s="395"/>
      <c r="J75" s="39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8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8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8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8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8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9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6">
        <v>1</v>
      </c>
      <c r="L84" s="429" t="s">
        <v>54</v>
      </c>
      <c r="M84" s="430"/>
      <c r="N84" s="430"/>
      <c r="O84" s="431"/>
      <c r="P84" s="144">
        <v>2</v>
      </c>
      <c r="Q84" s="429" t="s">
        <v>55</v>
      </c>
      <c r="R84" s="430"/>
      <c r="S84" s="430"/>
      <c r="T84" s="431"/>
      <c r="U84" s="144">
        <v>3</v>
      </c>
      <c r="V84" s="429" t="s">
        <v>56</v>
      </c>
      <c r="W84" s="430"/>
      <c r="X84" s="430"/>
      <c r="Y84" s="431"/>
      <c r="Z84" s="144">
        <v>4</v>
      </c>
      <c r="AA84" s="429" t="s">
        <v>57</v>
      </c>
      <c r="AB84" s="430"/>
      <c r="AC84" s="430"/>
      <c r="AD84" s="431"/>
      <c r="AE84" s="144">
        <v>5</v>
      </c>
      <c r="AF84" s="429" t="s">
        <v>58</v>
      </c>
      <c r="AG84" s="430"/>
      <c r="AH84" s="430"/>
      <c r="AI84" s="431"/>
      <c r="AJ84" s="144">
        <v>6</v>
      </c>
      <c r="AK84" s="429" t="s">
        <v>134</v>
      </c>
      <c r="AL84" s="430"/>
      <c r="AM84" s="430"/>
      <c r="AN84" s="431"/>
      <c r="AO84" s="144">
        <v>7</v>
      </c>
      <c r="AP84" s="429" t="s">
        <v>135</v>
      </c>
      <c r="AQ84" s="430"/>
      <c r="AR84" s="430"/>
      <c r="AS84" s="431"/>
      <c r="AT84" s="144">
        <v>8</v>
      </c>
      <c r="AU84" s="429" t="s">
        <v>61</v>
      </c>
      <c r="AV84" s="430"/>
      <c r="AW84" s="430"/>
      <c r="AX84" s="431"/>
      <c r="AY84" s="144">
        <v>9</v>
      </c>
      <c r="AZ84" s="429" t="s">
        <v>62</v>
      </c>
      <c r="BA84" s="430"/>
      <c r="BB84" s="430"/>
      <c r="BC84" s="433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27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7"/>
      <c r="B86" s="395" t="s">
        <v>29</v>
      </c>
      <c r="C86" s="395"/>
      <c r="D86" s="395"/>
      <c r="E86" s="395"/>
      <c r="F86" s="395"/>
      <c r="G86" s="395"/>
      <c r="H86" s="395"/>
      <c r="I86" s="395"/>
      <c r="J86" s="39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7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7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7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7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7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7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6">
        <v>1</v>
      </c>
      <c r="L94" s="429" t="s">
        <v>54</v>
      </c>
      <c r="M94" s="430"/>
      <c r="N94" s="430"/>
      <c r="O94" s="431"/>
      <c r="P94" s="144">
        <v>2</v>
      </c>
      <c r="Q94" s="429" t="s">
        <v>55</v>
      </c>
      <c r="R94" s="430"/>
      <c r="S94" s="430"/>
      <c r="T94" s="431"/>
      <c r="U94" s="144">
        <v>3</v>
      </c>
      <c r="V94" s="429" t="s">
        <v>56</v>
      </c>
      <c r="W94" s="430"/>
      <c r="X94" s="430"/>
      <c r="Y94" s="431"/>
      <c r="Z94" s="144">
        <v>4</v>
      </c>
      <c r="AA94" s="429" t="s">
        <v>57</v>
      </c>
      <c r="AB94" s="430"/>
      <c r="AC94" s="430"/>
      <c r="AD94" s="431"/>
      <c r="AE94" s="144">
        <v>5</v>
      </c>
      <c r="AF94" s="429" t="s">
        <v>58</v>
      </c>
      <c r="AG94" s="430"/>
      <c r="AH94" s="430"/>
      <c r="AI94" s="431"/>
      <c r="AJ94" s="144">
        <v>6</v>
      </c>
      <c r="AK94" s="429" t="s">
        <v>134</v>
      </c>
      <c r="AL94" s="430"/>
      <c r="AM94" s="430"/>
      <c r="AN94" s="431"/>
      <c r="AO94" s="144">
        <v>7</v>
      </c>
      <c r="AP94" s="429" t="s">
        <v>135</v>
      </c>
      <c r="AQ94" s="430"/>
      <c r="AR94" s="430"/>
      <c r="AS94" s="431"/>
      <c r="AT94" s="144">
        <v>8</v>
      </c>
      <c r="AU94" s="429" t="s">
        <v>61</v>
      </c>
      <c r="AV94" s="430"/>
      <c r="AW94" s="430"/>
      <c r="AX94" s="431"/>
      <c r="AY94" s="144">
        <v>9</v>
      </c>
      <c r="AZ94" s="429" t="s">
        <v>62</v>
      </c>
      <c r="BA94" s="430"/>
      <c r="BB94" s="430"/>
      <c r="BC94" s="433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34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4"/>
      <c r="B96" s="395" t="s">
        <v>29</v>
      </c>
      <c r="C96" s="395"/>
      <c r="D96" s="395"/>
      <c r="E96" s="395"/>
      <c r="F96" s="395"/>
      <c r="G96" s="395"/>
      <c r="H96" s="395"/>
      <c r="I96" s="395"/>
      <c r="J96" s="39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4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4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4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4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4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4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5" t="s">
        <v>108</v>
      </c>
      <c r="C104" s="435"/>
      <c r="D104" s="435"/>
      <c r="E104" s="435" t="s">
        <v>109</v>
      </c>
      <c r="F104" s="435"/>
      <c r="G104" s="435"/>
      <c r="H104" s="435" t="s">
        <v>93</v>
      </c>
      <c r="I104" s="435"/>
      <c r="J104" s="435"/>
      <c r="K104" s="36">
        <v>1</v>
      </c>
      <c r="L104" s="429" t="s">
        <v>54</v>
      </c>
      <c r="M104" s="430"/>
      <c r="N104" s="430"/>
      <c r="O104" s="431"/>
      <c r="P104" s="144">
        <v>2</v>
      </c>
      <c r="Q104" s="429" t="s">
        <v>55</v>
      </c>
      <c r="R104" s="430"/>
      <c r="S104" s="430"/>
      <c r="T104" s="431"/>
      <c r="U104" s="144">
        <v>3</v>
      </c>
      <c r="V104" s="429" t="s">
        <v>56</v>
      </c>
      <c r="W104" s="430"/>
      <c r="X104" s="430"/>
      <c r="Y104" s="431"/>
      <c r="Z104" s="144">
        <v>4</v>
      </c>
      <c r="AA104" s="429" t="s">
        <v>57</v>
      </c>
      <c r="AB104" s="430"/>
      <c r="AC104" s="430"/>
      <c r="AD104" s="431"/>
      <c r="AE104" s="144">
        <v>5</v>
      </c>
      <c r="AF104" s="429" t="s">
        <v>58</v>
      </c>
      <c r="AG104" s="430"/>
      <c r="AH104" s="430"/>
      <c r="AI104" s="431"/>
      <c r="AJ104" s="144">
        <v>6</v>
      </c>
      <c r="AK104" s="429" t="s">
        <v>134</v>
      </c>
      <c r="AL104" s="430"/>
      <c r="AM104" s="430"/>
      <c r="AN104" s="431"/>
      <c r="AO104" s="144">
        <v>7</v>
      </c>
      <c r="AP104" s="429" t="s">
        <v>135</v>
      </c>
      <c r="AQ104" s="430"/>
      <c r="AR104" s="430"/>
      <c r="AS104" s="431"/>
      <c r="AT104" s="144">
        <v>8</v>
      </c>
      <c r="AU104" s="429" t="s">
        <v>61</v>
      </c>
      <c r="AV104" s="430"/>
      <c r="AW104" s="430"/>
      <c r="AX104" s="431"/>
      <c r="AY104" s="144">
        <v>9</v>
      </c>
      <c r="AZ104" s="429" t="s">
        <v>62</v>
      </c>
      <c r="BA104" s="430"/>
      <c r="BB104" s="430"/>
      <c r="BC104" s="433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111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8"/>
      <c r="B106" s="440" t="s">
        <v>29</v>
      </c>
      <c r="C106" s="440"/>
      <c r="D106" s="440"/>
      <c r="E106" s="440"/>
      <c r="F106" s="440"/>
      <c r="G106" s="440"/>
      <c r="H106" s="440"/>
      <c r="I106" s="440"/>
      <c r="J106" s="44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29</v>
      </c>
      <c r="F107" s="435"/>
      <c r="G107" s="435"/>
      <c r="H107" s="435"/>
      <c r="I107" s="435"/>
      <c r="J107" s="435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29</v>
      </c>
      <c r="I108" s="435"/>
      <c r="J108" s="435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8"/>
      <c r="B109" s="435" t="s">
        <v>29</v>
      </c>
      <c r="C109" s="435"/>
      <c r="D109" s="435"/>
      <c r="E109" s="435" t="s">
        <v>29</v>
      </c>
      <c r="F109" s="435"/>
      <c r="G109" s="435"/>
      <c r="H109" s="435"/>
      <c r="I109" s="435"/>
      <c r="J109" s="435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8"/>
      <c r="B110" s="435" t="s">
        <v>29</v>
      </c>
      <c r="C110" s="435"/>
      <c r="D110" s="435"/>
      <c r="E110" s="435"/>
      <c r="F110" s="435"/>
      <c r="G110" s="435"/>
      <c r="H110" s="435" t="s">
        <v>29</v>
      </c>
      <c r="I110" s="435"/>
      <c r="J110" s="435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29</v>
      </c>
      <c r="F111" s="435"/>
      <c r="G111" s="435"/>
      <c r="H111" s="435" t="s">
        <v>29</v>
      </c>
      <c r="I111" s="435"/>
      <c r="J111" s="435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9"/>
      <c r="B112" s="435" t="s">
        <v>29</v>
      </c>
      <c r="C112" s="435"/>
      <c r="D112" s="435"/>
      <c r="E112" s="435" t="s">
        <v>29</v>
      </c>
      <c r="F112" s="435"/>
      <c r="G112" s="435"/>
      <c r="H112" s="435" t="s">
        <v>29</v>
      </c>
      <c r="I112" s="435"/>
      <c r="J112" s="435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5" t="s">
        <v>108</v>
      </c>
      <c r="C114" s="435"/>
      <c r="D114" s="435"/>
      <c r="E114" s="435" t="s">
        <v>109</v>
      </c>
      <c r="F114" s="435"/>
      <c r="G114" s="435"/>
      <c r="H114" s="435" t="s">
        <v>93</v>
      </c>
      <c r="I114" s="435"/>
      <c r="J114" s="435"/>
      <c r="K114" s="36">
        <v>1</v>
      </c>
      <c r="L114" s="429" t="s">
        <v>54</v>
      </c>
      <c r="M114" s="430"/>
      <c r="N114" s="430"/>
      <c r="O114" s="431"/>
      <c r="P114" s="144">
        <v>2</v>
      </c>
      <c r="Q114" s="429" t="s">
        <v>55</v>
      </c>
      <c r="R114" s="430"/>
      <c r="S114" s="430"/>
      <c r="T114" s="431"/>
      <c r="U114" s="144">
        <v>3</v>
      </c>
      <c r="V114" s="429" t="s">
        <v>56</v>
      </c>
      <c r="W114" s="430"/>
      <c r="X114" s="430"/>
      <c r="Y114" s="431"/>
      <c r="Z114" s="144">
        <v>4</v>
      </c>
      <c r="AA114" s="429" t="s">
        <v>57</v>
      </c>
      <c r="AB114" s="430"/>
      <c r="AC114" s="430"/>
      <c r="AD114" s="431"/>
      <c r="AE114" s="144">
        <v>5</v>
      </c>
      <c r="AF114" s="429" t="s">
        <v>58</v>
      </c>
      <c r="AG114" s="430"/>
      <c r="AH114" s="430"/>
      <c r="AI114" s="431"/>
      <c r="AJ114" s="144">
        <v>6</v>
      </c>
      <c r="AK114" s="429" t="s">
        <v>134</v>
      </c>
      <c r="AL114" s="430"/>
      <c r="AM114" s="430"/>
      <c r="AN114" s="431"/>
      <c r="AO114" s="144">
        <v>7</v>
      </c>
      <c r="AP114" s="429" t="s">
        <v>135</v>
      </c>
      <c r="AQ114" s="430"/>
      <c r="AR114" s="430"/>
      <c r="AS114" s="431"/>
      <c r="AT114" s="144">
        <v>8</v>
      </c>
      <c r="AU114" s="429" t="s">
        <v>61</v>
      </c>
      <c r="AV114" s="430"/>
      <c r="AW114" s="430"/>
      <c r="AX114" s="431"/>
      <c r="AY114" s="144">
        <v>9</v>
      </c>
      <c r="AZ114" s="429" t="s">
        <v>62</v>
      </c>
      <c r="BA114" s="430"/>
      <c r="BB114" s="430"/>
      <c r="BC114" s="433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68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8"/>
      <c r="B116" s="440" t="s">
        <v>29</v>
      </c>
      <c r="C116" s="440"/>
      <c r="D116" s="440"/>
      <c r="E116" s="440"/>
      <c r="F116" s="440"/>
      <c r="G116" s="440"/>
      <c r="H116" s="440"/>
      <c r="I116" s="440"/>
      <c r="J116" s="44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29</v>
      </c>
      <c r="F117" s="435"/>
      <c r="G117" s="435"/>
      <c r="H117" s="435"/>
      <c r="I117" s="435"/>
      <c r="J117" s="435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29</v>
      </c>
      <c r="I118" s="435"/>
      <c r="J118" s="435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8"/>
      <c r="B119" s="435" t="s">
        <v>29</v>
      </c>
      <c r="C119" s="435"/>
      <c r="D119" s="435"/>
      <c r="E119" s="435" t="s">
        <v>29</v>
      </c>
      <c r="F119" s="435"/>
      <c r="G119" s="435"/>
      <c r="H119" s="435"/>
      <c r="I119" s="435"/>
      <c r="J119" s="435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8"/>
      <c r="B120" s="435" t="s">
        <v>29</v>
      </c>
      <c r="C120" s="435"/>
      <c r="D120" s="435"/>
      <c r="E120" s="435"/>
      <c r="F120" s="435"/>
      <c r="G120" s="435"/>
      <c r="H120" s="435" t="s">
        <v>29</v>
      </c>
      <c r="I120" s="435"/>
      <c r="J120" s="435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29</v>
      </c>
      <c r="F121" s="435"/>
      <c r="G121" s="435"/>
      <c r="H121" s="435" t="s">
        <v>29</v>
      </c>
      <c r="I121" s="435"/>
      <c r="J121" s="435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9"/>
      <c r="B122" s="435" t="s">
        <v>29</v>
      </c>
      <c r="C122" s="435"/>
      <c r="D122" s="435"/>
      <c r="E122" s="435" t="s">
        <v>29</v>
      </c>
      <c r="F122" s="435"/>
      <c r="G122" s="435"/>
      <c r="H122" s="435" t="s">
        <v>29</v>
      </c>
      <c r="I122" s="435"/>
      <c r="J122" s="435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91" t="str">
        <f>ローデータ!B2</f>
        <v>北区</v>
      </c>
      <c r="C2" s="293"/>
      <c r="D2" s="293"/>
      <c r="E2" s="292"/>
      <c r="G2" s="347" t="s">
        <v>52</v>
      </c>
      <c r="H2" s="347"/>
      <c r="K2" s="417" t="s">
        <v>94</v>
      </c>
      <c r="L2" s="347"/>
    </row>
    <row r="3" spans="1:19" ht="14.1" customHeight="1" x14ac:dyDescent="0.15">
      <c r="A3" s="215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7"/>
      <c r="H3" s="347"/>
      <c r="K3" s="347"/>
      <c r="L3" s="347"/>
    </row>
    <row r="4" spans="1:19" ht="14.1" customHeight="1" x14ac:dyDescent="0.15">
      <c r="A4" s="217"/>
      <c r="B4" s="142" t="str">
        <f>ローデータ!B4</f>
        <v>令和2年</v>
      </c>
      <c r="C4" s="120">
        <f>ローデータ!C4</f>
        <v>1</v>
      </c>
      <c r="D4" s="120">
        <f>ローデータ!D4</f>
        <v>31</v>
      </c>
      <c r="E4" s="120" t="str">
        <f>ローデータ!E4</f>
        <v>金</v>
      </c>
      <c r="G4" s="138">
        <v>20</v>
      </c>
      <c r="H4" s="140" t="s">
        <v>53</v>
      </c>
      <c r="K4" s="418">
        <f>COUNTIFS(ローデータ!B12:B1011,1,ローデータ!G12:G1011,$G$4)</f>
        <v>0</v>
      </c>
      <c r="L4" s="4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34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5" t="s">
        <v>50</v>
      </c>
    </row>
    <row r="9" spans="1:19" ht="14.1" customHeight="1" x14ac:dyDescent="0.15">
      <c r="A9" s="23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34"/>
      <c r="B14" s="137">
        <v>1</v>
      </c>
      <c r="C14" s="137">
        <v>2</v>
      </c>
      <c r="D14" s="215" t="s">
        <v>50</v>
      </c>
      <c r="F14" s="234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54" t="s">
        <v>50</v>
      </c>
    </row>
    <row r="15" spans="1:19" ht="14.1" customHeight="1" x14ac:dyDescent="0.15">
      <c r="A15" s="236"/>
      <c r="B15" s="140" t="s">
        <v>63</v>
      </c>
      <c r="C15" s="140" t="s">
        <v>64</v>
      </c>
      <c r="D15" s="217"/>
      <c r="F15" s="235"/>
      <c r="G15" s="281" t="s">
        <v>95</v>
      </c>
      <c r="H15" s="252" t="s">
        <v>76</v>
      </c>
      <c r="I15" s="252" t="s">
        <v>77</v>
      </c>
      <c r="J15" s="281" t="s">
        <v>110</v>
      </c>
      <c r="K15" s="252" t="s">
        <v>78</v>
      </c>
      <c r="L15" s="252" t="s">
        <v>79</v>
      </c>
      <c r="M15" s="252" t="s">
        <v>80</v>
      </c>
      <c r="N15" s="252" t="s">
        <v>81</v>
      </c>
      <c r="O15" s="252" t="s">
        <v>82</v>
      </c>
      <c r="P15" s="275" t="s">
        <v>111</v>
      </c>
      <c r="Q15" s="252" t="s">
        <v>83</v>
      </c>
      <c r="R15" s="294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5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4"/>
    </row>
    <row r="17" spans="1:19" ht="14.1" customHeight="1" x14ac:dyDescent="0.15">
      <c r="A17" s="145"/>
      <c r="B17" s="9"/>
      <c r="C17" s="9"/>
      <c r="D17" s="9"/>
      <c r="F17" s="236"/>
      <c r="G17" s="284"/>
      <c r="H17" s="253"/>
      <c r="I17" s="253"/>
      <c r="J17" s="284"/>
      <c r="K17" s="253"/>
      <c r="L17" s="253"/>
      <c r="M17" s="253"/>
      <c r="N17" s="253"/>
      <c r="O17" s="253"/>
      <c r="P17" s="308"/>
      <c r="Q17" s="253"/>
      <c r="R17" s="255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4"/>
      <c r="B21" s="295">
        <v>1</v>
      </c>
      <c r="C21" s="245"/>
      <c r="D21" s="295">
        <v>2</v>
      </c>
      <c r="E21" s="245"/>
      <c r="F21" s="295">
        <v>3</v>
      </c>
      <c r="G21" s="244"/>
      <c r="H21" s="245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6"/>
      <c r="B22" s="302" t="s">
        <v>72</v>
      </c>
      <c r="C22" s="303"/>
      <c r="D22" s="302" t="s">
        <v>74</v>
      </c>
      <c r="E22" s="303"/>
      <c r="F22" s="302" t="s">
        <v>84</v>
      </c>
      <c r="G22" s="304"/>
      <c r="H22" s="303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91">
        <f>COUNTIFS(ローデータ!$B$12:$B$1011,1,ローデータ!$G$12:$G$1011,$G$4,ローデータ!$K$12:$K$1011,B21)</f>
        <v>0</v>
      </c>
      <c r="C23" s="292"/>
      <c r="D23" s="291">
        <f>COUNTIFS(ローデータ!$B$12:$B$1011,1,ローデータ!$G$12:$G$1011,$G$4,ローデータ!$K$12:$K$1011,D21)</f>
        <v>0</v>
      </c>
      <c r="E23" s="292"/>
      <c r="F23" s="291">
        <f>COUNTIFS(ローデータ!$B$12:$B$1011,1,ローデータ!$G$12:$G$1011,$G$4,ローデータ!$K$12:$K$1011,F21)</f>
        <v>0</v>
      </c>
      <c r="G23" s="293"/>
      <c r="H23" s="292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34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54" t="s">
        <v>50</v>
      </c>
      <c r="I27" s="271"/>
      <c r="J27" s="287" t="s">
        <v>96</v>
      </c>
      <c r="K27" s="289" t="s">
        <v>97</v>
      </c>
      <c r="L27" s="285" t="s">
        <v>98</v>
      </c>
      <c r="M27" s="289" t="s">
        <v>99</v>
      </c>
      <c r="N27" s="285" t="s">
        <v>100</v>
      </c>
      <c r="O27" s="309" t="s">
        <v>50</v>
      </c>
    </row>
    <row r="28" spans="1:19" ht="14.1" customHeight="1" x14ac:dyDescent="0.15">
      <c r="A28" s="235"/>
      <c r="B28" s="252" t="s">
        <v>65</v>
      </c>
      <c r="C28" s="252" t="s">
        <v>66</v>
      </c>
      <c r="D28" s="281" t="s">
        <v>101</v>
      </c>
      <c r="E28" s="246" t="s">
        <v>102</v>
      </c>
      <c r="F28" s="283" t="s">
        <v>103</v>
      </c>
      <c r="G28" s="294"/>
      <c r="H28" s="39"/>
      <c r="I28" s="272"/>
      <c r="J28" s="288"/>
      <c r="K28" s="290"/>
      <c r="L28" s="286"/>
      <c r="M28" s="290"/>
      <c r="N28" s="286"/>
      <c r="O28" s="309"/>
    </row>
    <row r="29" spans="1:19" ht="14.1" customHeight="1" x14ac:dyDescent="0.15">
      <c r="A29" s="236"/>
      <c r="B29" s="253"/>
      <c r="C29" s="253"/>
      <c r="D29" s="282"/>
      <c r="E29" s="247"/>
      <c r="F29" s="284"/>
      <c r="G29" s="255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34"/>
      <c r="B34" s="137">
        <v>1</v>
      </c>
      <c r="C34" s="137">
        <v>2</v>
      </c>
      <c r="D34" s="137">
        <v>3</v>
      </c>
      <c r="E34" s="215" t="s">
        <v>50</v>
      </c>
      <c r="F34" s="39"/>
      <c r="I34" s="271"/>
      <c r="J34" s="273" t="s">
        <v>104</v>
      </c>
      <c r="K34" s="232" t="s">
        <v>105</v>
      </c>
      <c r="L34" s="232" t="s">
        <v>98</v>
      </c>
      <c r="M34" s="232" t="s">
        <v>106</v>
      </c>
      <c r="N34" s="248" t="s">
        <v>107</v>
      </c>
      <c r="O34" s="232" t="s">
        <v>36</v>
      </c>
      <c r="P34" s="248" t="s">
        <v>30</v>
      </c>
      <c r="Q34" s="254" t="s">
        <v>50</v>
      </c>
    </row>
    <row r="35" spans="1:17" ht="14.1" customHeight="1" x14ac:dyDescent="0.15">
      <c r="A35" s="236"/>
      <c r="B35" s="140" t="s">
        <v>67</v>
      </c>
      <c r="C35" s="140" t="s">
        <v>66</v>
      </c>
      <c r="D35" s="140" t="s">
        <v>68</v>
      </c>
      <c r="E35" s="217"/>
      <c r="G35" s="39"/>
      <c r="I35" s="272"/>
      <c r="J35" s="274"/>
      <c r="K35" s="233"/>
      <c r="L35" s="233"/>
      <c r="M35" s="233"/>
      <c r="N35" s="249"/>
      <c r="O35" s="233"/>
      <c r="P35" s="249"/>
      <c r="Q35" s="255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6"/>
      <c r="B40" s="259" t="s">
        <v>16</v>
      </c>
      <c r="C40" s="260"/>
      <c r="D40" s="260"/>
      <c r="E40" s="260"/>
      <c r="F40" s="261"/>
      <c r="G40" s="310" t="s">
        <v>50</v>
      </c>
      <c r="H40" s="265" t="s">
        <v>13</v>
      </c>
      <c r="I40" s="266"/>
      <c r="J40" s="267"/>
      <c r="K40" s="313" t="s">
        <v>50</v>
      </c>
    </row>
    <row r="41" spans="1:17" ht="14.1" customHeight="1" x14ac:dyDescent="0.15">
      <c r="A41" s="257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11"/>
      <c r="H41" s="64">
        <v>1</v>
      </c>
      <c r="I41" s="63">
        <v>2</v>
      </c>
      <c r="J41" s="63">
        <v>3</v>
      </c>
      <c r="K41" s="314"/>
      <c r="M41" s="39"/>
      <c r="N41" s="39"/>
      <c r="O41" s="39"/>
      <c r="P41" s="39"/>
    </row>
    <row r="42" spans="1:17" ht="14.1" customHeight="1" x14ac:dyDescent="0.15">
      <c r="A42" s="257"/>
      <c r="B42" s="252" t="s">
        <v>65</v>
      </c>
      <c r="C42" s="252" t="s">
        <v>66</v>
      </c>
      <c r="D42" s="275" t="s">
        <v>101</v>
      </c>
      <c r="E42" s="277" t="s">
        <v>102</v>
      </c>
      <c r="F42" s="228" t="s">
        <v>103</v>
      </c>
      <c r="G42" s="311"/>
      <c r="H42" s="230" t="s">
        <v>67</v>
      </c>
      <c r="I42" s="250" t="s">
        <v>66</v>
      </c>
      <c r="J42" s="250" t="s">
        <v>68</v>
      </c>
      <c r="K42" s="314"/>
      <c r="M42" s="39"/>
      <c r="N42" s="39"/>
      <c r="O42" s="39"/>
      <c r="P42" s="39"/>
    </row>
    <row r="43" spans="1:17" ht="14.1" customHeight="1" x14ac:dyDescent="0.15">
      <c r="A43" s="258"/>
      <c r="B43" s="253"/>
      <c r="C43" s="253"/>
      <c r="D43" s="308"/>
      <c r="E43" s="321"/>
      <c r="F43" s="251"/>
      <c r="G43" s="312"/>
      <c r="H43" s="231"/>
      <c r="I43" s="251"/>
      <c r="J43" s="251"/>
      <c r="K43" s="315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4"/>
      <c r="B47" s="237" t="s">
        <v>165</v>
      </c>
      <c r="C47" s="238"/>
      <c r="D47" s="238"/>
      <c r="E47" s="238"/>
      <c r="F47" s="239"/>
      <c r="G47" s="316" t="s">
        <v>50</v>
      </c>
      <c r="H47" s="243" t="s">
        <v>71</v>
      </c>
      <c r="I47" s="244"/>
      <c r="J47" s="244"/>
      <c r="K47" s="244"/>
      <c r="L47" s="244"/>
      <c r="M47" s="244"/>
      <c r="N47" s="245"/>
      <c r="O47" s="322" t="s">
        <v>50</v>
      </c>
    </row>
    <row r="48" spans="1:17" ht="14.1" customHeight="1" x14ac:dyDescent="0.15">
      <c r="A48" s="235"/>
      <c r="B48" s="325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17"/>
      <c r="H48" s="328" t="s">
        <v>104</v>
      </c>
      <c r="I48" s="320" t="s">
        <v>105</v>
      </c>
      <c r="J48" s="320" t="s">
        <v>98</v>
      </c>
      <c r="K48" s="320" t="s">
        <v>106</v>
      </c>
      <c r="L48" s="319" t="s">
        <v>107</v>
      </c>
      <c r="M48" s="320" t="s">
        <v>36</v>
      </c>
      <c r="N48" s="319" t="s">
        <v>30</v>
      </c>
      <c r="O48" s="323"/>
    </row>
    <row r="49" spans="1:15" ht="14.1" customHeight="1" x14ac:dyDescent="0.15">
      <c r="A49" s="236"/>
      <c r="B49" s="219"/>
      <c r="C49" s="221"/>
      <c r="D49" s="223"/>
      <c r="E49" s="221"/>
      <c r="F49" s="223"/>
      <c r="G49" s="318"/>
      <c r="H49" s="329"/>
      <c r="I49" s="227"/>
      <c r="J49" s="227"/>
      <c r="K49" s="227"/>
      <c r="L49" s="247"/>
      <c r="M49" s="227"/>
      <c r="N49" s="247"/>
      <c r="O49" s="324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35"/>
      <c r="B54" s="336"/>
      <c r="C54" s="69" t="s">
        <v>85</v>
      </c>
      <c r="D54" s="341" t="s">
        <v>86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42"/>
      <c r="O54" s="313" t="s">
        <v>50</v>
      </c>
    </row>
    <row r="55" spans="1:15" ht="14.1" customHeight="1" x14ac:dyDescent="0.15">
      <c r="A55" s="337"/>
      <c r="B55" s="338"/>
      <c r="C55" s="215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14"/>
    </row>
    <row r="56" spans="1:15" ht="14.1" customHeight="1" x14ac:dyDescent="0.15">
      <c r="A56" s="337"/>
      <c r="B56" s="338"/>
      <c r="C56" s="216"/>
      <c r="D56" s="281" t="s">
        <v>95</v>
      </c>
      <c r="E56" s="252" t="s">
        <v>76</v>
      </c>
      <c r="F56" s="252" t="s">
        <v>77</v>
      </c>
      <c r="G56" s="281" t="s">
        <v>110</v>
      </c>
      <c r="H56" s="252" t="s">
        <v>78</v>
      </c>
      <c r="I56" s="252" t="s">
        <v>79</v>
      </c>
      <c r="J56" s="252" t="s">
        <v>80</v>
      </c>
      <c r="K56" s="252" t="s">
        <v>81</v>
      </c>
      <c r="L56" s="252" t="s">
        <v>82</v>
      </c>
      <c r="M56" s="275" t="s">
        <v>111</v>
      </c>
      <c r="N56" s="330" t="s">
        <v>83</v>
      </c>
      <c r="O56" s="314"/>
    </row>
    <row r="57" spans="1:15" ht="14.1" customHeight="1" x14ac:dyDescent="0.15">
      <c r="A57" s="337"/>
      <c r="B57" s="338"/>
      <c r="C57" s="216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31"/>
      <c r="O57" s="314"/>
    </row>
    <row r="58" spans="1:15" ht="14.1" customHeight="1" x14ac:dyDescent="0.15">
      <c r="A58" s="339"/>
      <c r="B58" s="340"/>
      <c r="C58" s="217"/>
      <c r="D58" s="284"/>
      <c r="E58" s="253"/>
      <c r="F58" s="253"/>
      <c r="G58" s="284"/>
      <c r="H58" s="253"/>
      <c r="I58" s="253"/>
      <c r="J58" s="253"/>
      <c r="K58" s="253"/>
      <c r="L58" s="253"/>
      <c r="M58" s="308"/>
      <c r="N58" s="332"/>
      <c r="O58" s="315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33" t="s">
        <v>50</v>
      </c>
      <c r="B68" s="334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35"/>
      <c r="B72" s="336"/>
      <c r="C72" s="343" t="s">
        <v>25</v>
      </c>
      <c r="D72" s="343"/>
      <c r="E72" s="343"/>
      <c r="F72" s="343"/>
      <c r="G72" s="343"/>
      <c r="H72" s="343"/>
      <c r="I72" s="341"/>
      <c r="J72" s="344" t="s">
        <v>50</v>
      </c>
    </row>
    <row r="73" spans="1:15" ht="14.1" customHeight="1" x14ac:dyDescent="0.15">
      <c r="A73" s="337"/>
      <c r="B73" s="338"/>
      <c r="C73" s="347">
        <v>1</v>
      </c>
      <c r="D73" s="347"/>
      <c r="E73" s="347">
        <v>2</v>
      </c>
      <c r="F73" s="347"/>
      <c r="G73" s="347">
        <v>3</v>
      </c>
      <c r="H73" s="347"/>
      <c r="I73" s="295"/>
      <c r="J73" s="345"/>
    </row>
    <row r="74" spans="1:15" ht="14.1" customHeight="1" x14ac:dyDescent="0.15">
      <c r="A74" s="339"/>
      <c r="B74" s="340"/>
      <c r="C74" s="348" t="s">
        <v>72</v>
      </c>
      <c r="D74" s="349"/>
      <c r="E74" s="348" t="s">
        <v>74</v>
      </c>
      <c r="F74" s="349"/>
      <c r="G74" s="348" t="s">
        <v>84</v>
      </c>
      <c r="H74" s="350"/>
      <c r="I74" s="350"/>
      <c r="J74" s="346"/>
    </row>
    <row r="75" spans="1:15" ht="14.1" customHeight="1" x14ac:dyDescent="0.15">
      <c r="A75" s="141">
        <v>1</v>
      </c>
      <c r="B75" s="50" t="s">
        <v>54</v>
      </c>
      <c r="C75" s="291">
        <f>COUNTIFS(ローデータ!$B$12:$B$1011,1,ローデータ!$G$12:$G$1011,$G$4,ローデータ!$H$12:$H$1011,$A$75,ローデータ!$K$12:$K$1011,C73)</f>
        <v>0</v>
      </c>
      <c r="D75" s="292"/>
      <c r="E75" s="291">
        <f>COUNTIFS(ローデータ!$B$12:$B$1011,1,ローデータ!$G$12:$G$1011,$G$4,ローデータ!$H$12:$H$1011,$A$75,ローデータ!$K$12:$K$1011,E73)</f>
        <v>0</v>
      </c>
      <c r="F75" s="292"/>
      <c r="G75" s="291">
        <f>COUNTIFS(ローデータ!$B$12:$B$1011,1,ローデータ!$G$12:$G$1011,$G$4,ローデータ!$H$12:$H$1011,$A$75,ローデータ!$K$12:$K$1011,G73)</f>
        <v>0</v>
      </c>
      <c r="H75" s="293"/>
      <c r="I75" s="293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91">
        <f>COUNTIFS(ローデータ!$B$12:$B$1011,1,ローデータ!$G$12:$G$1011,$G$4,ローデータ!$H$12:$H$1011,$A$76,ローデータ!$K$12:$K$1011,C73)</f>
        <v>0</v>
      </c>
      <c r="D76" s="292"/>
      <c r="E76" s="291">
        <f>COUNTIFS(ローデータ!$B$12:$B$1011,1,ローデータ!$G$12:$G$1011,$G$4,ローデータ!$H$12:$H$1011,$A$76,ローデータ!$K$12:$K$1011,E73)</f>
        <v>0</v>
      </c>
      <c r="F76" s="292"/>
      <c r="G76" s="291">
        <f>COUNTIFS(ローデータ!$B$12:$B$1011,1,ローデータ!$G$12:$G$1011,$G$4,ローデータ!$H$12:$H$1011,$A$76,ローデータ!$K$12:$K$1011,G73)</f>
        <v>0</v>
      </c>
      <c r="H76" s="293"/>
      <c r="I76" s="293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91">
        <f>COUNTIFS(ローデータ!$B$12:$B$1011,1,ローデータ!$G$12:$G$1011,$G$4,ローデータ!$H$12:$H$1011,$A$77,ローデータ!$K$12:$K$1011,C73)</f>
        <v>0</v>
      </c>
      <c r="D77" s="292"/>
      <c r="E77" s="291">
        <f>COUNTIFS(ローデータ!$B$12:$B$1011,1,ローデータ!$G$12:$G$1011,$G$4,ローデータ!$H$12:$H$1011,$A$77,ローデータ!$K$12:$K$1011,E73)</f>
        <v>0</v>
      </c>
      <c r="F77" s="292"/>
      <c r="G77" s="291">
        <f>COUNTIFS(ローデータ!$B$12:$B$1011,1,ローデータ!$G$12:$G$1011,$G$4,ローデータ!$H$12:$H$1011,$A$77,ローデータ!$K$12:$K$1011,G73)</f>
        <v>0</v>
      </c>
      <c r="H77" s="293"/>
      <c r="I77" s="293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91">
        <f>COUNTIFS(ローデータ!$B$12:$B$1011,1,ローデータ!$G$12:$G$1011,$G$4,ローデータ!$H$12:$H$1011,$A$78,ローデータ!$K$12:$K$1011,C73)</f>
        <v>0</v>
      </c>
      <c r="D78" s="292"/>
      <c r="E78" s="291">
        <f>COUNTIFS(ローデータ!$B$12:$B$1011,1,ローデータ!$G$12:$G$1011,$G$4,ローデータ!$H$12:$H$1011,$A$78,ローデータ!$K$12:$K$1011,E73)</f>
        <v>0</v>
      </c>
      <c r="F78" s="292"/>
      <c r="G78" s="291">
        <f>COUNTIFS(ローデータ!$B$12:$B$1011,1,ローデータ!$G$12:$G$1011,$G$4,ローデータ!$H$12:$H$1011,$A$78,ローデータ!$K$12:$K$1011,G73)</f>
        <v>0</v>
      </c>
      <c r="H78" s="293"/>
      <c r="I78" s="293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91">
        <f>COUNTIFS(ローデータ!$B$12:$B$1011,1,ローデータ!$G$12:$G$1011,$G$4,ローデータ!$H$12:$H$1011,$A$79,ローデータ!$K$12:$K$1011,C73)</f>
        <v>0</v>
      </c>
      <c r="D79" s="292"/>
      <c r="E79" s="291">
        <f>COUNTIFS(ローデータ!$B$12:$B$1011,1,ローデータ!$G$12:$G$1011,$G$4,ローデータ!$H$12:$H$1011,$A$79,ローデータ!$K$12:$K$1011,E73)</f>
        <v>0</v>
      </c>
      <c r="F79" s="292"/>
      <c r="G79" s="291">
        <f>COUNTIFS(ローデータ!$B$12:$B$1011,1,ローデータ!$G$12:$G$1011,$G$4,ローデータ!$H$12:$H$1011,$A$79,ローデータ!$K$12:$K$1011,G73)</f>
        <v>0</v>
      </c>
      <c r="H79" s="293"/>
      <c r="I79" s="293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91">
        <f>COUNTIFS(ローデータ!$B$12:$B$1011,1,ローデータ!$G$12:$G$1011,$G$4,ローデータ!$H$12:$H$1011,$A$80,ローデータ!$K$12:$K$1011,C73)</f>
        <v>0</v>
      </c>
      <c r="D80" s="292"/>
      <c r="E80" s="291">
        <f>COUNTIFS(ローデータ!$B$12:$B$1011,1,ローデータ!$G$12:$G$1011,$G$4,ローデータ!$H$12:$H$1011,$A$80,ローデータ!$K$12:$K$1011,E73)</f>
        <v>0</v>
      </c>
      <c r="F80" s="292"/>
      <c r="G80" s="291">
        <f>COUNTIFS(ローデータ!$B$12:$B$1011,1,ローデータ!$G$12:$G$1011,$G$4,ローデータ!$H$12:$H$1011,$A$80,ローデータ!$K$12:$K$1011,G73)</f>
        <v>0</v>
      </c>
      <c r="H80" s="293"/>
      <c r="I80" s="293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91">
        <f>COUNTIFS(ローデータ!$B$12:$B$1011,1,ローデータ!$G$12:$G$1011,$G$4,ローデータ!$H$12:$H$1011,$A$81,ローデータ!$K$12:$K$1011,C73)</f>
        <v>0</v>
      </c>
      <c r="D81" s="292"/>
      <c r="E81" s="291">
        <f>COUNTIFS(ローデータ!$B$12:$B$1011,1,ローデータ!$G$12:$G$1011,$G$4,ローデータ!$H$12:$H$1011,$A$81,ローデータ!$K$12:$K$1011,E73)</f>
        <v>0</v>
      </c>
      <c r="F81" s="292"/>
      <c r="G81" s="291">
        <f>COUNTIFS(ローデータ!$B$12:$B$1011,1,ローデータ!$G$12:$G$1011,$G$4,ローデータ!$H$12:$H$1011,$A$81,ローデータ!$K$12:$K$1011,G73)</f>
        <v>0</v>
      </c>
      <c r="H81" s="293"/>
      <c r="I81" s="293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91">
        <f>COUNTIFS(ローデータ!$B$12:$B$1011,1,ローデータ!$G$12:$G$1011,$G$4,ローデータ!$H$12:$H$1011,$A$82,ローデータ!$K$12:$K$1011,C73)</f>
        <v>0</v>
      </c>
      <c r="D82" s="292"/>
      <c r="E82" s="291">
        <f>COUNTIFS(ローデータ!$B$12:$B$1011,1,ローデータ!$G$12:$G$1011,$G$4,ローデータ!$H$12:$H$1011,$A$82,ローデータ!$K$12:$K$1011,E73)</f>
        <v>0</v>
      </c>
      <c r="F82" s="292"/>
      <c r="G82" s="291">
        <f>COUNTIFS(ローデータ!$B$12:$B$1011,1,ローデータ!$G$12:$G$1011,$G$4,ローデータ!$H$12:$H$1011,$A$82,ローデータ!$K$12:$K$1011,G73)</f>
        <v>0</v>
      </c>
      <c r="H82" s="293"/>
      <c r="I82" s="293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51">
        <f>COUNTIFS(ローデータ!$B$12:$B$1011,1,ローデータ!$G$12:$G$1011,$G$4,ローデータ!$H$12:$H$1011,$A$83,ローデータ!$K$12:$K$1011,C73)</f>
        <v>0</v>
      </c>
      <c r="D83" s="352"/>
      <c r="E83" s="351">
        <f>COUNTIFS(ローデータ!$B$12:$B$1011,1,ローデータ!$G$12:$G$1011,$G$4,ローデータ!$H$12:$H$1011,$A$83,ローデータ!$K$12:$K$1011,E73)</f>
        <v>0</v>
      </c>
      <c r="F83" s="352"/>
      <c r="G83" s="353">
        <f>COUNTIFS(ローデータ!$B$12:$B$1011,1,ローデータ!$G$12:$G$1011,$G$4,ローデータ!$H$12:$H$1011,$A$83,ローデータ!$K$12:$K$1011,G73)</f>
        <v>0</v>
      </c>
      <c r="H83" s="353"/>
      <c r="I83" s="351"/>
      <c r="J83" s="104">
        <f t="shared" si="2"/>
        <v>0</v>
      </c>
    </row>
    <row r="84" spans="1:17" ht="14.1" customHeight="1" thickTop="1" x14ac:dyDescent="0.15">
      <c r="A84" s="333" t="s">
        <v>50</v>
      </c>
      <c r="B84" s="334"/>
      <c r="C84" s="354">
        <f>SUM(C75:D83)</f>
        <v>0</v>
      </c>
      <c r="D84" s="355"/>
      <c r="E84" s="354">
        <f>SUM(E75:F83)</f>
        <v>0</v>
      </c>
      <c r="F84" s="355"/>
      <c r="G84" s="356">
        <f>SUM(G75:I83)</f>
        <v>0</v>
      </c>
      <c r="H84" s="356"/>
      <c r="I84" s="354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35"/>
      <c r="B89" s="336"/>
      <c r="C89" s="341" t="s">
        <v>166</v>
      </c>
      <c r="D89" s="266"/>
      <c r="E89" s="266"/>
      <c r="F89" s="266"/>
      <c r="G89" s="267"/>
      <c r="H89" s="313" t="s">
        <v>50</v>
      </c>
      <c r="J89" s="357"/>
      <c r="K89" s="358"/>
      <c r="L89" s="295" t="s">
        <v>113</v>
      </c>
      <c r="M89" s="244"/>
      <c r="N89" s="244"/>
      <c r="O89" s="244"/>
      <c r="P89" s="245"/>
      <c r="Q89" s="215" t="s">
        <v>50</v>
      </c>
    </row>
    <row r="90" spans="1:17" ht="14.1" customHeight="1" x14ac:dyDescent="0.15">
      <c r="A90" s="337"/>
      <c r="B90" s="33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14"/>
      <c r="J90" s="359"/>
      <c r="K90" s="360"/>
      <c r="L90" s="218" t="s">
        <v>96</v>
      </c>
      <c r="M90" s="220" t="s">
        <v>97</v>
      </c>
      <c r="N90" s="222" t="s">
        <v>98</v>
      </c>
      <c r="O90" s="220" t="s">
        <v>99</v>
      </c>
      <c r="P90" s="222" t="s">
        <v>100</v>
      </c>
      <c r="Q90" s="216"/>
    </row>
    <row r="91" spans="1:17" ht="14.1" customHeight="1" x14ac:dyDescent="0.15">
      <c r="A91" s="337"/>
      <c r="B91" s="338"/>
      <c r="C91" s="252" t="s">
        <v>65</v>
      </c>
      <c r="D91" s="252" t="s">
        <v>66</v>
      </c>
      <c r="E91" s="281" t="s">
        <v>101</v>
      </c>
      <c r="F91" s="246" t="s">
        <v>102</v>
      </c>
      <c r="G91" s="367" t="s">
        <v>103</v>
      </c>
      <c r="H91" s="314"/>
      <c r="J91" s="361"/>
      <c r="K91" s="362"/>
      <c r="L91" s="219"/>
      <c r="M91" s="221"/>
      <c r="N91" s="223"/>
      <c r="O91" s="221"/>
      <c r="P91" s="223"/>
      <c r="Q91" s="217"/>
    </row>
    <row r="92" spans="1:17" ht="14.1" customHeight="1" x14ac:dyDescent="0.15">
      <c r="A92" s="339"/>
      <c r="B92" s="340"/>
      <c r="C92" s="253"/>
      <c r="D92" s="253"/>
      <c r="E92" s="365"/>
      <c r="F92" s="366"/>
      <c r="G92" s="253"/>
      <c r="H92" s="315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35"/>
      <c r="B106" s="336"/>
      <c r="C106" s="374" t="s">
        <v>114</v>
      </c>
      <c r="D106" s="375"/>
      <c r="E106" s="376"/>
      <c r="F106" s="313" t="s">
        <v>50</v>
      </c>
      <c r="G106" s="80"/>
      <c r="H106" s="357"/>
      <c r="I106" s="358"/>
      <c r="J106" s="295" t="s">
        <v>88</v>
      </c>
      <c r="K106" s="244"/>
      <c r="L106" s="244"/>
      <c r="M106" s="244"/>
      <c r="N106" s="244"/>
      <c r="O106" s="244"/>
      <c r="P106" s="245"/>
      <c r="Q106" s="298" t="s">
        <v>50</v>
      </c>
    </row>
    <row r="107" spans="1:17" ht="14.1" customHeight="1" x14ac:dyDescent="0.15">
      <c r="A107" s="337"/>
      <c r="B107" s="338"/>
      <c r="C107" s="137">
        <v>1</v>
      </c>
      <c r="D107" s="137">
        <v>2</v>
      </c>
      <c r="E107" s="137">
        <v>3</v>
      </c>
      <c r="F107" s="314"/>
      <c r="G107" s="77"/>
      <c r="H107" s="359"/>
      <c r="I107" s="360"/>
      <c r="J107" s="364" t="s">
        <v>104</v>
      </c>
      <c r="K107" s="320" t="s">
        <v>105</v>
      </c>
      <c r="L107" s="320" t="s">
        <v>98</v>
      </c>
      <c r="M107" s="320" t="s">
        <v>106</v>
      </c>
      <c r="N107" s="319" t="s">
        <v>107</v>
      </c>
      <c r="O107" s="320" t="s">
        <v>36</v>
      </c>
      <c r="P107" s="319" t="s">
        <v>30</v>
      </c>
      <c r="Q107" s="363"/>
    </row>
    <row r="108" spans="1:17" ht="14.1" customHeight="1" x14ac:dyDescent="0.15">
      <c r="A108" s="339"/>
      <c r="B108" s="340"/>
      <c r="C108" s="140" t="s">
        <v>67</v>
      </c>
      <c r="D108" s="140" t="s">
        <v>66</v>
      </c>
      <c r="E108" s="140" t="s">
        <v>68</v>
      </c>
      <c r="F108" s="315"/>
      <c r="G108" s="77"/>
      <c r="H108" s="361"/>
      <c r="I108" s="362"/>
      <c r="J108" s="227"/>
      <c r="K108" s="227"/>
      <c r="L108" s="227"/>
      <c r="M108" s="227"/>
      <c r="N108" s="247"/>
      <c r="O108" s="227"/>
      <c r="P108" s="247"/>
      <c r="Q108" s="301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8" t="s">
        <v>50</v>
      </c>
      <c r="B118" s="369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8" t="s">
        <v>50</v>
      </c>
      <c r="I118" s="369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70"/>
      <c r="B123" s="370"/>
      <c r="C123" s="259" t="s">
        <v>16</v>
      </c>
      <c r="D123" s="260"/>
      <c r="E123" s="260"/>
      <c r="F123" s="260"/>
      <c r="G123" s="261"/>
      <c r="H123" s="371" t="s">
        <v>50</v>
      </c>
      <c r="I123" s="265" t="s">
        <v>13</v>
      </c>
      <c r="J123" s="266"/>
      <c r="K123" s="267"/>
      <c r="L123" s="313" t="s">
        <v>50</v>
      </c>
    </row>
    <row r="124" spans="1:17" ht="14.1" customHeight="1" x14ac:dyDescent="0.15">
      <c r="A124" s="370"/>
      <c r="B124" s="37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72"/>
      <c r="I124" s="52">
        <v>1</v>
      </c>
      <c r="J124" s="44">
        <v>2</v>
      </c>
      <c r="K124" s="44">
        <v>3</v>
      </c>
      <c r="L124" s="314"/>
    </row>
    <row r="125" spans="1:17" ht="14.1" customHeight="1" x14ac:dyDescent="0.15">
      <c r="A125" s="370"/>
      <c r="B125" s="370"/>
      <c r="C125" s="252" t="s">
        <v>65</v>
      </c>
      <c r="D125" s="252" t="s">
        <v>66</v>
      </c>
      <c r="E125" s="281" t="s">
        <v>101</v>
      </c>
      <c r="F125" s="246" t="s">
        <v>102</v>
      </c>
      <c r="G125" s="367" t="s">
        <v>103</v>
      </c>
      <c r="H125" s="372"/>
      <c r="I125" s="379" t="s">
        <v>67</v>
      </c>
      <c r="J125" s="377" t="s">
        <v>66</v>
      </c>
      <c r="K125" s="377" t="s">
        <v>68</v>
      </c>
      <c r="L125" s="314"/>
    </row>
    <row r="126" spans="1:17" ht="14.1" customHeight="1" x14ac:dyDescent="0.15">
      <c r="A126" s="370"/>
      <c r="B126" s="370"/>
      <c r="C126" s="253"/>
      <c r="D126" s="253"/>
      <c r="E126" s="365"/>
      <c r="F126" s="366"/>
      <c r="G126" s="253"/>
      <c r="H126" s="373"/>
      <c r="I126" s="379"/>
      <c r="J126" s="377"/>
      <c r="K126" s="377"/>
      <c r="L126" s="315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8" t="s">
        <v>50</v>
      </c>
      <c r="B136" s="369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8"/>
      <c r="B140" s="378"/>
      <c r="C140" s="237" t="s">
        <v>70</v>
      </c>
      <c r="D140" s="238"/>
      <c r="E140" s="238"/>
      <c r="F140" s="238"/>
      <c r="G140" s="239"/>
      <c r="H140" s="240" t="s">
        <v>50</v>
      </c>
      <c r="I140" s="243" t="s">
        <v>71</v>
      </c>
      <c r="J140" s="244"/>
      <c r="K140" s="244"/>
      <c r="L140" s="244"/>
      <c r="M140" s="244"/>
      <c r="N140" s="244"/>
      <c r="O140" s="245"/>
      <c r="P140" s="322" t="s">
        <v>50</v>
      </c>
    </row>
    <row r="141" spans="1:16" ht="14.1" customHeight="1" x14ac:dyDescent="0.15">
      <c r="A141" s="378"/>
      <c r="B141" s="378"/>
      <c r="C141" s="218" t="s">
        <v>96</v>
      </c>
      <c r="D141" s="220" t="s">
        <v>97</v>
      </c>
      <c r="E141" s="222" t="s">
        <v>98</v>
      </c>
      <c r="F141" s="220" t="s">
        <v>99</v>
      </c>
      <c r="G141" s="222" t="s">
        <v>100</v>
      </c>
      <c r="H141" s="241"/>
      <c r="I141" s="380" t="s">
        <v>104</v>
      </c>
      <c r="J141" s="226" t="s">
        <v>105</v>
      </c>
      <c r="K141" s="226" t="s">
        <v>98</v>
      </c>
      <c r="L141" s="226" t="s">
        <v>106</v>
      </c>
      <c r="M141" s="246" t="s">
        <v>107</v>
      </c>
      <c r="N141" s="226" t="s">
        <v>36</v>
      </c>
      <c r="O141" s="246" t="s">
        <v>30</v>
      </c>
      <c r="P141" s="323"/>
    </row>
    <row r="142" spans="1:16" ht="14.1" customHeight="1" x14ac:dyDescent="0.15">
      <c r="A142" s="378"/>
      <c r="B142" s="378"/>
      <c r="C142" s="219"/>
      <c r="D142" s="221"/>
      <c r="E142" s="223"/>
      <c r="F142" s="221"/>
      <c r="G142" s="223"/>
      <c r="H142" s="242"/>
      <c r="I142" s="329"/>
      <c r="J142" s="227"/>
      <c r="K142" s="227"/>
      <c r="L142" s="227"/>
      <c r="M142" s="247"/>
      <c r="N142" s="227"/>
      <c r="O142" s="247"/>
      <c r="P142" s="324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1" t="s">
        <v>50</v>
      </c>
      <c r="B152" s="381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35"/>
      <c r="B156" s="382"/>
      <c r="C156" s="382"/>
      <c r="D156" s="382"/>
      <c r="E156" s="336"/>
      <c r="F156" s="343" t="s">
        <v>25</v>
      </c>
      <c r="G156" s="343"/>
      <c r="H156" s="343"/>
      <c r="I156" s="343"/>
      <c r="J156" s="343"/>
      <c r="K156" s="343"/>
      <c r="L156" s="343"/>
      <c r="M156" s="268" t="s">
        <v>50</v>
      </c>
    </row>
    <row r="157" spans="1:16" ht="14.1" customHeight="1" x14ac:dyDescent="0.15">
      <c r="A157" s="337"/>
      <c r="B157" s="383"/>
      <c r="C157" s="383"/>
      <c r="D157" s="383"/>
      <c r="E157" s="338"/>
      <c r="F157" s="295">
        <v>1</v>
      </c>
      <c r="G157" s="245"/>
      <c r="H157" s="295">
        <v>2</v>
      </c>
      <c r="I157" s="245"/>
      <c r="J157" s="295">
        <v>3</v>
      </c>
      <c r="K157" s="244"/>
      <c r="L157" s="245"/>
      <c r="M157" s="269"/>
    </row>
    <row r="158" spans="1:16" ht="14.1" customHeight="1" x14ac:dyDescent="0.15">
      <c r="A158" s="339"/>
      <c r="B158" s="384"/>
      <c r="C158" s="384"/>
      <c r="D158" s="384"/>
      <c r="E158" s="340"/>
      <c r="F158" s="348" t="s">
        <v>72</v>
      </c>
      <c r="G158" s="349"/>
      <c r="H158" s="348" t="s">
        <v>74</v>
      </c>
      <c r="I158" s="349"/>
      <c r="J158" s="348" t="s">
        <v>84</v>
      </c>
      <c r="K158" s="350"/>
      <c r="L158" s="350"/>
      <c r="M158" s="270"/>
    </row>
    <row r="159" spans="1:16" ht="14.1" customHeight="1" x14ac:dyDescent="0.15">
      <c r="A159" s="387" t="s">
        <v>73</v>
      </c>
      <c r="B159" s="143" t="s">
        <v>85</v>
      </c>
      <c r="C159" s="390" t="s">
        <v>87</v>
      </c>
      <c r="D159" s="391"/>
      <c r="E159" s="392"/>
      <c r="F159" s="291">
        <f>COUNTIFS(ローデータ!$B$12:$B$1011,1,ローデータ!$G$12:$G$1011,$G$4,ローデータ!$I$12:$I$1011,$C$14,ローデータ!$K$12:$K$1011,F157)</f>
        <v>0</v>
      </c>
      <c r="G159" s="292"/>
      <c r="H159" s="291">
        <f>COUNTIFS(ローデータ!$B$12:$B$1011,1,ローデータ!$G$12:$G$1011,$G$4,ローデータ!$I$12:$I$1011,$C$14,ローデータ!$K$12:$K$1011,H157)</f>
        <v>0</v>
      </c>
      <c r="I159" s="292"/>
      <c r="J159" s="291">
        <f>COUNTIFS(ローデータ!$B$12:$B$1011,1,ローデータ!$G$12:$G$1011,$G$4,ローデータ!$I$12:$I$1011,$C$14,ローデータ!$K$12:$K$1011,J157)</f>
        <v>0</v>
      </c>
      <c r="K159" s="293"/>
      <c r="L159" s="292"/>
      <c r="M159" s="56">
        <f t="shared" ref="M159:M171" si="16">SUM(F159:L159)</f>
        <v>0</v>
      </c>
    </row>
    <row r="160" spans="1:16" ht="14.1" customHeight="1" x14ac:dyDescent="0.15">
      <c r="A160" s="388"/>
      <c r="B160" s="393" t="s">
        <v>86</v>
      </c>
      <c r="C160" s="139">
        <v>1</v>
      </c>
      <c r="D160" s="385" t="s">
        <v>75</v>
      </c>
      <c r="E160" s="386"/>
      <c r="F160" s="291">
        <f>COUNTIFS(ローデータ!$B$12:$B$1011,1,ローデータ!$G$12:$G$1011,$G$4,ローデータ!$I$12:$I$1011,$B$14,ローデータ!$J$12:$J$1011,C160,ローデータ!$K$12:$K$1011,$F$157)</f>
        <v>0</v>
      </c>
      <c r="G160" s="292"/>
      <c r="H160" s="291">
        <f>COUNTIFS(ローデータ!$B$12:$B$1011,1,ローデータ!$G$12:$G$1011,$G$4,ローデータ!$I$12:$I$1011,$B$14,ローデータ!$J$12:$J$1011,C160,ローデータ!$K$12:$K$1011,$H$157)</f>
        <v>0</v>
      </c>
      <c r="I160" s="292"/>
      <c r="J160" s="291">
        <f>COUNTIFS(ローデータ!$B$12:$B$1011,1,ローデータ!$G$12:$G$1011,$G$4,ローデータ!$I$12:$I$1011,$B$14,ローデータ!$J$12:$J$1011,C160,ローデータ!$K$12:$K$1011,$J$157)</f>
        <v>0</v>
      </c>
      <c r="K160" s="293"/>
      <c r="L160" s="292"/>
      <c r="M160" s="56">
        <f t="shared" si="16"/>
        <v>0</v>
      </c>
      <c r="N160" s="9"/>
    </row>
    <row r="161" spans="1:19" ht="14.1" customHeight="1" x14ac:dyDescent="0.15">
      <c r="A161" s="388"/>
      <c r="B161" s="394"/>
      <c r="C161" s="139">
        <v>2</v>
      </c>
      <c r="D161" s="385" t="s">
        <v>76</v>
      </c>
      <c r="E161" s="386"/>
      <c r="F161" s="291">
        <f>COUNTIFS(ローデータ!$B$12:$B$1011,1,ローデータ!$G$12:$G$1011,$G$4,ローデータ!$I$12:$I$1011,$B$14,ローデータ!$J$12:$J$1011,C161,ローデータ!$K$12:$K$1011,$F$157)</f>
        <v>0</v>
      </c>
      <c r="G161" s="292"/>
      <c r="H161" s="291">
        <f>COUNTIFS(ローデータ!$B$12:$B$1011,1,ローデータ!$G$12:$G$1011,$G$4,ローデータ!$I$12:$I$1011,$B$14,ローデータ!$J$12:$J$1011,C161,ローデータ!$K$12:$K$1011,$H$157)</f>
        <v>0</v>
      </c>
      <c r="I161" s="292"/>
      <c r="J161" s="291">
        <f>COUNTIFS(ローデータ!$B$12:$B$1011,1,ローデータ!$G$12:$G$1011,$G$4,ローデータ!$I$12:$I$1011,$B$14,ローデータ!$J$12:$J$1011,C161,ローデータ!$K$12:$K$1011,$J$157)</f>
        <v>0</v>
      </c>
      <c r="K161" s="293"/>
      <c r="L161" s="292"/>
      <c r="M161" s="56">
        <f t="shared" si="16"/>
        <v>0</v>
      </c>
    </row>
    <row r="162" spans="1:19" ht="14.1" customHeight="1" x14ac:dyDescent="0.15">
      <c r="A162" s="388"/>
      <c r="B162" s="394"/>
      <c r="C162" s="139">
        <v>3</v>
      </c>
      <c r="D162" s="385" t="s">
        <v>77</v>
      </c>
      <c r="E162" s="386"/>
      <c r="F162" s="291">
        <f>COUNTIFS(ローデータ!$B$12:$B$1011,1,ローデータ!$G$12:$G$1011,$G$4,ローデータ!$I$12:$I$1011,$B$14,ローデータ!$J$12:$J$1011,C162,ローデータ!$K$12:$K$1011,$F$157)</f>
        <v>0</v>
      </c>
      <c r="G162" s="292"/>
      <c r="H162" s="291">
        <f>COUNTIFS(ローデータ!$B$12:$B$1011,1,ローデータ!$G$12:$G$1011,$G$4,ローデータ!$I$12:$I$1011,$B$14,ローデータ!$J$12:$J$1011,C162,ローデータ!$K$12:$K$1011,$H$157)</f>
        <v>0</v>
      </c>
      <c r="I162" s="292"/>
      <c r="J162" s="291">
        <f>COUNTIFS(ローデータ!$B$12:$B$1011,1,ローデータ!$G$12:$G$1011,$G$4,ローデータ!$I$12:$I$1011,$B$14,ローデータ!$J$12:$J$1011,C162,ローデータ!$K$12:$K$1011,$J$157)</f>
        <v>0</v>
      </c>
      <c r="K162" s="293"/>
      <c r="L162" s="292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8"/>
      <c r="B163" s="394"/>
      <c r="C163" s="139">
        <v>4</v>
      </c>
      <c r="D163" s="385" t="s">
        <v>110</v>
      </c>
      <c r="E163" s="386"/>
      <c r="F163" s="291">
        <f>COUNTIFS(ローデータ!$B$12:$B$1011,1,ローデータ!$G$12:$G$1011,$G$4,ローデータ!$I$12:$I$1011,$B$14,ローデータ!$J$12:$J$1011,C163,ローデータ!$K$12:$K$1011,$F$157)</f>
        <v>0</v>
      </c>
      <c r="G163" s="292"/>
      <c r="H163" s="291">
        <f>COUNTIFS(ローデータ!$B$12:$B$1011,1,ローデータ!$G$12:$G$1011,$G$4,ローデータ!$I$12:$I$1011,$B$14,ローデータ!$J$12:$J$1011,C163,ローデータ!$K$12:$K$1011,$H$157)</f>
        <v>0</v>
      </c>
      <c r="I163" s="292"/>
      <c r="J163" s="291">
        <f>COUNTIFS(ローデータ!$B$12:$B$1011,1,ローデータ!$G$12:$G$1011,$G$4,ローデータ!$I$12:$I$1011,$B$14,ローデータ!$J$12:$J$1011,C163,ローデータ!$K$12:$K$1011,$J$157)</f>
        <v>0</v>
      </c>
      <c r="K163" s="293"/>
      <c r="L163" s="292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8"/>
      <c r="B164" s="394"/>
      <c r="C164" s="139">
        <v>5</v>
      </c>
      <c r="D164" s="385" t="s">
        <v>78</v>
      </c>
      <c r="E164" s="386"/>
      <c r="F164" s="291">
        <f>COUNTIFS(ローデータ!$B$12:$B$1011,1,ローデータ!$G$12:$G$1011,$G$4,ローデータ!$I$12:$I$1011,$B$14,ローデータ!$J$12:$J$1011,C164,ローデータ!$K$12:$K$1011,$F$157)</f>
        <v>0</v>
      </c>
      <c r="G164" s="292"/>
      <c r="H164" s="291">
        <f>COUNTIFS(ローデータ!$B$12:$B$1011,1,ローデータ!$G$12:$G$1011,$G$4,ローデータ!$I$12:$I$1011,$B$14,ローデータ!$J$12:$J$1011,C164,ローデータ!$K$12:$K$1011,$H$157)</f>
        <v>0</v>
      </c>
      <c r="I164" s="292"/>
      <c r="J164" s="291">
        <f>COUNTIFS(ローデータ!$B$12:$B$1011,1,ローデータ!$G$12:$G$1011,$G$4,ローデータ!$I$12:$I$1011,$B$14,ローデータ!$J$12:$J$1011,C164,ローデータ!$K$12:$K$1011,$J$157)</f>
        <v>0</v>
      </c>
      <c r="K164" s="293"/>
      <c r="L164" s="292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8"/>
      <c r="B165" s="394"/>
      <c r="C165" s="139">
        <v>6</v>
      </c>
      <c r="D165" s="385" t="s">
        <v>79</v>
      </c>
      <c r="E165" s="386"/>
      <c r="F165" s="291">
        <f>COUNTIFS(ローデータ!$B$12:$B$1011,1,ローデータ!$G$12:$G$1011,$G$4,ローデータ!$I$12:$I$1011,$B$14,ローデータ!$J$12:$J$1011,C165,ローデータ!$K$12:$K$1011,$F$157)</f>
        <v>0</v>
      </c>
      <c r="G165" s="292"/>
      <c r="H165" s="291">
        <f>COUNTIFS(ローデータ!$B$12:$B$1011,1,ローデータ!$G$12:$G$1011,$G$4,ローデータ!$I$12:$I$1011,$B$14,ローデータ!$J$12:$J$1011,C165,ローデータ!$K$12:$K$1011,$H$157)</f>
        <v>0</v>
      </c>
      <c r="I165" s="292"/>
      <c r="J165" s="291">
        <f>COUNTIFS(ローデータ!$B$12:$B$1011,1,ローデータ!$G$12:$G$1011,$G$4,ローデータ!$I$12:$I$1011,$B$14,ローデータ!$J$12:$J$1011,C165,ローデータ!$K$12:$K$1011,$J$157)</f>
        <v>0</v>
      </c>
      <c r="K165" s="293"/>
      <c r="L165" s="292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8"/>
      <c r="B166" s="394"/>
      <c r="C166" s="139">
        <v>7</v>
      </c>
      <c r="D166" s="385" t="s">
        <v>80</v>
      </c>
      <c r="E166" s="386"/>
      <c r="F166" s="291">
        <f>COUNTIFS(ローデータ!$B$12:$B$1011,1,ローデータ!$G$12:$G$1011,$G$4,ローデータ!$I$12:$I$1011,$B$14,ローデータ!$J$12:$J$1011,C166,ローデータ!$K$12:$K$1011,$F$157)</f>
        <v>0</v>
      </c>
      <c r="G166" s="292"/>
      <c r="H166" s="291">
        <f>COUNTIFS(ローデータ!$B$12:$B$1011,1,ローデータ!$G$12:$G$1011,$G$4,ローデータ!$I$12:$I$1011,$B$14,ローデータ!$J$12:$J$1011,C166,ローデータ!$K$12:$K$1011,$H$157)</f>
        <v>0</v>
      </c>
      <c r="I166" s="292"/>
      <c r="J166" s="291">
        <f>COUNTIFS(ローデータ!$B$12:$B$1011,1,ローデータ!$G$12:$G$1011,$G$4,ローデータ!$I$12:$I$1011,$B$14,ローデータ!$J$12:$J$1011,C166,ローデータ!$K$12:$K$1011,$J$157)</f>
        <v>0</v>
      </c>
      <c r="K166" s="293"/>
      <c r="L166" s="292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8"/>
      <c r="B167" s="394"/>
      <c r="C167" s="139">
        <v>8</v>
      </c>
      <c r="D167" s="385" t="s">
        <v>81</v>
      </c>
      <c r="E167" s="386"/>
      <c r="F167" s="291">
        <f>COUNTIFS(ローデータ!$B$12:$B$1011,1,ローデータ!$G$12:$G$1011,$G$4,ローデータ!$I$12:$I$1011,$B$14,ローデータ!$J$12:$J$1011,C167,ローデータ!$K$12:$K$1011,$F$157)</f>
        <v>0</v>
      </c>
      <c r="G167" s="292"/>
      <c r="H167" s="291">
        <f>COUNTIFS(ローデータ!$B$12:$B$1011,1,ローデータ!$G$12:$G$1011,$G$4,ローデータ!$I$12:$I$1011,$B$14,ローデータ!$J$12:$J$1011,C167,ローデータ!$K$12:$K$1011,$H$157)</f>
        <v>0</v>
      </c>
      <c r="I167" s="292"/>
      <c r="J167" s="291">
        <f>COUNTIFS(ローデータ!$B$12:$B$1011,1,ローデータ!$G$12:$G$1011,$G$4,ローデータ!$I$12:$I$1011,$B$14,ローデータ!$J$12:$J$1011,C167,ローデータ!$K$12:$K$1011,$J$157)</f>
        <v>0</v>
      </c>
      <c r="K167" s="293"/>
      <c r="L167" s="292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8"/>
      <c r="B168" s="394"/>
      <c r="C168" s="139">
        <v>9</v>
      </c>
      <c r="D168" s="385" t="s">
        <v>82</v>
      </c>
      <c r="E168" s="386"/>
      <c r="F168" s="291">
        <f>COUNTIFS(ローデータ!$B$12:$B$1011,1,ローデータ!$G$12:$G$1011,$G$4,ローデータ!$I$12:$I$1011,$B$14,ローデータ!$J$12:$J$1011,C168,ローデータ!$K$12:$K$1011,$F$157)</f>
        <v>0</v>
      </c>
      <c r="G168" s="292"/>
      <c r="H168" s="291">
        <f>COUNTIFS(ローデータ!$B$12:$B$1011,1,ローデータ!$G$12:$G$1011,$G$4,ローデータ!$I$12:$I$1011,$B$14,ローデータ!$J$12:$J$1011,C168,ローデータ!$K$12:$K$1011,$H$157)</f>
        <v>0</v>
      </c>
      <c r="I168" s="292"/>
      <c r="J168" s="291">
        <f>COUNTIFS(ローデータ!$B$12:$B$1011,1,ローデータ!$G$12:$G$1011,$G$4,ローデータ!$I$12:$I$1011,$B$14,ローデータ!$J$12:$J$1011,C168,ローデータ!$K$12:$K$1011,$J$157)</f>
        <v>0</v>
      </c>
      <c r="K168" s="293"/>
      <c r="L168" s="292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8"/>
      <c r="B169" s="394"/>
      <c r="C169" s="139">
        <v>10</v>
      </c>
      <c r="D169" s="385" t="s">
        <v>111</v>
      </c>
      <c r="E169" s="386"/>
      <c r="F169" s="291">
        <f>COUNTIFS(ローデータ!$B$12:$B$1011,1,ローデータ!$G$12:$G$1011,$G$4,ローデータ!$I$12:$I$1011,$B$14,ローデータ!$J$12:$J$1011,C169,ローデータ!$K$12:$K$1011,$F$157)</f>
        <v>0</v>
      </c>
      <c r="G169" s="292"/>
      <c r="H169" s="291">
        <f>COUNTIFS(ローデータ!$B$12:$B$1011,1,ローデータ!$G$12:$G$1011,$G$4,ローデータ!$I$12:$I$1011,$B$14,ローデータ!$J$12:$J$1011,C169,ローデータ!$K$12:$K$1011,$H$157)</f>
        <v>0</v>
      </c>
      <c r="I169" s="292"/>
      <c r="J169" s="291">
        <f>COUNTIFS(ローデータ!$B$12:$B$1011,1,ローデータ!$G$12:$G$1011,$G$4,ローデータ!$I$12:$I$1011,$B$14,ローデータ!$J$12:$J$1011,C169,ローデータ!$K$12:$K$1011,$J$157)</f>
        <v>0</v>
      </c>
      <c r="K169" s="293"/>
      <c r="L169" s="292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9"/>
      <c r="B170" s="395"/>
      <c r="C170" s="139">
        <v>11</v>
      </c>
      <c r="D170" s="385" t="s">
        <v>83</v>
      </c>
      <c r="E170" s="386"/>
      <c r="F170" s="291">
        <f>COUNTIFS(ローデータ!$B$12:$B$1011,1,ローデータ!$G$12:$G$1011,$G$4,ローデータ!$I$12:$I$1011,$B$14,ローデータ!$J$12:$J$1011,C170,ローデータ!$K$12:$K$1011,$F$157)</f>
        <v>0</v>
      </c>
      <c r="G170" s="292"/>
      <c r="H170" s="291">
        <f>COUNTIFS(ローデータ!$B$12:$B$1011,1,ローデータ!$G$12:$G$1011,$G$4,ローデータ!$I$12:$I$1011,$B$14,ローデータ!$J$12:$J$1011,C170,ローデータ!$K$12:$K$1011,$H$157)</f>
        <v>0</v>
      </c>
      <c r="I170" s="292"/>
      <c r="J170" s="291">
        <f>COUNTIFS(ローデータ!$B$12:$B$1011,1,ローデータ!$G$12:$G$1011,$G$4,ローデータ!$I$12:$I$1011,$B$14,ローデータ!$J$12:$J$1011,C170,ローデータ!$K$12:$K$1011,$J$157)</f>
        <v>0</v>
      </c>
      <c r="K170" s="293"/>
      <c r="L170" s="292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90" t="s">
        <v>50</v>
      </c>
      <c r="B171" s="391"/>
      <c r="C171" s="391"/>
      <c r="D171" s="391"/>
      <c r="E171" s="392"/>
      <c r="F171" s="291">
        <f>SUM(F159:G170)</f>
        <v>0</v>
      </c>
      <c r="G171" s="292"/>
      <c r="H171" s="291">
        <f>SUM(H159:I170)</f>
        <v>0</v>
      </c>
      <c r="I171" s="292"/>
      <c r="J171" s="291">
        <f>SUM(J159:L170)</f>
        <v>0</v>
      </c>
      <c r="K171" s="293"/>
      <c r="L171" s="292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35"/>
      <c r="B175" s="382"/>
      <c r="C175" s="382"/>
      <c r="D175" s="382"/>
      <c r="E175" s="336"/>
      <c r="F175" s="343" t="s">
        <v>112</v>
      </c>
      <c r="G175" s="343"/>
      <c r="H175" s="343"/>
      <c r="I175" s="343"/>
      <c r="J175" s="343"/>
      <c r="K175" s="268" t="s">
        <v>50</v>
      </c>
      <c r="L175" s="9"/>
      <c r="M175" s="9"/>
    </row>
    <row r="176" spans="1:19" ht="14.1" customHeight="1" x14ac:dyDescent="0.15">
      <c r="A176" s="337"/>
      <c r="B176" s="383"/>
      <c r="C176" s="383"/>
      <c r="D176" s="383"/>
      <c r="E176" s="33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9"/>
      <c r="L176" s="9"/>
      <c r="M176" s="9"/>
    </row>
    <row r="177" spans="1:13" ht="14.1" customHeight="1" x14ac:dyDescent="0.15">
      <c r="A177" s="337"/>
      <c r="B177" s="383"/>
      <c r="C177" s="383"/>
      <c r="D177" s="383"/>
      <c r="E177" s="338"/>
      <c r="F177" s="252" t="s">
        <v>65</v>
      </c>
      <c r="G177" s="252" t="s">
        <v>66</v>
      </c>
      <c r="H177" s="281" t="s">
        <v>101</v>
      </c>
      <c r="I177" s="246" t="s">
        <v>102</v>
      </c>
      <c r="J177" s="367" t="s">
        <v>103</v>
      </c>
      <c r="K177" s="269"/>
      <c r="L177" s="9"/>
      <c r="M177" s="9"/>
    </row>
    <row r="178" spans="1:13" ht="14.1" customHeight="1" x14ac:dyDescent="0.15">
      <c r="A178" s="339"/>
      <c r="B178" s="384"/>
      <c r="C178" s="384"/>
      <c r="D178" s="384"/>
      <c r="E178" s="340"/>
      <c r="F178" s="253"/>
      <c r="G178" s="253"/>
      <c r="H178" s="365"/>
      <c r="I178" s="366"/>
      <c r="J178" s="253"/>
      <c r="K178" s="270"/>
      <c r="L178" s="9"/>
      <c r="M178" s="9"/>
    </row>
    <row r="179" spans="1:13" ht="14.1" customHeight="1" x14ac:dyDescent="0.15">
      <c r="A179" s="387" t="s">
        <v>73</v>
      </c>
      <c r="B179" s="117" t="s">
        <v>85</v>
      </c>
      <c r="C179" s="368" t="s">
        <v>87</v>
      </c>
      <c r="D179" s="396"/>
      <c r="E179" s="36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8"/>
      <c r="B180" s="393" t="s">
        <v>86</v>
      </c>
      <c r="C180" s="139">
        <v>1</v>
      </c>
      <c r="D180" s="385" t="s">
        <v>75</v>
      </c>
      <c r="E180" s="38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8"/>
      <c r="B181" s="394"/>
      <c r="C181" s="139">
        <v>2</v>
      </c>
      <c r="D181" s="385" t="s">
        <v>76</v>
      </c>
      <c r="E181" s="38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8"/>
      <c r="B182" s="394"/>
      <c r="C182" s="139">
        <v>3</v>
      </c>
      <c r="D182" s="385" t="s">
        <v>77</v>
      </c>
      <c r="E182" s="38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8"/>
      <c r="B183" s="394"/>
      <c r="C183" s="139">
        <v>4</v>
      </c>
      <c r="D183" s="385" t="s">
        <v>110</v>
      </c>
      <c r="E183" s="38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8"/>
      <c r="B184" s="394"/>
      <c r="C184" s="139">
        <v>5</v>
      </c>
      <c r="D184" s="385" t="s">
        <v>78</v>
      </c>
      <c r="E184" s="38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8"/>
      <c r="B185" s="394"/>
      <c r="C185" s="139">
        <v>6</v>
      </c>
      <c r="D185" s="385" t="s">
        <v>79</v>
      </c>
      <c r="E185" s="38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8"/>
      <c r="B186" s="394"/>
      <c r="C186" s="139">
        <v>7</v>
      </c>
      <c r="D186" s="385" t="s">
        <v>80</v>
      </c>
      <c r="E186" s="38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8"/>
      <c r="B187" s="394"/>
      <c r="C187" s="139">
        <v>8</v>
      </c>
      <c r="D187" s="385" t="s">
        <v>81</v>
      </c>
      <c r="E187" s="38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8"/>
      <c r="B188" s="394"/>
      <c r="C188" s="139">
        <v>9</v>
      </c>
      <c r="D188" s="385" t="s">
        <v>82</v>
      </c>
      <c r="E188" s="38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8"/>
      <c r="B189" s="394"/>
      <c r="C189" s="139">
        <v>10</v>
      </c>
      <c r="D189" s="385" t="s">
        <v>111</v>
      </c>
      <c r="E189" s="38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9"/>
      <c r="B190" s="395"/>
      <c r="C190" s="139">
        <v>11</v>
      </c>
      <c r="D190" s="385" t="s">
        <v>83</v>
      </c>
      <c r="E190" s="38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90" t="s">
        <v>50</v>
      </c>
      <c r="B191" s="391"/>
      <c r="C191" s="391"/>
      <c r="D191" s="391"/>
      <c r="E191" s="39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7"/>
      <c r="B194" s="397"/>
      <c r="C194" s="397"/>
      <c r="D194" s="397"/>
      <c r="E194" s="358"/>
      <c r="F194" s="244" t="s">
        <v>113</v>
      </c>
      <c r="G194" s="244"/>
      <c r="H194" s="244"/>
      <c r="I194" s="244"/>
      <c r="J194" s="245"/>
      <c r="K194" s="279" t="s">
        <v>50</v>
      </c>
      <c r="L194" s="9"/>
      <c r="M194" s="9"/>
    </row>
    <row r="195" spans="1:18" ht="14.1" customHeight="1" x14ac:dyDescent="0.15">
      <c r="A195" s="359"/>
      <c r="B195" s="398"/>
      <c r="C195" s="398"/>
      <c r="D195" s="398"/>
      <c r="E195" s="360"/>
      <c r="F195" s="401" t="s">
        <v>96</v>
      </c>
      <c r="G195" s="220" t="s">
        <v>97</v>
      </c>
      <c r="H195" s="222" t="s">
        <v>98</v>
      </c>
      <c r="I195" s="220" t="s">
        <v>99</v>
      </c>
      <c r="J195" s="222" t="s">
        <v>100</v>
      </c>
      <c r="K195" s="400"/>
      <c r="L195" s="9"/>
      <c r="M195" s="9"/>
    </row>
    <row r="196" spans="1:18" ht="14.1" customHeight="1" x14ac:dyDescent="0.15">
      <c r="A196" s="359"/>
      <c r="B196" s="398"/>
      <c r="C196" s="398"/>
      <c r="D196" s="398"/>
      <c r="E196" s="360"/>
      <c r="F196" s="402"/>
      <c r="G196" s="326"/>
      <c r="H196" s="327"/>
      <c r="I196" s="326"/>
      <c r="J196" s="327"/>
      <c r="K196" s="400"/>
      <c r="L196" s="9"/>
      <c r="M196" s="9"/>
    </row>
    <row r="197" spans="1:18" ht="14.1" customHeight="1" x14ac:dyDescent="0.15">
      <c r="A197" s="361"/>
      <c r="B197" s="399"/>
      <c r="C197" s="399"/>
      <c r="D197" s="399"/>
      <c r="E197" s="362"/>
      <c r="F197" s="403"/>
      <c r="G197" s="221"/>
      <c r="H197" s="223"/>
      <c r="I197" s="221"/>
      <c r="J197" s="223"/>
      <c r="K197" s="280"/>
      <c r="L197" s="9"/>
      <c r="M197" s="9"/>
    </row>
    <row r="198" spans="1:18" ht="14.1" customHeight="1" x14ac:dyDescent="0.15">
      <c r="A198" s="387" t="s">
        <v>73</v>
      </c>
      <c r="B198" s="117" t="s">
        <v>85</v>
      </c>
      <c r="C198" s="368" t="s">
        <v>87</v>
      </c>
      <c r="D198" s="396"/>
      <c r="E198" s="369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8"/>
      <c r="B199" s="393" t="s">
        <v>86</v>
      </c>
      <c r="C199" s="139">
        <v>1</v>
      </c>
      <c r="D199" s="385" t="s">
        <v>75</v>
      </c>
      <c r="E199" s="386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8"/>
      <c r="B200" s="394"/>
      <c r="C200" s="139">
        <v>2</v>
      </c>
      <c r="D200" s="385" t="s">
        <v>76</v>
      </c>
      <c r="E200" s="386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8"/>
      <c r="B201" s="394"/>
      <c r="C201" s="139">
        <v>3</v>
      </c>
      <c r="D201" s="385" t="s">
        <v>77</v>
      </c>
      <c r="E201" s="386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8"/>
      <c r="B202" s="394"/>
      <c r="C202" s="139">
        <v>4</v>
      </c>
      <c r="D202" s="385" t="s">
        <v>110</v>
      </c>
      <c r="E202" s="386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8"/>
      <c r="B203" s="394"/>
      <c r="C203" s="139">
        <v>5</v>
      </c>
      <c r="D203" s="385" t="s">
        <v>78</v>
      </c>
      <c r="E203" s="386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8"/>
      <c r="B204" s="394"/>
      <c r="C204" s="139">
        <v>6</v>
      </c>
      <c r="D204" s="385" t="s">
        <v>79</v>
      </c>
      <c r="E204" s="386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8"/>
      <c r="B205" s="394"/>
      <c r="C205" s="139">
        <v>7</v>
      </c>
      <c r="D205" s="385" t="s">
        <v>80</v>
      </c>
      <c r="E205" s="386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8"/>
      <c r="B206" s="394"/>
      <c r="C206" s="139">
        <v>8</v>
      </c>
      <c r="D206" s="385" t="s">
        <v>81</v>
      </c>
      <c r="E206" s="386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8"/>
      <c r="B207" s="394"/>
      <c r="C207" s="139">
        <v>9</v>
      </c>
      <c r="D207" s="385" t="s">
        <v>82</v>
      </c>
      <c r="E207" s="386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8"/>
      <c r="B208" s="394"/>
      <c r="C208" s="139">
        <v>10</v>
      </c>
      <c r="D208" s="385" t="s">
        <v>111</v>
      </c>
      <c r="E208" s="386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9"/>
      <c r="B209" s="395"/>
      <c r="C209" s="139">
        <v>11</v>
      </c>
      <c r="D209" s="385" t="s">
        <v>83</v>
      </c>
      <c r="E209" s="386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90" t="s">
        <v>50</v>
      </c>
      <c r="B210" s="391"/>
      <c r="C210" s="391"/>
      <c r="D210" s="391"/>
      <c r="E210" s="39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35"/>
      <c r="B213" s="382"/>
      <c r="C213" s="382"/>
      <c r="D213" s="382"/>
      <c r="E213" s="336"/>
      <c r="F213" s="374" t="s">
        <v>114</v>
      </c>
      <c r="G213" s="375"/>
      <c r="H213" s="376"/>
      <c r="I213" s="268" t="s">
        <v>50</v>
      </c>
    </row>
    <row r="214" spans="1:18" ht="14.1" customHeight="1" x14ac:dyDescent="0.15">
      <c r="A214" s="337"/>
      <c r="B214" s="383"/>
      <c r="C214" s="383"/>
      <c r="D214" s="383"/>
      <c r="E214" s="338"/>
      <c r="F214" s="137">
        <v>1</v>
      </c>
      <c r="G214" s="137">
        <v>2</v>
      </c>
      <c r="H214" s="137">
        <v>3</v>
      </c>
      <c r="I214" s="269"/>
    </row>
    <row r="215" spans="1:18" ht="14.1" customHeight="1" x14ac:dyDescent="0.15">
      <c r="A215" s="339"/>
      <c r="B215" s="384"/>
      <c r="C215" s="384"/>
      <c r="D215" s="384"/>
      <c r="E215" s="340"/>
      <c r="F215" s="140" t="s">
        <v>67</v>
      </c>
      <c r="G215" s="140" t="s">
        <v>66</v>
      </c>
      <c r="H215" s="140" t="s">
        <v>68</v>
      </c>
      <c r="I215" s="270"/>
    </row>
    <row r="216" spans="1:18" ht="14.1" customHeight="1" x14ac:dyDescent="0.15">
      <c r="A216" s="387" t="s">
        <v>73</v>
      </c>
      <c r="B216" s="117" t="s">
        <v>85</v>
      </c>
      <c r="C216" s="368" t="s">
        <v>87</v>
      </c>
      <c r="D216" s="396"/>
      <c r="E216" s="36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8"/>
      <c r="B217" s="393" t="s">
        <v>86</v>
      </c>
      <c r="C217" s="139">
        <v>1</v>
      </c>
      <c r="D217" s="385" t="s">
        <v>75</v>
      </c>
      <c r="E217" s="38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8"/>
      <c r="B218" s="394"/>
      <c r="C218" s="139">
        <v>2</v>
      </c>
      <c r="D218" s="385" t="s">
        <v>76</v>
      </c>
      <c r="E218" s="38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8"/>
      <c r="B219" s="394"/>
      <c r="C219" s="139">
        <v>3</v>
      </c>
      <c r="D219" s="385" t="s">
        <v>77</v>
      </c>
      <c r="E219" s="38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8"/>
      <c r="B220" s="394"/>
      <c r="C220" s="139">
        <v>4</v>
      </c>
      <c r="D220" s="385" t="s">
        <v>110</v>
      </c>
      <c r="E220" s="38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8"/>
      <c r="B221" s="394"/>
      <c r="C221" s="139">
        <v>5</v>
      </c>
      <c r="D221" s="385" t="s">
        <v>78</v>
      </c>
      <c r="E221" s="38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8"/>
      <c r="B222" s="394"/>
      <c r="C222" s="139">
        <v>6</v>
      </c>
      <c r="D222" s="385" t="s">
        <v>79</v>
      </c>
      <c r="E222" s="38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8"/>
      <c r="B223" s="394"/>
      <c r="C223" s="139">
        <v>7</v>
      </c>
      <c r="D223" s="385" t="s">
        <v>80</v>
      </c>
      <c r="E223" s="38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8"/>
      <c r="B224" s="394"/>
      <c r="C224" s="139">
        <v>8</v>
      </c>
      <c r="D224" s="385" t="s">
        <v>81</v>
      </c>
      <c r="E224" s="38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8"/>
      <c r="B225" s="394"/>
      <c r="C225" s="139">
        <v>9</v>
      </c>
      <c r="D225" s="385" t="s">
        <v>82</v>
      </c>
      <c r="E225" s="38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8"/>
      <c r="B226" s="394"/>
      <c r="C226" s="139">
        <v>10</v>
      </c>
      <c r="D226" s="385" t="s">
        <v>111</v>
      </c>
      <c r="E226" s="38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9"/>
      <c r="B227" s="395"/>
      <c r="C227" s="139">
        <v>11</v>
      </c>
      <c r="D227" s="385" t="s">
        <v>83</v>
      </c>
      <c r="E227" s="38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90" t="s">
        <v>50</v>
      </c>
      <c r="B228" s="391"/>
      <c r="C228" s="391"/>
      <c r="D228" s="391"/>
      <c r="E228" s="39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7"/>
      <c r="B231" s="397"/>
      <c r="C231" s="397"/>
      <c r="D231" s="397"/>
      <c r="E231" s="358"/>
      <c r="F231" s="244" t="s">
        <v>88</v>
      </c>
      <c r="G231" s="244"/>
      <c r="H231" s="244"/>
      <c r="I231" s="244"/>
      <c r="J231" s="244"/>
      <c r="K231" s="244"/>
      <c r="L231" s="245"/>
      <c r="M231" s="254" t="s">
        <v>50</v>
      </c>
    </row>
    <row r="232" spans="1:14" ht="14.1" customHeight="1" x14ac:dyDescent="0.15">
      <c r="A232" s="359"/>
      <c r="B232" s="398"/>
      <c r="C232" s="398"/>
      <c r="D232" s="398"/>
      <c r="E232" s="360"/>
      <c r="F232" s="380" t="s">
        <v>104</v>
      </c>
      <c r="G232" s="226" t="s">
        <v>105</v>
      </c>
      <c r="H232" s="226" t="s">
        <v>98</v>
      </c>
      <c r="I232" s="226" t="s">
        <v>106</v>
      </c>
      <c r="J232" s="246" t="s">
        <v>107</v>
      </c>
      <c r="K232" s="226" t="s">
        <v>36</v>
      </c>
      <c r="L232" s="246" t="s">
        <v>30</v>
      </c>
      <c r="M232" s="294"/>
    </row>
    <row r="233" spans="1:14" ht="14.1" customHeight="1" x14ac:dyDescent="0.15">
      <c r="A233" s="361"/>
      <c r="B233" s="399"/>
      <c r="C233" s="399"/>
      <c r="D233" s="399"/>
      <c r="E233" s="362"/>
      <c r="F233" s="404"/>
      <c r="G233" s="227"/>
      <c r="H233" s="227"/>
      <c r="I233" s="227"/>
      <c r="J233" s="247"/>
      <c r="K233" s="227"/>
      <c r="L233" s="247"/>
      <c r="M233" s="255"/>
    </row>
    <row r="234" spans="1:14" ht="14.1" customHeight="1" x14ac:dyDescent="0.15">
      <c r="A234" s="387" t="s">
        <v>73</v>
      </c>
      <c r="B234" s="117" t="s">
        <v>85</v>
      </c>
      <c r="C234" s="368" t="s">
        <v>87</v>
      </c>
      <c r="D234" s="396"/>
      <c r="E234" s="369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8"/>
      <c r="B235" s="393" t="s">
        <v>86</v>
      </c>
      <c r="C235" s="139">
        <v>1</v>
      </c>
      <c r="D235" s="385" t="s">
        <v>75</v>
      </c>
      <c r="E235" s="386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8"/>
      <c r="B236" s="394"/>
      <c r="C236" s="139">
        <v>2</v>
      </c>
      <c r="D236" s="385" t="s">
        <v>76</v>
      </c>
      <c r="E236" s="386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8"/>
      <c r="B237" s="394"/>
      <c r="C237" s="139">
        <v>3</v>
      </c>
      <c r="D237" s="385" t="s">
        <v>77</v>
      </c>
      <c r="E237" s="386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8"/>
      <c r="B238" s="394"/>
      <c r="C238" s="139">
        <v>4</v>
      </c>
      <c r="D238" s="385" t="s">
        <v>110</v>
      </c>
      <c r="E238" s="386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8"/>
      <c r="B239" s="394"/>
      <c r="C239" s="139">
        <v>5</v>
      </c>
      <c r="D239" s="385" t="s">
        <v>78</v>
      </c>
      <c r="E239" s="386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8"/>
      <c r="B240" s="394"/>
      <c r="C240" s="139">
        <v>6</v>
      </c>
      <c r="D240" s="385" t="s">
        <v>79</v>
      </c>
      <c r="E240" s="386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8"/>
      <c r="B241" s="394"/>
      <c r="C241" s="139">
        <v>7</v>
      </c>
      <c r="D241" s="385" t="s">
        <v>80</v>
      </c>
      <c r="E241" s="386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8"/>
      <c r="B242" s="394"/>
      <c r="C242" s="139">
        <v>8</v>
      </c>
      <c r="D242" s="385" t="s">
        <v>81</v>
      </c>
      <c r="E242" s="386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8"/>
      <c r="B243" s="394"/>
      <c r="C243" s="139">
        <v>9</v>
      </c>
      <c r="D243" s="385" t="s">
        <v>82</v>
      </c>
      <c r="E243" s="386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8"/>
      <c r="B244" s="394"/>
      <c r="C244" s="139">
        <v>10</v>
      </c>
      <c r="D244" s="385" t="s">
        <v>111</v>
      </c>
      <c r="E244" s="386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9"/>
      <c r="B245" s="395"/>
      <c r="C245" s="139">
        <v>11</v>
      </c>
      <c r="D245" s="385" t="s">
        <v>83</v>
      </c>
      <c r="E245" s="386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90" t="s">
        <v>50</v>
      </c>
      <c r="B246" s="391"/>
      <c r="C246" s="391"/>
      <c r="D246" s="391"/>
      <c r="E246" s="39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35"/>
      <c r="B250" s="382"/>
      <c r="C250" s="382"/>
      <c r="D250" s="382"/>
      <c r="E250" s="336"/>
      <c r="F250" s="259" t="s">
        <v>16</v>
      </c>
      <c r="G250" s="260"/>
      <c r="H250" s="260"/>
      <c r="I250" s="260"/>
      <c r="J250" s="261"/>
      <c r="K250" s="310" t="s">
        <v>50</v>
      </c>
      <c r="L250" s="265" t="s">
        <v>13</v>
      </c>
      <c r="M250" s="266"/>
      <c r="N250" s="267"/>
      <c r="O250" s="268" t="s">
        <v>50</v>
      </c>
    </row>
    <row r="251" spans="1:17" ht="14.1" customHeight="1" x14ac:dyDescent="0.15">
      <c r="A251" s="337"/>
      <c r="B251" s="383"/>
      <c r="C251" s="383"/>
      <c r="D251" s="383"/>
      <c r="E251" s="33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11"/>
      <c r="L251" s="52">
        <v>1</v>
      </c>
      <c r="M251" s="44">
        <v>2</v>
      </c>
      <c r="N251" s="61">
        <v>3</v>
      </c>
      <c r="O251" s="269"/>
    </row>
    <row r="252" spans="1:17" ht="14.1" customHeight="1" x14ac:dyDescent="0.15">
      <c r="A252" s="337"/>
      <c r="B252" s="383"/>
      <c r="C252" s="383"/>
      <c r="D252" s="383"/>
      <c r="E252" s="338"/>
      <c r="F252" s="252" t="s">
        <v>65</v>
      </c>
      <c r="G252" s="252" t="s">
        <v>66</v>
      </c>
      <c r="H252" s="281" t="s">
        <v>101</v>
      </c>
      <c r="I252" s="246" t="s">
        <v>102</v>
      </c>
      <c r="J252" s="367" t="s">
        <v>103</v>
      </c>
      <c r="K252" s="311"/>
      <c r="L252" s="405" t="s">
        <v>67</v>
      </c>
      <c r="M252" s="250" t="s">
        <v>66</v>
      </c>
      <c r="N252" s="407" t="s">
        <v>68</v>
      </c>
      <c r="O252" s="269"/>
    </row>
    <row r="253" spans="1:17" ht="14.1" customHeight="1" x14ac:dyDescent="0.15">
      <c r="A253" s="339"/>
      <c r="B253" s="384"/>
      <c r="C253" s="384"/>
      <c r="D253" s="384"/>
      <c r="E253" s="340"/>
      <c r="F253" s="253"/>
      <c r="G253" s="253"/>
      <c r="H253" s="365"/>
      <c r="I253" s="366"/>
      <c r="J253" s="253"/>
      <c r="K253" s="312"/>
      <c r="L253" s="406"/>
      <c r="M253" s="251"/>
      <c r="N253" s="408"/>
      <c r="O253" s="270"/>
    </row>
    <row r="254" spans="1:17" ht="14.1" customHeight="1" x14ac:dyDescent="0.15">
      <c r="A254" s="409" t="s">
        <v>73</v>
      </c>
      <c r="B254" s="117" t="s">
        <v>85</v>
      </c>
      <c r="C254" s="368" t="s">
        <v>87</v>
      </c>
      <c r="D254" s="396"/>
      <c r="E254" s="36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10"/>
      <c r="B255" s="412" t="s">
        <v>86</v>
      </c>
      <c r="C255" s="139">
        <v>1</v>
      </c>
      <c r="D255" s="385" t="s">
        <v>75</v>
      </c>
      <c r="E255" s="39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10"/>
      <c r="B256" s="394"/>
      <c r="C256" s="139">
        <v>2</v>
      </c>
      <c r="D256" s="385" t="s">
        <v>76</v>
      </c>
      <c r="E256" s="39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10"/>
      <c r="B257" s="394"/>
      <c r="C257" s="139">
        <v>3</v>
      </c>
      <c r="D257" s="385" t="s">
        <v>77</v>
      </c>
      <c r="E257" s="39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10"/>
      <c r="B258" s="394"/>
      <c r="C258" s="139">
        <v>4</v>
      </c>
      <c r="D258" s="385" t="s">
        <v>110</v>
      </c>
      <c r="E258" s="38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10"/>
      <c r="B259" s="394"/>
      <c r="C259" s="139">
        <v>5</v>
      </c>
      <c r="D259" s="385" t="s">
        <v>78</v>
      </c>
      <c r="E259" s="39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10"/>
      <c r="B260" s="394"/>
      <c r="C260" s="139">
        <v>6</v>
      </c>
      <c r="D260" s="385" t="s">
        <v>79</v>
      </c>
      <c r="E260" s="39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10"/>
      <c r="B261" s="394"/>
      <c r="C261" s="139">
        <v>7</v>
      </c>
      <c r="D261" s="385" t="s">
        <v>80</v>
      </c>
      <c r="E261" s="39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10"/>
      <c r="B262" s="394"/>
      <c r="C262" s="139">
        <v>8</v>
      </c>
      <c r="D262" s="385" t="s">
        <v>81</v>
      </c>
      <c r="E262" s="39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10"/>
      <c r="B263" s="394"/>
      <c r="C263" s="139">
        <v>9</v>
      </c>
      <c r="D263" s="385" t="s">
        <v>82</v>
      </c>
      <c r="E263" s="39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10"/>
      <c r="B264" s="394"/>
      <c r="C264" s="139">
        <v>10</v>
      </c>
      <c r="D264" s="385" t="s">
        <v>111</v>
      </c>
      <c r="E264" s="38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11"/>
      <c r="B265" s="395"/>
      <c r="C265" s="139">
        <v>11</v>
      </c>
      <c r="D265" s="385" t="s">
        <v>83</v>
      </c>
      <c r="E265" s="39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90" t="s">
        <v>50</v>
      </c>
      <c r="B266" s="391"/>
      <c r="C266" s="391"/>
      <c r="D266" s="391"/>
      <c r="E266" s="39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21"/>
      <c r="B269" s="422"/>
      <c r="C269" s="422"/>
      <c r="D269" s="422"/>
      <c r="E269" s="322"/>
      <c r="F269" s="237" t="s">
        <v>70</v>
      </c>
      <c r="G269" s="238"/>
      <c r="H269" s="238"/>
      <c r="I269" s="238"/>
      <c r="J269" s="239"/>
      <c r="K269" s="316" t="s">
        <v>50</v>
      </c>
      <c r="L269" s="243" t="s">
        <v>71</v>
      </c>
      <c r="M269" s="244"/>
      <c r="N269" s="244"/>
      <c r="O269" s="244"/>
      <c r="P269" s="244"/>
      <c r="Q269" s="244"/>
      <c r="R269" s="245"/>
      <c r="S269" s="215" t="s">
        <v>50</v>
      </c>
    </row>
    <row r="270" spans="1:19" ht="14.1" customHeight="1" x14ac:dyDescent="0.15">
      <c r="A270" s="423"/>
      <c r="B270" s="424"/>
      <c r="C270" s="424"/>
      <c r="D270" s="424"/>
      <c r="E270" s="323"/>
      <c r="F270" s="401" t="s">
        <v>96</v>
      </c>
      <c r="G270" s="220" t="s">
        <v>97</v>
      </c>
      <c r="H270" s="222" t="s">
        <v>98</v>
      </c>
      <c r="I270" s="220" t="s">
        <v>99</v>
      </c>
      <c r="J270" s="222" t="s">
        <v>100</v>
      </c>
      <c r="K270" s="317"/>
      <c r="L270" s="413" t="s">
        <v>104</v>
      </c>
      <c r="M270" s="415" t="s">
        <v>105</v>
      </c>
      <c r="N270" s="415" t="s">
        <v>98</v>
      </c>
      <c r="O270" s="415" t="s">
        <v>106</v>
      </c>
      <c r="P270" s="416" t="s">
        <v>107</v>
      </c>
      <c r="Q270" s="415" t="s">
        <v>36</v>
      </c>
      <c r="R270" s="416" t="s">
        <v>30</v>
      </c>
      <c r="S270" s="216"/>
    </row>
    <row r="271" spans="1:19" ht="14.1" customHeight="1" x14ac:dyDescent="0.15">
      <c r="A271" s="425"/>
      <c r="B271" s="426"/>
      <c r="C271" s="426"/>
      <c r="D271" s="426"/>
      <c r="E271" s="324"/>
      <c r="F271" s="403"/>
      <c r="G271" s="221"/>
      <c r="H271" s="223"/>
      <c r="I271" s="221"/>
      <c r="J271" s="223"/>
      <c r="K271" s="318"/>
      <c r="L271" s="414"/>
      <c r="M271" s="415"/>
      <c r="N271" s="415"/>
      <c r="O271" s="415"/>
      <c r="P271" s="416"/>
      <c r="Q271" s="415"/>
      <c r="R271" s="416"/>
      <c r="S271" s="217"/>
    </row>
    <row r="272" spans="1:19" ht="14.1" customHeight="1" x14ac:dyDescent="0.15">
      <c r="A272" s="387" t="s">
        <v>73</v>
      </c>
      <c r="B272" s="117" t="s">
        <v>85</v>
      </c>
      <c r="C272" s="368" t="s">
        <v>87</v>
      </c>
      <c r="D272" s="396"/>
      <c r="E272" s="369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8"/>
      <c r="B273" s="393" t="s">
        <v>86</v>
      </c>
      <c r="C273" s="139">
        <v>1</v>
      </c>
      <c r="D273" s="385" t="s">
        <v>75</v>
      </c>
      <c r="E273" s="386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8"/>
      <c r="B274" s="394"/>
      <c r="C274" s="139">
        <v>2</v>
      </c>
      <c r="D274" s="385" t="s">
        <v>76</v>
      </c>
      <c r="E274" s="386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8"/>
      <c r="B275" s="394"/>
      <c r="C275" s="139">
        <v>3</v>
      </c>
      <c r="D275" s="385" t="s">
        <v>77</v>
      </c>
      <c r="E275" s="386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8"/>
      <c r="B276" s="394"/>
      <c r="C276" s="139">
        <v>4</v>
      </c>
      <c r="D276" s="419" t="s">
        <v>110</v>
      </c>
      <c r="E276" s="420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8"/>
      <c r="B277" s="394"/>
      <c r="C277" s="139">
        <v>5</v>
      </c>
      <c r="D277" s="385" t="s">
        <v>78</v>
      </c>
      <c r="E277" s="386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8"/>
      <c r="B278" s="394"/>
      <c r="C278" s="139">
        <v>6</v>
      </c>
      <c r="D278" s="385" t="s">
        <v>79</v>
      </c>
      <c r="E278" s="386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8"/>
      <c r="B279" s="394"/>
      <c r="C279" s="139">
        <v>7</v>
      </c>
      <c r="D279" s="385" t="s">
        <v>80</v>
      </c>
      <c r="E279" s="386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8"/>
      <c r="B280" s="394"/>
      <c r="C280" s="139">
        <v>8</v>
      </c>
      <c r="D280" s="385" t="s">
        <v>81</v>
      </c>
      <c r="E280" s="386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8"/>
      <c r="B281" s="394"/>
      <c r="C281" s="139">
        <v>9</v>
      </c>
      <c r="D281" s="385" t="s">
        <v>82</v>
      </c>
      <c r="E281" s="386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8"/>
      <c r="B282" s="394"/>
      <c r="C282" s="139">
        <v>10</v>
      </c>
      <c r="D282" s="385" t="s">
        <v>111</v>
      </c>
      <c r="E282" s="386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9"/>
      <c r="B283" s="395"/>
      <c r="C283" s="139">
        <v>11</v>
      </c>
      <c r="D283" s="385" t="s">
        <v>83</v>
      </c>
      <c r="E283" s="386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90" t="s">
        <v>50</v>
      </c>
      <c r="B284" s="391"/>
      <c r="C284" s="391"/>
      <c r="D284" s="391"/>
      <c r="E284" s="39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7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6">
        <v>1</v>
      </c>
      <c r="L3" s="429" t="s">
        <v>54</v>
      </c>
      <c r="M3" s="430"/>
      <c r="N3" s="430"/>
      <c r="O3" s="431"/>
      <c r="P3" s="144">
        <v>2</v>
      </c>
      <c r="Q3" s="429" t="s">
        <v>55</v>
      </c>
      <c r="R3" s="430"/>
      <c r="S3" s="430"/>
      <c r="T3" s="431"/>
      <c r="U3" s="144">
        <v>3</v>
      </c>
      <c r="V3" s="429" t="s">
        <v>56</v>
      </c>
      <c r="W3" s="430"/>
      <c r="X3" s="430"/>
      <c r="Y3" s="431"/>
      <c r="Z3" s="144">
        <v>4</v>
      </c>
      <c r="AA3" s="429" t="s">
        <v>57</v>
      </c>
      <c r="AB3" s="430"/>
      <c r="AC3" s="430"/>
      <c r="AD3" s="431"/>
      <c r="AE3" s="144">
        <v>5</v>
      </c>
      <c r="AF3" s="429" t="s">
        <v>58</v>
      </c>
      <c r="AG3" s="430"/>
      <c r="AH3" s="430"/>
      <c r="AI3" s="431"/>
      <c r="AJ3" s="144">
        <v>6</v>
      </c>
      <c r="AK3" s="429" t="s">
        <v>134</v>
      </c>
      <c r="AL3" s="430"/>
      <c r="AM3" s="430"/>
      <c r="AN3" s="431"/>
      <c r="AO3" s="144">
        <v>7</v>
      </c>
      <c r="AP3" s="429" t="s">
        <v>135</v>
      </c>
      <c r="AQ3" s="430"/>
      <c r="AR3" s="430"/>
      <c r="AS3" s="431"/>
      <c r="AT3" s="144">
        <v>8</v>
      </c>
      <c r="AU3" s="429" t="s">
        <v>61</v>
      </c>
      <c r="AV3" s="430"/>
      <c r="AW3" s="430"/>
      <c r="AX3" s="431"/>
      <c r="AY3" s="144">
        <v>9</v>
      </c>
      <c r="AZ3" s="429" t="s">
        <v>62</v>
      </c>
      <c r="BA3" s="430"/>
      <c r="BB3" s="430"/>
      <c r="BC3" s="433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7"/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7"/>
      <c r="B6" s="381"/>
      <c r="C6" s="381"/>
      <c r="D6" s="381"/>
      <c r="E6" s="381" t="s">
        <v>29</v>
      </c>
      <c r="F6" s="381"/>
      <c r="G6" s="381"/>
      <c r="H6" s="381"/>
      <c r="I6" s="381"/>
      <c r="J6" s="381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7"/>
      <c r="B7" s="381"/>
      <c r="C7" s="381"/>
      <c r="D7" s="381"/>
      <c r="E7" s="381"/>
      <c r="F7" s="381"/>
      <c r="G7" s="381"/>
      <c r="H7" s="381" t="s">
        <v>29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7"/>
      <c r="B8" s="381" t="s">
        <v>29</v>
      </c>
      <c r="C8" s="381"/>
      <c r="D8" s="381"/>
      <c r="E8" s="381" t="s">
        <v>29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7"/>
      <c r="B9" s="381" t="s">
        <v>29</v>
      </c>
      <c r="C9" s="381"/>
      <c r="D9" s="381"/>
      <c r="E9" s="381"/>
      <c r="F9" s="381"/>
      <c r="G9" s="381"/>
      <c r="H9" s="381" t="s">
        <v>29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7"/>
      <c r="B10" s="381"/>
      <c r="C10" s="381"/>
      <c r="D10" s="381"/>
      <c r="E10" s="381" t="s">
        <v>29</v>
      </c>
      <c r="F10" s="381"/>
      <c r="G10" s="381"/>
      <c r="H10" s="381" t="s">
        <v>29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7"/>
      <c r="B11" s="381" t="s">
        <v>29</v>
      </c>
      <c r="C11" s="381"/>
      <c r="D11" s="381"/>
      <c r="E11" s="381" t="s">
        <v>29</v>
      </c>
      <c r="F11" s="381"/>
      <c r="G11" s="381"/>
      <c r="H11" s="381" t="s">
        <v>29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6">
        <v>1</v>
      </c>
      <c r="L13" s="429" t="s">
        <v>54</v>
      </c>
      <c r="M13" s="430"/>
      <c r="N13" s="430"/>
      <c r="O13" s="431"/>
      <c r="P13" s="144">
        <v>2</v>
      </c>
      <c r="Q13" s="429" t="s">
        <v>55</v>
      </c>
      <c r="R13" s="430"/>
      <c r="S13" s="430"/>
      <c r="T13" s="431"/>
      <c r="U13" s="144">
        <v>3</v>
      </c>
      <c r="V13" s="429" t="s">
        <v>56</v>
      </c>
      <c r="W13" s="430"/>
      <c r="X13" s="430"/>
      <c r="Y13" s="431"/>
      <c r="Z13" s="144">
        <v>4</v>
      </c>
      <c r="AA13" s="429" t="s">
        <v>57</v>
      </c>
      <c r="AB13" s="430"/>
      <c r="AC13" s="430"/>
      <c r="AD13" s="431"/>
      <c r="AE13" s="144">
        <v>5</v>
      </c>
      <c r="AF13" s="429" t="s">
        <v>58</v>
      </c>
      <c r="AG13" s="430"/>
      <c r="AH13" s="430"/>
      <c r="AI13" s="431"/>
      <c r="AJ13" s="144">
        <v>6</v>
      </c>
      <c r="AK13" s="429" t="s">
        <v>134</v>
      </c>
      <c r="AL13" s="430"/>
      <c r="AM13" s="430"/>
      <c r="AN13" s="431"/>
      <c r="AO13" s="144">
        <v>7</v>
      </c>
      <c r="AP13" s="429" t="s">
        <v>135</v>
      </c>
      <c r="AQ13" s="430"/>
      <c r="AR13" s="430"/>
      <c r="AS13" s="431"/>
      <c r="AT13" s="144">
        <v>8</v>
      </c>
      <c r="AU13" s="429" t="s">
        <v>61</v>
      </c>
      <c r="AV13" s="430"/>
      <c r="AW13" s="430"/>
      <c r="AX13" s="431"/>
      <c r="AY13" s="144">
        <v>9</v>
      </c>
      <c r="AZ13" s="429" t="s">
        <v>62</v>
      </c>
      <c r="BA13" s="430"/>
      <c r="BB13" s="430"/>
      <c r="BC13" s="433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34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4"/>
      <c r="B15" s="395" t="s">
        <v>29</v>
      </c>
      <c r="C15" s="395"/>
      <c r="D15" s="395"/>
      <c r="E15" s="395"/>
      <c r="F15" s="395"/>
      <c r="G15" s="395"/>
      <c r="H15" s="395"/>
      <c r="I15" s="395"/>
      <c r="J15" s="39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4"/>
      <c r="B16" s="381"/>
      <c r="C16" s="381"/>
      <c r="D16" s="381"/>
      <c r="E16" s="381" t="s">
        <v>29</v>
      </c>
      <c r="F16" s="381"/>
      <c r="G16" s="381"/>
      <c r="H16" s="381"/>
      <c r="I16" s="381"/>
      <c r="J16" s="381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4"/>
      <c r="B17" s="381"/>
      <c r="C17" s="381"/>
      <c r="D17" s="381"/>
      <c r="E17" s="381"/>
      <c r="F17" s="381"/>
      <c r="G17" s="381"/>
      <c r="H17" s="381" t="s">
        <v>29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4"/>
      <c r="B18" s="381" t="s">
        <v>29</v>
      </c>
      <c r="C18" s="381"/>
      <c r="D18" s="381"/>
      <c r="E18" s="381" t="s">
        <v>29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4"/>
      <c r="B19" s="381" t="s">
        <v>29</v>
      </c>
      <c r="C19" s="381"/>
      <c r="D19" s="381"/>
      <c r="E19" s="381"/>
      <c r="F19" s="381"/>
      <c r="G19" s="381"/>
      <c r="H19" s="381" t="s">
        <v>29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4"/>
      <c r="B20" s="381"/>
      <c r="C20" s="381"/>
      <c r="D20" s="381"/>
      <c r="E20" s="381" t="s">
        <v>29</v>
      </c>
      <c r="F20" s="381"/>
      <c r="G20" s="381"/>
      <c r="H20" s="381" t="s">
        <v>29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4"/>
      <c r="B21" s="381" t="s">
        <v>29</v>
      </c>
      <c r="C21" s="381"/>
      <c r="D21" s="381"/>
      <c r="E21" s="381" t="s">
        <v>29</v>
      </c>
      <c r="F21" s="381"/>
      <c r="G21" s="381"/>
      <c r="H21" s="381" t="s">
        <v>29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6">
        <v>1</v>
      </c>
      <c r="L23" s="429" t="s">
        <v>54</v>
      </c>
      <c r="M23" s="430"/>
      <c r="N23" s="430"/>
      <c r="O23" s="431"/>
      <c r="P23" s="144">
        <v>2</v>
      </c>
      <c r="Q23" s="429" t="s">
        <v>55</v>
      </c>
      <c r="R23" s="430"/>
      <c r="S23" s="430"/>
      <c r="T23" s="431"/>
      <c r="U23" s="144">
        <v>3</v>
      </c>
      <c r="V23" s="429" t="s">
        <v>56</v>
      </c>
      <c r="W23" s="430"/>
      <c r="X23" s="430"/>
      <c r="Y23" s="431"/>
      <c r="Z23" s="144">
        <v>4</v>
      </c>
      <c r="AA23" s="429" t="s">
        <v>57</v>
      </c>
      <c r="AB23" s="430"/>
      <c r="AC23" s="430"/>
      <c r="AD23" s="431"/>
      <c r="AE23" s="144">
        <v>5</v>
      </c>
      <c r="AF23" s="429" t="s">
        <v>58</v>
      </c>
      <c r="AG23" s="430"/>
      <c r="AH23" s="430"/>
      <c r="AI23" s="431"/>
      <c r="AJ23" s="144">
        <v>6</v>
      </c>
      <c r="AK23" s="429" t="s">
        <v>134</v>
      </c>
      <c r="AL23" s="430"/>
      <c r="AM23" s="430"/>
      <c r="AN23" s="431"/>
      <c r="AO23" s="144">
        <v>7</v>
      </c>
      <c r="AP23" s="429" t="s">
        <v>135</v>
      </c>
      <c r="AQ23" s="430"/>
      <c r="AR23" s="430"/>
      <c r="AS23" s="431"/>
      <c r="AT23" s="144">
        <v>8</v>
      </c>
      <c r="AU23" s="429" t="s">
        <v>61</v>
      </c>
      <c r="AV23" s="430"/>
      <c r="AW23" s="430"/>
      <c r="AX23" s="431"/>
      <c r="AY23" s="144">
        <v>9</v>
      </c>
      <c r="AZ23" s="429" t="s">
        <v>62</v>
      </c>
      <c r="BA23" s="430"/>
      <c r="BB23" s="430"/>
      <c r="BC23" s="433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87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8"/>
      <c r="B25" s="395" t="s">
        <v>29</v>
      </c>
      <c r="C25" s="395"/>
      <c r="D25" s="395"/>
      <c r="E25" s="395"/>
      <c r="F25" s="395"/>
      <c r="G25" s="395"/>
      <c r="H25" s="395"/>
      <c r="I25" s="395"/>
      <c r="J25" s="39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8"/>
      <c r="B26" s="381"/>
      <c r="C26" s="381"/>
      <c r="D26" s="381"/>
      <c r="E26" s="381" t="s">
        <v>29</v>
      </c>
      <c r="F26" s="381"/>
      <c r="G26" s="381"/>
      <c r="H26" s="381"/>
      <c r="I26" s="381"/>
      <c r="J26" s="381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8"/>
      <c r="B27" s="381"/>
      <c r="C27" s="381"/>
      <c r="D27" s="381"/>
      <c r="E27" s="381"/>
      <c r="F27" s="381"/>
      <c r="G27" s="381"/>
      <c r="H27" s="381" t="s">
        <v>29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8"/>
      <c r="B28" s="381" t="s">
        <v>29</v>
      </c>
      <c r="C28" s="381"/>
      <c r="D28" s="381"/>
      <c r="E28" s="381" t="s">
        <v>29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8"/>
      <c r="B29" s="381" t="s">
        <v>29</v>
      </c>
      <c r="C29" s="381"/>
      <c r="D29" s="381"/>
      <c r="E29" s="381"/>
      <c r="F29" s="381"/>
      <c r="G29" s="381"/>
      <c r="H29" s="381" t="s">
        <v>29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8"/>
      <c r="B30" s="381"/>
      <c r="C30" s="381"/>
      <c r="D30" s="381"/>
      <c r="E30" s="381" t="s">
        <v>29</v>
      </c>
      <c r="F30" s="381"/>
      <c r="G30" s="381"/>
      <c r="H30" s="381" t="s">
        <v>29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9"/>
      <c r="B31" s="381" t="s">
        <v>29</v>
      </c>
      <c r="C31" s="381"/>
      <c r="D31" s="381"/>
      <c r="E31" s="381" t="s">
        <v>29</v>
      </c>
      <c r="F31" s="381"/>
      <c r="G31" s="381"/>
      <c r="H31" s="381" t="s">
        <v>29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6">
        <v>1</v>
      </c>
      <c r="L33" s="429" t="s">
        <v>54</v>
      </c>
      <c r="M33" s="430"/>
      <c r="N33" s="430"/>
      <c r="O33" s="431"/>
      <c r="P33" s="144">
        <v>2</v>
      </c>
      <c r="Q33" s="429" t="s">
        <v>55</v>
      </c>
      <c r="R33" s="430"/>
      <c r="S33" s="430"/>
      <c r="T33" s="431"/>
      <c r="U33" s="144">
        <v>3</v>
      </c>
      <c r="V33" s="429" t="s">
        <v>56</v>
      </c>
      <c r="W33" s="430"/>
      <c r="X33" s="430"/>
      <c r="Y33" s="431"/>
      <c r="Z33" s="144">
        <v>4</v>
      </c>
      <c r="AA33" s="429" t="s">
        <v>57</v>
      </c>
      <c r="AB33" s="430"/>
      <c r="AC33" s="430"/>
      <c r="AD33" s="431"/>
      <c r="AE33" s="144">
        <v>5</v>
      </c>
      <c r="AF33" s="429" t="s">
        <v>58</v>
      </c>
      <c r="AG33" s="430"/>
      <c r="AH33" s="430"/>
      <c r="AI33" s="431"/>
      <c r="AJ33" s="144">
        <v>6</v>
      </c>
      <c r="AK33" s="429" t="s">
        <v>134</v>
      </c>
      <c r="AL33" s="430"/>
      <c r="AM33" s="430"/>
      <c r="AN33" s="431"/>
      <c r="AO33" s="144">
        <v>7</v>
      </c>
      <c r="AP33" s="429" t="s">
        <v>135</v>
      </c>
      <c r="AQ33" s="430"/>
      <c r="AR33" s="430"/>
      <c r="AS33" s="431"/>
      <c r="AT33" s="144">
        <v>8</v>
      </c>
      <c r="AU33" s="429" t="s">
        <v>61</v>
      </c>
      <c r="AV33" s="430"/>
      <c r="AW33" s="430"/>
      <c r="AX33" s="431"/>
      <c r="AY33" s="144">
        <v>9</v>
      </c>
      <c r="AZ33" s="429" t="s">
        <v>62</v>
      </c>
      <c r="BA33" s="430"/>
      <c r="BB33" s="430"/>
      <c r="BC33" s="433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87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8"/>
      <c r="B35" s="395" t="s">
        <v>29</v>
      </c>
      <c r="C35" s="395"/>
      <c r="D35" s="395"/>
      <c r="E35" s="395"/>
      <c r="F35" s="395"/>
      <c r="G35" s="395"/>
      <c r="H35" s="395"/>
      <c r="I35" s="395"/>
      <c r="J35" s="39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8"/>
      <c r="B36" s="381"/>
      <c r="C36" s="381"/>
      <c r="D36" s="381"/>
      <c r="E36" s="381" t="s">
        <v>29</v>
      </c>
      <c r="F36" s="381"/>
      <c r="G36" s="381"/>
      <c r="H36" s="381"/>
      <c r="I36" s="381"/>
      <c r="J36" s="381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8"/>
      <c r="B37" s="381"/>
      <c r="C37" s="381"/>
      <c r="D37" s="381"/>
      <c r="E37" s="381"/>
      <c r="F37" s="381"/>
      <c r="G37" s="381"/>
      <c r="H37" s="381" t="s">
        <v>29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8"/>
      <c r="B38" s="381" t="s">
        <v>29</v>
      </c>
      <c r="C38" s="381"/>
      <c r="D38" s="381"/>
      <c r="E38" s="381" t="s">
        <v>29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8"/>
      <c r="B39" s="381" t="s">
        <v>29</v>
      </c>
      <c r="C39" s="381"/>
      <c r="D39" s="381"/>
      <c r="E39" s="381"/>
      <c r="F39" s="381"/>
      <c r="G39" s="381"/>
      <c r="H39" s="381" t="s">
        <v>29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8"/>
      <c r="B40" s="381"/>
      <c r="C40" s="381"/>
      <c r="D40" s="381"/>
      <c r="E40" s="381" t="s">
        <v>29</v>
      </c>
      <c r="F40" s="381"/>
      <c r="G40" s="381"/>
      <c r="H40" s="381" t="s">
        <v>29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9"/>
      <c r="B41" s="381" t="s">
        <v>29</v>
      </c>
      <c r="C41" s="381"/>
      <c r="D41" s="381"/>
      <c r="E41" s="381" t="s">
        <v>29</v>
      </c>
      <c r="F41" s="381"/>
      <c r="G41" s="381"/>
      <c r="H41" s="381" t="s">
        <v>29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6">
        <v>1</v>
      </c>
      <c r="L43" s="429" t="s">
        <v>54</v>
      </c>
      <c r="M43" s="430"/>
      <c r="N43" s="430"/>
      <c r="O43" s="431"/>
      <c r="P43" s="144">
        <v>2</v>
      </c>
      <c r="Q43" s="429" t="s">
        <v>55</v>
      </c>
      <c r="R43" s="430"/>
      <c r="S43" s="430"/>
      <c r="T43" s="431"/>
      <c r="U43" s="144">
        <v>3</v>
      </c>
      <c r="V43" s="429" t="s">
        <v>56</v>
      </c>
      <c r="W43" s="430"/>
      <c r="X43" s="430"/>
      <c r="Y43" s="431"/>
      <c r="Z43" s="144">
        <v>4</v>
      </c>
      <c r="AA43" s="429" t="s">
        <v>57</v>
      </c>
      <c r="AB43" s="430"/>
      <c r="AC43" s="430"/>
      <c r="AD43" s="431"/>
      <c r="AE43" s="144">
        <v>5</v>
      </c>
      <c r="AF43" s="429" t="s">
        <v>58</v>
      </c>
      <c r="AG43" s="430"/>
      <c r="AH43" s="430"/>
      <c r="AI43" s="431"/>
      <c r="AJ43" s="144">
        <v>6</v>
      </c>
      <c r="AK43" s="429" t="s">
        <v>134</v>
      </c>
      <c r="AL43" s="430"/>
      <c r="AM43" s="430"/>
      <c r="AN43" s="431"/>
      <c r="AO43" s="144">
        <v>7</v>
      </c>
      <c r="AP43" s="429" t="s">
        <v>135</v>
      </c>
      <c r="AQ43" s="430"/>
      <c r="AR43" s="430"/>
      <c r="AS43" s="431"/>
      <c r="AT43" s="144">
        <v>8</v>
      </c>
      <c r="AU43" s="429" t="s">
        <v>61</v>
      </c>
      <c r="AV43" s="430"/>
      <c r="AW43" s="430"/>
      <c r="AX43" s="431"/>
      <c r="AY43" s="144">
        <v>9</v>
      </c>
      <c r="AZ43" s="429" t="s">
        <v>62</v>
      </c>
      <c r="BA43" s="430"/>
      <c r="BB43" s="430"/>
      <c r="BC43" s="433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27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7"/>
      <c r="B45" s="395" t="s">
        <v>29</v>
      </c>
      <c r="C45" s="395"/>
      <c r="D45" s="395"/>
      <c r="E45" s="395"/>
      <c r="F45" s="395"/>
      <c r="G45" s="395"/>
      <c r="H45" s="395"/>
      <c r="I45" s="395"/>
      <c r="J45" s="39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7"/>
      <c r="B46" s="381"/>
      <c r="C46" s="381"/>
      <c r="D46" s="381"/>
      <c r="E46" s="381" t="s">
        <v>29</v>
      </c>
      <c r="F46" s="381"/>
      <c r="G46" s="381"/>
      <c r="H46" s="381"/>
      <c r="I46" s="381"/>
      <c r="J46" s="381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7"/>
      <c r="B47" s="381"/>
      <c r="C47" s="381"/>
      <c r="D47" s="381"/>
      <c r="E47" s="381"/>
      <c r="F47" s="381"/>
      <c r="G47" s="381"/>
      <c r="H47" s="381" t="s">
        <v>29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7"/>
      <c r="B48" s="381" t="s">
        <v>29</v>
      </c>
      <c r="C48" s="381"/>
      <c r="D48" s="381"/>
      <c r="E48" s="381" t="s">
        <v>29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7"/>
      <c r="B49" s="381" t="s">
        <v>29</v>
      </c>
      <c r="C49" s="381"/>
      <c r="D49" s="381"/>
      <c r="E49" s="381"/>
      <c r="F49" s="381"/>
      <c r="G49" s="381"/>
      <c r="H49" s="381" t="s">
        <v>29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7"/>
      <c r="B50" s="381"/>
      <c r="C50" s="381"/>
      <c r="D50" s="381"/>
      <c r="E50" s="381" t="s">
        <v>29</v>
      </c>
      <c r="F50" s="381"/>
      <c r="G50" s="381"/>
      <c r="H50" s="381" t="s">
        <v>29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7"/>
      <c r="B51" s="381" t="s">
        <v>29</v>
      </c>
      <c r="C51" s="381"/>
      <c r="D51" s="381"/>
      <c r="E51" s="381" t="s">
        <v>29</v>
      </c>
      <c r="F51" s="381"/>
      <c r="G51" s="381"/>
      <c r="H51" s="381" t="s">
        <v>29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6">
        <v>1</v>
      </c>
      <c r="L53" s="429" t="s">
        <v>54</v>
      </c>
      <c r="M53" s="430"/>
      <c r="N53" s="430"/>
      <c r="O53" s="431"/>
      <c r="P53" s="144">
        <v>2</v>
      </c>
      <c r="Q53" s="429" t="s">
        <v>55</v>
      </c>
      <c r="R53" s="430"/>
      <c r="S53" s="430"/>
      <c r="T53" s="431"/>
      <c r="U53" s="144">
        <v>3</v>
      </c>
      <c r="V53" s="429" t="s">
        <v>56</v>
      </c>
      <c r="W53" s="430"/>
      <c r="X53" s="430"/>
      <c r="Y53" s="431"/>
      <c r="Z53" s="144">
        <v>4</v>
      </c>
      <c r="AA53" s="429" t="s">
        <v>57</v>
      </c>
      <c r="AB53" s="430"/>
      <c r="AC53" s="430"/>
      <c r="AD53" s="431"/>
      <c r="AE53" s="144">
        <v>5</v>
      </c>
      <c r="AF53" s="429" t="s">
        <v>58</v>
      </c>
      <c r="AG53" s="430"/>
      <c r="AH53" s="430"/>
      <c r="AI53" s="431"/>
      <c r="AJ53" s="144">
        <v>6</v>
      </c>
      <c r="AK53" s="429" t="s">
        <v>134</v>
      </c>
      <c r="AL53" s="430"/>
      <c r="AM53" s="430"/>
      <c r="AN53" s="431"/>
      <c r="AO53" s="144">
        <v>7</v>
      </c>
      <c r="AP53" s="429" t="s">
        <v>135</v>
      </c>
      <c r="AQ53" s="430"/>
      <c r="AR53" s="430"/>
      <c r="AS53" s="431"/>
      <c r="AT53" s="144">
        <v>8</v>
      </c>
      <c r="AU53" s="429" t="s">
        <v>61</v>
      </c>
      <c r="AV53" s="430"/>
      <c r="AW53" s="430"/>
      <c r="AX53" s="431"/>
      <c r="AY53" s="144">
        <v>9</v>
      </c>
      <c r="AZ53" s="429" t="s">
        <v>62</v>
      </c>
      <c r="BA53" s="430"/>
      <c r="BB53" s="430"/>
      <c r="BC53" s="433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34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4"/>
      <c r="B55" s="395" t="s">
        <v>29</v>
      </c>
      <c r="C55" s="395"/>
      <c r="D55" s="395"/>
      <c r="E55" s="395"/>
      <c r="F55" s="395"/>
      <c r="G55" s="395"/>
      <c r="H55" s="395"/>
      <c r="I55" s="395"/>
      <c r="J55" s="39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4"/>
      <c r="B56" s="381"/>
      <c r="C56" s="381"/>
      <c r="D56" s="381"/>
      <c r="E56" s="381" t="s">
        <v>29</v>
      </c>
      <c r="F56" s="381"/>
      <c r="G56" s="381"/>
      <c r="H56" s="381"/>
      <c r="I56" s="381"/>
      <c r="J56" s="381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4"/>
      <c r="B57" s="381"/>
      <c r="C57" s="381"/>
      <c r="D57" s="381"/>
      <c r="E57" s="381"/>
      <c r="F57" s="381"/>
      <c r="G57" s="381"/>
      <c r="H57" s="381" t="s">
        <v>29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4"/>
      <c r="B58" s="381" t="s">
        <v>29</v>
      </c>
      <c r="C58" s="381"/>
      <c r="D58" s="381"/>
      <c r="E58" s="381" t="s">
        <v>29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4"/>
      <c r="B59" s="381" t="s">
        <v>29</v>
      </c>
      <c r="C59" s="381"/>
      <c r="D59" s="381"/>
      <c r="E59" s="381"/>
      <c r="F59" s="381"/>
      <c r="G59" s="381"/>
      <c r="H59" s="381" t="s">
        <v>29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4"/>
      <c r="B60" s="381"/>
      <c r="C60" s="381"/>
      <c r="D60" s="381"/>
      <c r="E60" s="381" t="s">
        <v>29</v>
      </c>
      <c r="F60" s="381"/>
      <c r="G60" s="381"/>
      <c r="H60" s="381" t="s">
        <v>29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4"/>
      <c r="B61" s="381" t="s">
        <v>29</v>
      </c>
      <c r="C61" s="381"/>
      <c r="D61" s="381"/>
      <c r="E61" s="381" t="s">
        <v>29</v>
      </c>
      <c r="F61" s="381"/>
      <c r="G61" s="381"/>
      <c r="H61" s="381" t="s">
        <v>29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6">
        <v>1</v>
      </c>
      <c r="L63" s="429" t="s">
        <v>54</v>
      </c>
      <c r="M63" s="430"/>
      <c r="N63" s="430"/>
      <c r="O63" s="431"/>
      <c r="P63" s="144">
        <v>2</v>
      </c>
      <c r="Q63" s="429" t="s">
        <v>55</v>
      </c>
      <c r="R63" s="430"/>
      <c r="S63" s="430"/>
      <c r="T63" s="431"/>
      <c r="U63" s="144">
        <v>3</v>
      </c>
      <c r="V63" s="429" t="s">
        <v>56</v>
      </c>
      <c r="W63" s="430"/>
      <c r="X63" s="430"/>
      <c r="Y63" s="431"/>
      <c r="Z63" s="144">
        <v>4</v>
      </c>
      <c r="AA63" s="429" t="s">
        <v>57</v>
      </c>
      <c r="AB63" s="430"/>
      <c r="AC63" s="430"/>
      <c r="AD63" s="431"/>
      <c r="AE63" s="144">
        <v>5</v>
      </c>
      <c r="AF63" s="429" t="s">
        <v>58</v>
      </c>
      <c r="AG63" s="430"/>
      <c r="AH63" s="430"/>
      <c r="AI63" s="431"/>
      <c r="AJ63" s="144">
        <v>6</v>
      </c>
      <c r="AK63" s="429" t="s">
        <v>134</v>
      </c>
      <c r="AL63" s="430"/>
      <c r="AM63" s="430"/>
      <c r="AN63" s="431"/>
      <c r="AO63" s="144">
        <v>7</v>
      </c>
      <c r="AP63" s="429" t="s">
        <v>135</v>
      </c>
      <c r="AQ63" s="430"/>
      <c r="AR63" s="430"/>
      <c r="AS63" s="431"/>
      <c r="AT63" s="144">
        <v>8</v>
      </c>
      <c r="AU63" s="429" t="s">
        <v>61</v>
      </c>
      <c r="AV63" s="430"/>
      <c r="AW63" s="430"/>
      <c r="AX63" s="431"/>
      <c r="AY63" s="144">
        <v>9</v>
      </c>
      <c r="AZ63" s="429" t="s">
        <v>62</v>
      </c>
      <c r="BA63" s="430"/>
      <c r="BB63" s="430"/>
      <c r="BC63" s="433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87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8"/>
      <c r="B65" s="395" t="s">
        <v>29</v>
      </c>
      <c r="C65" s="395"/>
      <c r="D65" s="395"/>
      <c r="E65" s="395"/>
      <c r="F65" s="395"/>
      <c r="G65" s="395"/>
      <c r="H65" s="395"/>
      <c r="I65" s="395"/>
      <c r="J65" s="39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8"/>
      <c r="B66" s="381"/>
      <c r="C66" s="381"/>
      <c r="D66" s="381"/>
      <c r="E66" s="381" t="s">
        <v>29</v>
      </c>
      <c r="F66" s="381"/>
      <c r="G66" s="381"/>
      <c r="H66" s="381"/>
      <c r="I66" s="381"/>
      <c r="J66" s="381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8"/>
      <c r="B67" s="381"/>
      <c r="C67" s="381"/>
      <c r="D67" s="381"/>
      <c r="E67" s="381"/>
      <c r="F67" s="381"/>
      <c r="G67" s="381"/>
      <c r="H67" s="381" t="s">
        <v>29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8"/>
      <c r="B68" s="381" t="s">
        <v>29</v>
      </c>
      <c r="C68" s="381"/>
      <c r="D68" s="381"/>
      <c r="E68" s="381" t="s">
        <v>29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8"/>
      <c r="B69" s="381" t="s">
        <v>29</v>
      </c>
      <c r="C69" s="381"/>
      <c r="D69" s="381"/>
      <c r="E69" s="381"/>
      <c r="F69" s="381"/>
      <c r="G69" s="381"/>
      <c r="H69" s="381" t="s">
        <v>29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8"/>
      <c r="B70" s="381"/>
      <c r="C70" s="381"/>
      <c r="D70" s="381"/>
      <c r="E70" s="381" t="s">
        <v>29</v>
      </c>
      <c r="F70" s="381"/>
      <c r="G70" s="381"/>
      <c r="H70" s="381" t="s">
        <v>29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9"/>
      <c r="B71" s="381" t="s">
        <v>29</v>
      </c>
      <c r="C71" s="381"/>
      <c r="D71" s="381"/>
      <c r="E71" s="381" t="s">
        <v>29</v>
      </c>
      <c r="F71" s="381"/>
      <c r="G71" s="381"/>
      <c r="H71" s="381" t="s">
        <v>29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6">
        <v>1</v>
      </c>
      <c r="L73" s="429" t="s">
        <v>54</v>
      </c>
      <c r="M73" s="430"/>
      <c r="N73" s="430"/>
      <c r="O73" s="431"/>
      <c r="P73" s="144">
        <v>2</v>
      </c>
      <c r="Q73" s="429" t="s">
        <v>55</v>
      </c>
      <c r="R73" s="430"/>
      <c r="S73" s="430"/>
      <c r="T73" s="431"/>
      <c r="U73" s="144">
        <v>3</v>
      </c>
      <c r="V73" s="429" t="s">
        <v>56</v>
      </c>
      <c r="W73" s="430"/>
      <c r="X73" s="430"/>
      <c r="Y73" s="431"/>
      <c r="Z73" s="144">
        <v>4</v>
      </c>
      <c r="AA73" s="429" t="s">
        <v>57</v>
      </c>
      <c r="AB73" s="430"/>
      <c r="AC73" s="430"/>
      <c r="AD73" s="431"/>
      <c r="AE73" s="144">
        <v>5</v>
      </c>
      <c r="AF73" s="429" t="s">
        <v>58</v>
      </c>
      <c r="AG73" s="430"/>
      <c r="AH73" s="430"/>
      <c r="AI73" s="431"/>
      <c r="AJ73" s="144">
        <v>6</v>
      </c>
      <c r="AK73" s="429" t="s">
        <v>134</v>
      </c>
      <c r="AL73" s="430"/>
      <c r="AM73" s="430"/>
      <c r="AN73" s="431"/>
      <c r="AO73" s="144">
        <v>7</v>
      </c>
      <c r="AP73" s="429" t="s">
        <v>135</v>
      </c>
      <c r="AQ73" s="430"/>
      <c r="AR73" s="430"/>
      <c r="AS73" s="431"/>
      <c r="AT73" s="144">
        <v>8</v>
      </c>
      <c r="AU73" s="429" t="s">
        <v>61</v>
      </c>
      <c r="AV73" s="430"/>
      <c r="AW73" s="430"/>
      <c r="AX73" s="431"/>
      <c r="AY73" s="144">
        <v>9</v>
      </c>
      <c r="AZ73" s="429" t="s">
        <v>62</v>
      </c>
      <c r="BA73" s="430"/>
      <c r="BB73" s="430"/>
      <c r="BC73" s="433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87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8"/>
      <c r="B75" s="395" t="s">
        <v>29</v>
      </c>
      <c r="C75" s="395"/>
      <c r="D75" s="395"/>
      <c r="E75" s="395"/>
      <c r="F75" s="395"/>
      <c r="G75" s="395"/>
      <c r="H75" s="395"/>
      <c r="I75" s="395"/>
      <c r="J75" s="39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8"/>
      <c r="B76" s="381"/>
      <c r="C76" s="381"/>
      <c r="D76" s="381"/>
      <c r="E76" s="381" t="s">
        <v>29</v>
      </c>
      <c r="F76" s="381"/>
      <c r="G76" s="381"/>
      <c r="H76" s="381"/>
      <c r="I76" s="381"/>
      <c r="J76" s="381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8"/>
      <c r="B77" s="381"/>
      <c r="C77" s="381"/>
      <c r="D77" s="381"/>
      <c r="E77" s="381"/>
      <c r="F77" s="381"/>
      <c r="G77" s="381"/>
      <c r="H77" s="381" t="s">
        <v>29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8"/>
      <c r="B78" s="381" t="s">
        <v>29</v>
      </c>
      <c r="C78" s="381"/>
      <c r="D78" s="381"/>
      <c r="E78" s="381" t="s">
        <v>29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8"/>
      <c r="B79" s="381" t="s">
        <v>29</v>
      </c>
      <c r="C79" s="381"/>
      <c r="D79" s="381"/>
      <c r="E79" s="381"/>
      <c r="F79" s="381"/>
      <c r="G79" s="381"/>
      <c r="H79" s="381" t="s">
        <v>29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8"/>
      <c r="B80" s="381"/>
      <c r="C80" s="381"/>
      <c r="D80" s="381"/>
      <c r="E80" s="381" t="s">
        <v>29</v>
      </c>
      <c r="F80" s="381"/>
      <c r="G80" s="381"/>
      <c r="H80" s="381" t="s">
        <v>29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9"/>
      <c r="B81" s="381" t="s">
        <v>29</v>
      </c>
      <c r="C81" s="381"/>
      <c r="D81" s="381"/>
      <c r="E81" s="381" t="s">
        <v>29</v>
      </c>
      <c r="F81" s="381"/>
      <c r="G81" s="381"/>
      <c r="H81" s="381" t="s">
        <v>29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6">
        <v>1</v>
      </c>
      <c r="L84" s="429" t="s">
        <v>54</v>
      </c>
      <c r="M84" s="430"/>
      <c r="N84" s="430"/>
      <c r="O84" s="431"/>
      <c r="P84" s="144">
        <v>2</v>
      </c>
      <c r="Q84" s="429" t="s">
        <v>55</v>
      </c>
      <c r="R84" s="430"/>
      <c r="S84" s="430"/>
      <c r="T84" s="431"/>
      <c r="U84" s="144">
        <v>3</v>
      </c>
      <c r="V84" s="429" t="s">
        <v>56</v>
      </c>
      <c r="W84" s="430"/>
      <c r="X84" s="430"/>
      <c r="Y84" s="431"/>
      <c r="Z84" s="144">
        <v>4</v>
      </c>
      <c r="AA84" s="429" t="s">
        <v>57</v>
      </c>
      <c r="AB84" s="430"/>
      <c r="AC84" s="430"/>
      <c r="AD84" s="431"/>
      <c r="AE84" s="144">
        <v>5</v>
      </c>
      <c r="AF84" s="429" t="s">
        <v>58</v>
      </c>
      <c r="AG84" s="430"/>
      <c r="AH84" s="430"/>
      <c r="AI84" s="431"/>
      <c r="AJ84" s="144">
        <v>6</v>
      </c>
      <c r="AK84" s="429" t="s">
        <v>134</v>
      </c>
      <c r="AL84" s="430"/>
      <c r="AM84" s="430"/>
      <c r="AN84" s="431"/>
      <c r="AO84" s="144">
        <v>7</v>
      </c>
      <c r="AP84" s="429" t="s">
        <v>135</v>
      </c>
      <c r="AQ84" s="430"/>
      <c r="AR84" s="430"/>
      <c r="AS84" s="431"/>
      <c r="AT84" s="144">
        <v>8</v>
      </c>
      <c r="AU84" s="429" t="s">
        <v>61</v>
      </c>
      <c r="AV84" s="430"/>
      <c r="AW84" s="430"/>
      <c r="AX84" s="431"/>
      <c r="AY84" s="144">
        <v>9</v>
      </c>
      <c r="AZ84" s="429" t="s">
        <v>62</v>
      </c>
      <c r="BA84" s="430"/>
      <c r="BB84" s="430"/>
      <c r="BC84" s="433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27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7"/>
      <c r="B86" s="395" t="s">
        <v>29</v>
      </c>
      <c r="C86" s="395"/>
      <c r="D86" s="395"/>
      <c r="E86" s="395"/>
      <c r="F86" s="395"/>
      <c r="G86" s="395"/>
      <c r="H86" s="395"/>
      <c r="I86" s="395"/>
      <c r="J86" s="39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7"/>
      <c r="B87" s="381"/>
      <c r="C87" s="381"/>
      <c r="D87" s="381"/>
      <c r="E87" s="381" t="s">
        <v>29</v>
      </c>
      <c r="F87" s="381"/>
      <c r="G87" s="381"/>
      <c r="H87" s="381"/>
      <c r="I87" s="381"/>
      <c r="J87" s="381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7"/>
      <c r="B88" s="381"/>
      <c r="C88" s="381"/>
      <c r="D88" s="381"/>
      <c r="E88" s="381"/>
      <c r="F88" s="381"/>
      <c r="G88" s="381"/>
      <c r="H88" s="381" t="s">
        <v>29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7"/>
      <c r="B89" s="381" t="s">
        <v>29</v>
      </c>
      <c r="C89" s="381"/>
      <c r="D89" s="381"/>
      <c r="E89" s="381" t="s">
        <v>29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7"/>
      <c r="B90" s="381" t="s">
        <v>29</v>
      </c>
      <c r="C90" s="381"/>
      <c r="D90" s="381"/>
      <c r="E90" s="381"/>
      <c r="F90" s="381"/>
      <c r="G90" s="381"/>
      <c r="H90" s="381" t="s">
        <v>29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7"/>
      <c r="B91" s="381"/>
      <c r="C91" s="381"/>
      <c r="D91" s="381"/>
      <c r="E91" s="381" t="s">
        <v>29</v>
      </c>
      <c r="F91" s="381"/>
      <c r="G91" s="381"/>
      <c r="H91" s="381" t="s">
        <v>29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7"/>
      <c r="B92" s="381" t="s">
        <v>29</v>
      </c>
      <c r="C92" s="381"/>
      <c r="D92" s="381"/>
      <c r="E92" s="381" t="s">
        <v>29</v>
      </c>
      <c r="F92" s="381"/>
      <c r="G92" s="381"/>
      <c r="H92" s="381" t="s">
        <v>29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6">
        <v>1</v>
      </c>
      <c r="L94" s="429" t="s">
        <v>54</v>
      </c>
      <c r="M94" s="430"/>
      <c r="N94" s="430"/>
      <c r="O94" s="431"/>
      <c r="P94" s="144">
        <v>2</v>
      </c>
      <c r="Q94" s="429" t="s">
        <v>55</v>
      </c>
      <c r="R94" s="430"/>
      <c r="S94" s="430"/>
      <c r="T94" s="431"/>
      <c r="U94" s="144">
        <v>3</v>
      </c>
      <c r="V94" s="429" t="s">
        <v>56</v>
      </c>
      <c r="W94" s="430"/>
      <c r="X94" s="430"/>
      <c r="Y94" s="431"/>
      <c r="Z94" s="144">
        <v>4</v>
      </c>
      <c r="AA94" s="429" t="s">
        <v>57</v>
      </c>
      <c r="AB94" s="430"/>
      <c r="AC94" s="430"/>
      <c r="AD94" s="431"/>
      <c r="AE94" s="144">
        <v>5</v>
      </c>
      <c r="AF94" s="429" t="s">
        <v>58</v>
      </c>
      <c r="AG94" s="430"/>
      <c r="AH94" s="430"/>
      <c r="AI94" s="431"/>
      <c r="AJ94" s="144">
        <v>6</v>
      </c>
      <c r="AK94" s="429" t="s">
        <v>134</v>
      </c>
      <c r="AL94" s="430"/>
      <c r="AM94" s="430"/>
      <c r="AN94" s="431"/>
      <c r="AO94" s="144">
        <v>7</v>
      </c>
      <c r="AP94" s="429" t="s">
        <v>135</v>
      </c>
      <c r="AQ94" s="430"/>
      <c r="AR94" s="430"/>
      <c r="AS94" s="431"/>
      <c r="AT94" s="144">
        <v>8</v>
      </c>
      <c r="AU94" s="429" t="s">
        <v>61</v>
      </c>
      <c r="AV94" s="430"/>
      <c r="AW94" s="430"/>
      <c r="AX94" s="431"/>
      <c r="AY94" s="144">
        <v>9</v>
      </c>
      <c r="AZ94" s="429" t="s">
        <v>62</v>
      </c>
      <c r="BA94" s="430"/>
      <c r="BB94" s="430"/>
      <c r="BC94" s="433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34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4"/>
      <c r="B96" s="395" t="s">
        <v>29</v>
      </c>
      <c r="C96" s="395"/>
      <c r="D96" s="395"/>
      <c r="E96" s="395"/>
      <c r="F96" s="395"/>
      <c r="G96" s="395"/>
      <c r="H96" s="395"/>
      <c r="I96" s="395"/>
      <c r="J96" s="39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4"/>
      <c r="B97" s="381"/>
      <c r="C97" s="381"/>
      <c r="D97" s="381"/>
      <c r="E97" s="381" t="s">
        <v>29</v>
      </c>
      <c r="F97" s="381"/>
      <c r="G97" s="381"/>
      <c r="H97" s="381"/>
      <c r="I97" s="381"/>
      <c r="J97" s="381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4"/>
      <c r="B98" s="381"/>
      <c r="C98" s="381"/>
      <c r="D98" s="381"/>
      <c r="E98" s="381"/>
      <c r="F98" s="381"/>
      <c r="G98" s="381"/>
      <c r="H98" s="381" t="s">
        <v>29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4"/>
      <c r="B99" s="381" t="s">
        <v>29</v>
      </c>
      <c r="C99" s="381"/>
      <c r="D99" s="381"/>
      <c r="E99" s="381" t="s">
        <v>29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4"/>
      <c r="B100" s="381" t="s">
        <v>29</v>
      </c>
      <c r="C100" s="381"/>
      <c r="D100" s="381"/>
      <c r="E100" s="381"/>
      <c r="F100" s="381"/>
      <c r="G100" s="381"/>
      <c r="H100" s="381" t="s">
        <v>29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4"/>
      <c r="B101" s="381"/>
      <c r="C101" s="381"/>
      <c r="D101" s="381"/>
      <c r="E101" s="381" t="s">
        <v>29</v>
      </c>
      <c r="F101" s="381"/>
      <c r="G101" s="381"/>
      <c r="H101" s="381" t="s">
        <v>29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4"/>
      <c r="B102" s="381" t="s">
        <v>29</v>
      </c>
      <c r="C102" s="381"/>
      <c r="D102" s="381"/>
      <c r="E102" s="381" t="s">
        <v>29</v>
      </c>
      <c r="F102" s="381"/>
      <c r="G102" s="381"/>
      <c r="H102" s="381" t="s">
        <v>29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5" t="s">
        <v>108</v>
      </c>
      <c r="C104" s="435"/>
      <c r="D104" s="435"/>
      <c r="E104" s="435" t="s">
        <v>109</v>
      </c>
      <c r="F104" s="435"/>
      <c r="G104" s="435"/>
      <c r="H104" s="435" t="s">
        <v>93</v>
      </c>
      <c r="I104" s="435"/>
      <c r="J104" s="435"/>
      <c r="K104" s="36">
        <v>1</v>
      </c>
      <c r="L104" s="429" t="s">
        <v>54</v>
      </c>
      <c r="M104" s="430"/>
      <c r="N104" s="430"/>
      <c r="O104" s="431"/>
      <c r="P104" s="144">
        <v>2</v>
      </c>
      <c r="Q104" s="429" t="s">
        <v>55</v>
      </c>
      <c r="R104" s="430"/>
      <c r="S104" s="430"/>
      <c r="T104" s="431"/>
      <c r="U104" s="144">
        <v>3</v>
      </c>
      <c r="V104" s="429" t="s">
        <v>56</v>
      </c>
      <c r="W104" s="430"/>
      <c r="X104" s="430"/>
      <c r="Y104" s="431"/>
      <c r="Z104" s="144">
        <v>4</v>
      </c>
      <c r="AA104" s="429" t="s">
        <v>57</v>
      </c>
      <c r="AB104" s="430"/>
      <c r="AC104" s="430"/>
      <c r="AD104" s="431"/>
      <c r="AE104" s="144">
        <v>5</v>
      </c>
      <c r="AF104" s="429" t="s">
        <v>58</v>
      </c>
      <c r="AG104" s="430"/>
      <c r="AH104" s="430"/>
      <c r="AI104" s="431"/>
      <c r="AJ104" s="144">
        <v>6</v>
      </c>
      <c r="AK104" s="429" t="s">
        <v>134</v>
      </c>
      <c r="AL104" s="430"/>
      <c r="AM104" s="430"/>
      <c r="AN104" s="431"/>
      <c r="AO104" s="144">
        <v>7</v>
      </c>
      <c r="AP104" s="429" t="s">
        <v>135</v>
      </c>
      <c r="AQ104" s="430"/>
      <c r="AR104" s="430"/>
      <c r="AS104" s="431"/>
      <c r="AT104" s="144">
        <v>8</v>
      </c>
      <c r="AU104" s="429" t="s">
        <v>61</v>
      </c>
      <c r="AV104" s="430"/>
      <c r="AW104" s="430"/>
      <c r="AX104" s="431"/>
      <c r="AY104" s="144">
        <v>9</v>
      </c>
      <c r="AZ104" s="429" t="s">
        <v>62</v>
      </c>
      <c r="BA104" s="430"/>
      <c r="BB104" s="430"/>
      <c r="BC104" s="433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111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8"/>
      <c r="B106" s="440" t="s">
        <v>29</v>
      </c>
      <c r="C106" s="440"/>
      <c r="D106" s="440"/>
      <c r="E106" s="440"/>
      <c r="F106" s="440"/>
      <c r="G106" s="440"/>
      <c r="H106" s="440"/>
      <c r="I106" s="440"/>
      <c r="J106" s="440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29</v>
      </c>
      <c r="F107" s="435"/>
      <c r="G107" s="435"/>
      <c r="H107" s="435"/>
      <c r="I107" s="435"/>
      <c r="J107" s="435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29</v>
      </c>
      <c r="I108" s="435"/>
      <c r="J108" s="435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8"/>
      <c r="B109" s="435" t="s">
        <v>29</v>
      </c>
      <c r="C109" s="435"/>
      <c r="D109" s="435"/>
      <c r="E109" s="435" t="s">
        <v>29</v>
      </c>
      <c r="F109" s="435"/>
      <c r="G109" s="435"/>
      <c r="H109" s="435"/>
      <c r="I109" s="435"/>
      <c r="J109" s="435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8"/>
      <c r="B110" s="435" t="s">
        <v>29</v>
      </c>
      <c r="C110" s="435"/>
      <c r="D110" s="435"/>
      <c r="E110" s="435"/>
      <c r="F110" s="435"/>
      <c r="G110" s="435"/>
      <c r="H110" s="435" t="s">
        <v>29</v>
      </c>
      <c r="I110" s="435"/>
      <c r="J110" s="435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29</v>
      </c>
      <c r="F111" s="435"/>
      <c r="G111" s="435"/>
      <c r="H111" s="435" t="s">
        <v>29</v>
      </c>
      <c r="I111" s="435"/>
      <c r="J111" s="435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9"/>
      <c r="B112" s="435" t="s">
        <v>29</v>
      </c>
      <c r="C112" s="435"/>
      <c r="D112" s="435"/>
      <c r="E112" s="435" t="s">
        <v>29</v>
      </c>
      <c r="F112" s="435"/>
      <c r="G112" s="435"/>
      <c r="H112" s="435" t="s">
        <v>29</v>
      </c>
      <c r="I112" s="435"/>
      <c r="J112" s="435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5" t="s">
        <v>108</v>
      </c>
      <c r="C114" s="435"/>
      <c r="D114" s="435"/>
      <c r="E114" s="435" t="s">
        <v>109</v>
      </c>
      <c r="F114" s="435"/>
      <c r="G114" s="435"/>
      <c r="H114" s="435" t="s">
        <v>93</v>
      </c>
      <c r="I114" s="435"/>
      <c r="J114" s="435"/>
      <c r="K114" s="36">
        <v>1</v>
      </c>
      <c r="L114" s="429" t="s">
        <v>54</v>
      </c>
      <c r="M114" s="430"/>
      <c r="N114" s="430"/>
      <c r="O114" s="431"/>
      <c r="P114" s="144">
        <v>2</v>
      </c>
      <c r="Q114" s="429" t="s">
        <v>55</v>
      </c>
      <c r="R114" s="430"/>
      <c r="S114" s="430"/>
      <c r="T114" s="431"/>
      <c r="U114" s="144">
        <v>3</v>
      </c>
      <c r="V114" s="429" t="s">
        <v>56</v>
      </c>
      <c r="W114" s="430"/>
      <c r="X114" s="430"/>
      <c r="Y114" s="431"/>
      <c r="Z114" s="144">
        <v>4</v>
      </c>
      <c r="AA114" s="429" t="s">
        <v>57</v>
      </c>
      <c r="AB114" s="430"/>
      <c r="AC114" s="430"/>
      <c r="AD114" s="431"/>
      <c r="AE114" s="144">
        <v>5</v>
      </c>
      <c r="AF114" s="429" t="s">
        <v>58</v>
      </c>
      <c r="AG114" s="430"/>
      <c r="AH114" s="430"/>
      <c r="AI114" s="431"/>
      <c r="AJ114" s="144">
        <v>6</v>
      </c>
      <c r="AK114" s="429" t="s">
        <v>134</v>
      </c>
      <c r="AL114" s="430"/>
      <c r="AM114" s="430"/>
      <c r="AN114" s="431"/>
      <c r="AO114" s="144">
        <v>7</v>
      </c>
      <c r="AP114" s="429" t="s">
        <v>135</v>
      </c>
      <c r="AQ114" s="430"/>
      <c r="AR114" s="430"/>
      <c r="AS114" s="431"/>
      <c r="AT114" s="144">
        <v>8</v>
      </c>
      <c r="AU114" s="429" t="s">
        <v>61</v>
      </c>
      <c r="AV114" s="430"/>
      <c r="AW114" s="430"/>
      <c r="AX114" s="431"/>
      <c r="AY114" s="144">
        <v>9</v>
      </c>
      <c r="AZ114" s="429" t="s">
        <v>62</v>
      </c>
      <c r="BA114" s="430"/>
      <c r="BB114" s="430"/>
      <c r="BC114" s="433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68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8"/>
      <c r="B116" s="440" t="s">
        <v>29</v>
      </c>
      <c r="C116" s="440"/>
      <c r="D116" s="440"/>
      <c r="E116" s="440"/>
      <c r="F116" s="440"/>
      <c r="G116" s="440"/>
      <c r="H116" s="440"/>
      <c r="I116" s="440"/>
      <c r="J116" s="440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29</v>
      </c>
      <c r="F117" s="435"/>
      <c r="G117" s="435"/>
      <c r="H117" s="435"/>
      <c r="I117" s="435"/>
      <c r="J117" s="435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29</v>
      </c>
      <c r="I118" s="435"/>
      <c r="J118" s="435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8"/>
      <c r="B119" s="435" t="s">
        <v>29</v>
      </c>
      <c r="C119" s="435"/>
      <c r="D119" s="435"/>
      <c r="E119" s="435" t="s">
        <v>29</v>
      </c>
      <c r="F119" s="435"/>
      <c r="G119" s="435"/>
      <c r="H119" s="435"/>
      <c r="I119" s="435"/>
      <c r="J119" s="435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8"/>
      <c r="B120" s="435" t="s">
        <v>29</v>
      </c>
      <c r="C120" s="435"/>
      <c r="D120" s="435"/>
      <c r="E120" s="435"/>
      <c r="F120" s="435"/>
      <c r="G120" s="435"/>
      <c r="H120" s="435" t="s">
        <v>29</v>
      </c>
      <c r="I120" s="435"/>
      <c r="J120" s="435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29</v>
      </c>
      <c r="F121" s="435"/>
      <c r="G121" s="435"/>
      <c r="H121" s="435" t="s">
        <v>29</v>
      </c>
      <c r="I121" s="435"/>
      <c r="J121" s="435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9"/>
      <c r="B122" s="435" t="s">
        <v>29</v>
      </c>
      <c r="C122" s="435"/>
      <c r="D122" s="435"/>
      <c r="E122" s="435" t="s">
        <v>29</v>
      </c>
      <c r="F122" s="435"/>
      <c r="G122" s="435"/>
      <c r="H122" s="435" t="s">
        <v>29</v>
      </c>
      <c r="I122" s="435"/>
      <c r="J122" s="435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2018-01-17T05:00:19Z</cp:lastPrinted>
  <dcterms:created xsi:type="dcterms:W3CDTF">2016-11-24T05:37:41Z</dcterms:created>
  <dcterms:modified xsi:type="dcterms:W3CDTF">2020-05-25T09:56:15Z</dcterms:modified>
</cp:coreProperties>
</file>