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4" i="8" l="1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F13" i="33" s="1"/>
  <c r="E13" i="33"/>
  <c r="B16" i="33"/>
  <c r="B18" i="33"/>
  <c r="C18" i="33"/>
  <c r="D18" i="33"/>
  <c r="E18" i="33"/>
  <c r="G18" i="33"/>
  <c r="B25" i="33"/>
  <c r="D25" i="33"/>
  <c r="F25" i="33"/>
  <c r="I25" i="33"/>
  <c r="J31" i="33"/>
  <c r="K31" i="33"/>
  <c r="L31" i="33"/>
  <c r="M31" i="33"/>
  <c r="N31" i="33"/>
  <c r="B32" i="33"/>
  <c r="G32" i="33" s="1"/>
  <c r="C32" i="33"/>
  <c r="D32" i="33"/>
  <c r="E32" i="33"/>
  <c r="F32" i="33"/>
  <c r="B38" i="33"/>
  <c r="E38" i="33" s="1"/>
  <c r="C38" i="33"/>
  <c r="D38" i="33"/>
  <c r="J38" i="33"/>
  <c r="Q38" i="33" s="1"/>
  <c r="K38" i="33"/>
  <c r="L38" i="33"/>
  <c r="M38" i="33"/>
  <c r="N38" i="33"/>
  <c r="O38" i="33"/>
  <c r="P38" i="33"/>
  <c r="B46" i="33"/>
  <c r="C46" i="33"/>
  <c r="D46" i="33"/>
  <c r="E46" i="33"/>
  <c r="F46" i="33"/>
  <c r="H46" i="33"/>
  <c r="K46" i="33" s="1"/>
  <c r="I46" i="33"/>
  <c r="J46" i="33"/>
  <c r="B52" i="33"/>
  <c r="C52" i="33"/>
  <c r="D52" i="33"/>
  <c r="E52" i="33"/>
  <c r="F52" i="33"/>
  <c r="H52" i="33"/>
  <c r="I52" i="33"/>
  <c r="J52" i="33"/>
  <c r="K52" i="33"/>
  <c r="O52" i="33" s="1"/>
  <c r="L52" i="33"/>
  <c r="M52" i="33"/>
  <c r="N52" i="33"/>
  <c r="G46" i="33" l="1"/>
  <c r="G52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Q118" i="32" l="1"/>
  <c r="L136" i="32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<sst xmlns="http://schemas.openxmlformats.org/spreadsheetml/2006/main" count="20095" uniqueCount="238">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</sst>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6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8" name="角丸四角形 2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1" name="角丸四角形 3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13</xdr:col>
      <xdr:colOff>904875</xdr:colOff>
      <xdr:row>3</xdr:row>
      <xdr:rowOff>23812</xdr:rowOff>
    </xdr:from>
    <xdr:to>
      <xdr:col>19</xdr:col>
      <xdr:colOff>666749</xdr:colOff>
      <xdr:row>11</xdr:row>
      <xdr:rowOff>95250</xdr:rowOff>
    </xdr:to>
    <xdr:sp macro="" textlink="">
      <xdr:nvSpPr>
        <xdr:cNvPr id="32" name="角丸四角形 31"/>
        <xdr:cNvSpPr/>
      </xdr:nvSpPr>
      <xdr:spPr>
        <a:xfrm>
          <a:off x="15468600" y="766762"/>
          <a:ext cx="5534024" cy="354806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236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3</v>
      </c>
      <c r="D4" s="168">
        <v>22</v>
      </c>
      <c r="E4" s="168" t="s">
        <v>234</v>
      </c>
    </row>
    <row r="5" spans="1:27" ht="15.95" customHeight="1" x14ac:dyDescent="0.15"/>
    <row r="6" spans="1:27" s="25" customFormat="1" ht="15.95" customHeight="1" x14ac:dyDescent="0.15">
      <c r="A6" s="172" t="s">
        <v>237</v>
      </c>
      <c r="B6" s="172" t="s">
        <v>37</v>
      </c>
      <c r="C6" s="175" t="s">
        <v>0</v>
      </c>
      <c r="D6" s="175" t="s">
        <v>1</v>
      </c>
      <c r="E6" s="175" t="s">
        <v>2</v>
      </c>
      <c r="F6" s="172" t="s">
        <v>8</v>
      </c>
      <c r="G6" s="172" t="s">
        <v>6</v>
      </c>
      <c r="H6" s="172" t="s">
        <v>9</v>
      </c>
      <c r="I6" s="199" t="s">
        <v>14</v>
      </c>
      <c r="J6" s="205"/>
      <c r="K6" s="199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3"/>
      <c r="B7" s="173"/>
      <c r="C7" s="176"/>
      <c r="D7" s="176"/>
      <c r="E7" s="176"/>
      <c r="F7" s="173"/>
      <c r="G7" s="173"/>
      <c r="H7" s="173"/>
      <c r="I7" s="200"/>
      <c r="J7" s="206"/>
      <c r="K7" s="200"/>
      <c r="L7" s="208" t="s">
        <v>45</v>
      </c>
      <c r="M7" s="208"/>
      <c r="N7" s="208"/>
      <c r="O7" s="208"/>
      <c r="P7" s="208"/>
      <c r="Q7" s="208"/>
      <c r="R7" s="208"/>
      <c r="S7" s="208" t="s">
        <v>44</v>
      </c>
      <c r="T7" s="208"/>
      <c r="U7" s="208"/>
      <c r="V7" s="208"/>
      <c r="W7" s="208"/>
      <c r="X7" s="208"/>
      <c r="Y7" s="208"/>
      <c r="Z7" s="208"/>
      <c r="AA7" s="209"/>
    </row>
    <row r="8" spans="1:27" s="25" customFormat="1" ht="15.95" customHeight="1" x14ac:dyDescent="0.15">
      <c r="A8" s="174"/>
      <c r="B8" s="174"/>
      <c r="C8" s="177"/>
      <c r="D8" s="177"/>
      <c r="E8" s="177"/>
      <c r="F8" s="174"/>
      <c r="G8" s="174"/>
      <c r="H8" s="174"/>
      <c r="I8" s="201"/>
      <c r="J8" s="207"/>
      <c r="K8" s="200"/>
      <c r="L8" s="202" t="s">
        <v>16</v>
      </c>
      <c r="M8" s="203"/>
      <c r="N8" s="203"/>
      <c r="O8" s="203"/>
      <c r="P8" s="203"/>
      <c r="Q8" s="203"/>
      <c r="R8" s="204"/>
      <c r="S8" s="202" t="s">
        <v>13</v>
      </c>
      <c r="T8" s="203"/>
      <c r="U8" s="203"/>
      <c r="V8" s="203"/>
      <c r="W8" s="203"/>
      <c r="X8" s="203"/>
      <c r="Y8" s="203"/>
      <c r="Z8" s="203"/>
      <c r="AA8" s="204"/>
    </row>
    <row r="9" spans="1:27" s="25" customFormat="1" ht="15.95" customHeight="1" x14ac:dyDescent="0.15">
      <c r="A9" s="178"/>
      <c r="B9" s="189" t="s">
        <v>38</v>
      </c>
      <c r="C9" s="186"/>
      <c r="D9" s="186"/>
      <c r="E9" s="186"/>
      <c r="F9" s="178"/>
      <c r="G9" s="183" t="s">
        <v>7</v>
      </c>
      <c r="H9" s="183" t="s">
        <v>39</v>
      </c>
      <c r="I9" s="181" t="s">
        <v>17</v>
      </c>
      <c r="J9" s="182"/>
      <c r="K9" s="200"/>
      <c r="L9" s="192" t="s">
        <v>26</v>
      </c>
      <c r="M9" s="193" t="s">
        <v>34</v>
      </c>
      <c r="N9" s="194"/>
      <c r="O9" s="194"/>
      <c r="P9" s="194"/>
      <c r="Q9" s="194"/>
      <c r="R9" s="163"/>
      <c r="S9" s="192" t="s">
        <v>27</v>
      </c>
      <c r="T9" s="193" t="s">
        <v>33</v>
      </c>
      <c r="U9" s="194"/>
      <c r="V9" s="194"/>
      <c r="W9" s="194"/>
      <c r="X9" s="194"/>
      <c r="Y9" s="194"/>
      <c r="Z9" s="194"/>
      <c r="AA9" s="195"/>
    </row>
    <row r="10" spans="1:27" s="25" customFormat="1" ht="15.95" customHeight="1" x14ac:dyDescent="0.15">
      <c r="A10" s="179"/>
      <c r="B10" s="190"/>
      <c r="C10" s="187"/>
      <c r="D10" s="187"/>
      <c r="E10" s="187"/>
      <c r="F10" s="179"/>
      <c r="G10" s="184"/>
      <c r="H10" s="184"/>
      <c r="I10" s="14"/>
      <c r="J10" s="31" t="s">
        <v>31</v>
      </c>
      <c r="K10" s="201"/>
      <c r="L10" s="192"/>
      <c r="M10" s="196"/>
      <c r="N10" s="197"/>
      <c r="O10" s="197"/>
      <c r="P10" s="197"/>
      <c r="Q10" s="197"/>
      <c r="R10" s="164"/>
      <c r="S10" s="192"/>
      <c r="T10" s="196"/>
      <c r="U10" s="197"/>
      <c r="V10" s="197"/>
      <c r="W10" s="197"/>
      <c r="X10" s="197"/>
      <c r="Y10" s="197"/>
      <c r="Z10" s="197"/>
      <c r="AA10" s="198"/>
    </row>
    <row r="11" spans="1:27" s="25" customFormat="1" ht="159.94999999999999" customHeight="1" x14ac:dyDescent="0.15">
      <c r="A11" s="180"/>
      <c r="B11" s="191"/>
      <c r="C11" s="188"/>
      <c r="D11" s="188"/>
      <c r="E11" s="188"/>
      <c r="F11" s="180"/>
      <c r="G11" s="185"/>
      <c r="H11" s="185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1</v>
      </c>
      <c r="D12" s="22">
        <v>3</v>
      </c>
      <c r="E12" s="22">
        <v>22</v>
      </c>
      <c r="F12" s="16" t="s">
        <v>234</v>
      </c>
      <c r="G12" s="23">
        <v>9</v>
      </c>
      <c r="H12" s="23">
        <v>4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f>SUM(M12:Q12)</f>
        <v>1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1</v>
      </c>
      <c r="D13" s="22">
        <v>3</v>
      </c>
      <c r="E13" s="22">
        <v>22</v>
      </c>
      <c r="F13" s="16" t="s">
        <v>234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f t="shared" ref="R13:R75" si="0">SUM(M13:Q13)</f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f t="shared" ref="AA13:AA76" si="1">SUM(T13:Z13)</f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1</v>
      </c>
      <c r="D14" s="22">
        <v>3</v>
      </c>
      <c r="E14" s="22">
        <v>22</v>
      </c>
      <c r="F14" s="16" t="s">
        <v>234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f t="shared" si="0"/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f t="shared" si="1"/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1</v>
      </c>
      <c r="D15" s="22">
        <v>3</v>
      </c>
      <c r="E15" s="22">
        <v>22</v>
      </c>
      <c r="F15" s="16" t="s">
        <v>234</v>
      </c>
      <c r="G15" s="23">
        <v>9</v>
      </c>
      <c r="H15" s="23">
        <v>4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f t="shared" si="0"/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1"/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1</v>
      </c>
      <c r="D16" s="22">
        <v>3</v>
      </c>
      <c r="E16" s="22">
        <v>22</v>
      </c>
      <c r="F16" s="16" t="s">
        <v>234</v>
      </c>
      <c r="G16" s="23">
        <v>9</v>
      </c>
      <c r="H16" s="23">
        <v>4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f t="shared" si="0"/>
        <v>0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1</v>
      </c>
      <c r="D17" s="22">
        <v>3</v>
      </c>
      <c r="E17" s="22">
        <v>22</v>
      </c>
      <c r="F17" s="16" t="s">
        <v>234</v>
      </c>
      <c r="G17" s="23">
        <v>9</v>
      </c>
      <c r="H17" s="23">
        <v>6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f t="shared" si="0"/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1"/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1</v>
      </c>
      <c r="D18" s="22">
        <v>3</v>
      </c>
      <c r="E18" s="22">
        <v>22</v>
      </c>
      <c r="F18" s="16" t="s">
        <v>234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f t="shared" si="0"/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1</v>
      </c>
      <c r="D19" s="22">
        <v>3</v>
      </c>
      <c r="E19" s="22">
        <v>22</v>
      </c>
      <c r="F19" s="16" t="s">
        <v>234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f t="shared" si="0"/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1"/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1</v>
      </c>
      <c r="D20" s="22">
        <v>3</v>
      </c>
      <c r="E20" s="22">
        <v>22</v>
      </c>
      <c r="F20" s="16" t="s">
        <v>234</v>
      </c>
      <c r="G20" s="23">
        <v>9</v>
      </c>
      <c r="H20" s="23">
        <v>2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f t="shared" si="0"/>
        <v>1</v>
      </c>
      <c r="S20" s="23">
        <v>1</v>
      </c>
      <c r="T20" s="5">
        <v>0</v>
      </c>
      <c r="U20" s="6">
        <v>0</v>
      </c>
      <c r="V20" s="7">
        <v>1</v>
      </c>
      <c r="W20" s="8">
        <v>0</v>
      </c>
      <c r="X20" s="7">
        <v>0</v>
      </c>
      <c r="Y20" s="7">
        <v>0</v>
      </c>
      <c r="Z20" s="12">
        <v>0</v>
      </c>
      <c r="AA20" s="19">
        <f t="shared" si="1"/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1</v>
      </c>
      <c r="D21" s="22">
        <v>3</v>
      </c>
      <c r="E21" s="22">
        <v>22</v>
      </c>
      <c r="F21" s="16" t="s">
        <v>234</v>
      </c>
      <c r="G21" s="23">
        <v>9</v>
      </c>
      <c r="H21" s="23">
        <v>5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f t="shared" si="0"/>
        <v>1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1</v>
      </c>
    </row>
    <row r="22" spans="1:27" s="2" customFormat="1" ht="15.95" customHeight="1" x14ac:dyDescent="0.15">
      <c r="A22" s="20">
        <v>11</v>
      </c>
      <c r="B22" s="30">
        <v>1</v>
      </c>
      <c r="C22" s="21">
        <v>1</v>
      </c>
      <c r="D22" s="22">
        <v>3</v>
      </c>
      <c r="E22" s="22">
        <v>22</v>
      </c>
      <c r="F22" s="16" t="s">
        <v>234</v>
      </c>
      <c r="G22" s="23">
        <v>9</v>
      </c>
      <c r="H22" s="23">
        <v>2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f t="shared" si="0"/>
        <v>0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1</v>
      </c>
      <c r="D23" s="22">
        <v>3</v>
      </c>
      <c r="E23" s="22">
        <v>22</v>
      </c>
      <c r="F23" s="16" t="s">
        <v>234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f t="shared" si="0"/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1</v>
      </c>
      <c r="D24" s="22">
        <v>3</v>
      </c>
      <c r="E24" s="22">
        <v>22</v>
      </c>
      <c r="F24" s="16" t="s">
        <v>234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2</v>
      </c>
      <c r="P24" s="8">
        <v>0</v>
      </c>
      <c r="Q24" s="7">
        <v>0</v>
      </c>
      <c r="R24" s="19">
        <f t="shared" si="0"/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1</v>
      </c>
      <c r="D25" s="22">
        <v>3</v>
      </c>
      <c r="E25" s="22">
        <v>22</v>
      </c>
      <c r="F25" s="16" t="s">
        <v>234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f t="shared" si="0"/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1</v>
      </c>
    </row>
    <row r="26" spans="1:27" s="2" customFormat="1" ht="15.95" customHeight="1" x14ac:dyDescent="0.15">
      <c r="A26" s="20">
        <v>15</v>
      </c>
      <c r="B26" s="30">
        <v>1</v>
      </c>
      <c r="C26" s="21">
        <v>1</v>
      </c>
      <c r="D26" s="22">
        <v>3</v>
      </c>
      <c r="E26" s="22">
        <v>22</v>
      </c>
      <c r="F26" s="16" t="s">
        <v>234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f>SUM(M26:Q26)</f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1</v>
      </c>
      <c r="D27" s="22">
        <v>3</v>
      </c>
      <c r="E27" s="22">
        <v>22</v>
      </c>
      <c r="F27" s="16" t="s">
        <v>234</v>
      </c>
      <c r="G27" s="23">
        <v>9</v>
      </c>
      <c r="H27" s="23">
        <v>6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f t="shared" si="0"/>
        <v>0</v>
      </c>
      <c r="S27" s="23">
        <v>2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1</v>
      </c>
      <c r="D28" s="22">
        <v>3</v>
      </c>
      <c r="E28" s="22">
        <v>22</v>
      </c>
      <c r="F28" s="16" t="s">
        <v>234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f>SUM(M28:Q28)</f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1</v>
      </c>
      <c r="D29" s="22">
        <v>3</v>
      </c>
      <c r="E29" s="22">
        <v>22</v>
      </c>
      <c r="F29" s="16" t="s">
        <v>234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4</v>
      </c>
      <c r="O29" s="7">
        <v>2</v>
      </c>
      <c r="P29" s="8">
        <v>0</v>
      </c>
      <c r="Q29" s="7">
        <v>0</v>
      </c>
      <c r="R29" s="19">
        <f t="shared" si="0"/>
        <v>6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1</v>
      </c>
    </row>
    <row r="30" spans="1:27" ht="15.95" customHeight="1" x14ac:dyDescent="0.15">
      <c r="A30" s="20">
        <v>19</v>
      </c>
      <c r="B30" s="30">
        <v>1</v>
      </c>
      <c r="C30" s="21">
        <v>1</v>
      </c>
      <c r="D30" s="22">
        <v>3</v>
      </c>
      <c r="E30" s="22">
        <v>22</v>
      </c>
      <c r="F30" s="16" t="s">
        <v>234</v>
      </c>
      <c r="G30" s="23">
        <v>9</v>
      </c>
      <c r="H30" s="23">
        <v>3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f t="shared" si="0"/>
        <v>0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1</v>
      </c>
    </row>
    <row r="31" spans="1:27" ht="15.95" customHeight="1" x14ac:dyDescent="0.15">
      <c r="A31" s="1">
        <v>20</v>
      </c>
      <c r="B31" s="30">
        <v>1</v>
      </c>
      <c r="C31" s="21">
        <v>1</v>
      </c>
      <c r="D31" s="22">
        <v>3</v>
      </c>
      <c r="E31" s="22">
        <v>22</v>
      </c>
      <c r="F31" s="16" t="s">
        <v>234</v>
      </c>
      <c r="G31" s="23">
        <v>9</v>
      </c>
      <c r="H31" s="23">
        <v>4</v>
      </c>
      <c r="I31" s="16">
        <v>1</v>
      </c>
      <c r="J31" s="24">
        <v>3</v>
      </c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f t="shared" si="0"/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1"/>
        <v>0</v>
      </c>
    </row>
    <row r="32" spans="1:27" ht="15.95" customHeight="1" x14ac:dyDescent="0.15">
      <c r="A32" s="20">
        <v>21</v>
      </c>
      <c r="B32" s="30">
        <v>1</v>
      </c>
      <c r="C32" s="21">
        <v>1</v>
      </c>
      <c r="D32" s="22">
        <v>3</v>
      </c>
      <c r="E32" s="22">
        <v>22</v>
      </c>
      <c r="F32" s="16" t="s">
        <v>234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f t="shared" si="0"/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1</v>
      </c>
      <c r="D33" s="22">
        <v>3</v>
      </c>
      <c r="E33" s="22">
        <v>22</v>
      </c>
      <c r="F33" s="16" t="s">
        <v>234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f t="shared" si="0"/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0</v>
      </c>
    </row>
    <row r="34" spans="1:27" ht="15.95" customHeight="1" x14ac:dyDescent="0.15">
      <c r="A34" s="20">
        <v>23</v>
      </c>
      <c r="B34" s="30">
        <v>1</v>
      </c>
      <c r="C34" s="21">
        <v>1</v>
      </c>
      <c r="D34" s="22">
        <v>3</v>
      </c>
      <c r="E34" s="22">
        <v>22</v>
      </c>
      <c r="F34" s="16" t="s">
        <v>234</v>
      </c>
      <c r="G34" s="23">
        <v>9</v>
      </c>
      <c r="H34" s="23">
        <v>5</v>
      </c>
      <c r="I34" s="16">
        <v>2</v>
      </c>
      <c r="J34" s="24"/>
      <c r="K34" s="13">
        <v>3</v>
      </c>
      <c r="L34" s="23">
        <v>2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f t="shared" si="0"/>
        <v>1</v>
      </c>
      <c r="S34" s="23">
        <v>2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2">
        <v>0</v>
      </c>
      <c r="AA34" s="19">
        <f t="shared" si="1"/>
        <v>2</v>
      </c>
    </row>
    <row r="35" spans="1:27" ht="15.95" customHeight="1" x14ac:dyDescent="0.15">
      <c r="A35" s="1">
        <v>24</v>
      </c>
      <c r="B35" s="30">
        <v>1</v>
      </c>
      <c r="C35" s="21">
        <v>1</v>
      </c>
      <c r="D35" s="22">
        <v>3</v>
      </c>
      <c r="E35" s="22">
        <v>22</v>
      </c>
      <c r="F35" s="16" t="s">
        <v>234</v>
      </c>
      <c r="G35" s="23">
        <v>9</v>
      </c>
      <c r="H35" s="23">
        <v>3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f t="shared" si="0"/>
        <v>0</v>
      </c>
      <c r="S35" s="23">
        <v>1</v>
      </c>
      <c r="T35" s="5">
        <v>1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1"/>
        <v>1</v>
      </c>
    </row>
    <row r="36" spans="1:27" ht="15.95" customHeight="1" x14ac:dyDescent="0.15">
      <c r="A36" s="20">
        <v>25</v>
      </c>
      <c r="B36" s="30">
        <v>1</v>
      </c>
      <c r="C36" s="21">
        <v>1</v>
      </c>
      <c r="D36" s="22">
        <v>3</v>
      </c>
      <c r="E36" s="22">
        <v>22</v>
      </c>
      <c r="F36" s="16" t="s">
        <v>234</v>
      </c>
      <c r="G36" s="23">
        <v>9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f t="shared" si="0"/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f t="shared" si="1"/>
        <v>1</v>
      </c>
    </row>
    <row r="37" spans="1:27" ht="15.95" customHeight="1" x14ac:dyDescent="0.15">
      <c r="A37" s="1">
        <v>26</v>
      </c>
      <c r="B37" s="30">
        <v>1</v>
      </c>
      <c r="C37" s="21">
        <v>1</v>
      </c>
      <c r="D37" s="22">
        <v>3</v>
      </c>
      <c r="E37" s="22">
        <v>22</v>
      </c>
      <c r="F37" s="16" t="s">
        <v>234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f>SUM(M37:Q37)</f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20">
        <v>27</v>
      </c>
      <c r="B38" s="30">
        <v>1</v>
      </c>
      <c r="C38" s="21">
        <v>1</v>
      </c>
      <c r="D38" s="22">
        <v>3</v>
      </c>
      <c r="E38" s="22">
        <v>22</v>
      </c>
      <c r="F38" s="16" t="s">
        <v>234</v>
      </c>
      <c r="G38" s="23">
        <v>9</v>
      </c>
      <c r="H38" s="23">
        <v>3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9">
        <f t="shared" si="0"/>
        <v>1</v>
      </c>
      <c r="S38" s="23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2">
        <v>0</v>
      </c>
      <c r="AA38" s="19">
        <f t="shared" si="1"/>
        <v>1</v>
      </c>
    </row>
    <row r="39" spans="1:27" ht="15.95" customHeight="1" x14ac:dyDescent="0.15">
      <c r="A39" s="1">
        <v>28</v>
      </c>
      <c r="B39" s="30">
        <v>1</v>
      </c>
      <c r="C39" s="21">
        <v>1</v>
      </c>
      <c r="D39" s="22">
        <v>3</v>
      </c>
      <c r="E39" s="22">
        <v>22</v>
      </c>
      <c r="F39" s="16" t="s">
        <v>234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f>SUM(M39:Q39)</f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20">
        <v>29</v>
      </c>
      <c r="B40" s="30">
        <v>1</v>
      </c>
      <c r="C40" s="21">
        <v>1</v>
      </c>
      <c r="D40" s="22">
        <v>3</v>
      </c>
      <c r="E40" s="22">
        <v>22</v>
      </c>
      <c r="F40" s="16" t="s">
        <v>234</v>
      </c>
      <c r="G40" s="23">
        <v>9</v>
      </c>
      <c r="H40" s="23">
        <v>2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f t="shared" si="0"/>
        <v>1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1"/>
        <v>1</v>
      </c>
    </row>
    <row r="41" spans="1:27" ht="15.95" customHeight="1" x14ac:dyDescent="0.15">
      <c r="A41" s="1">
        <v>30</v>
      </c>
      <c r="B41" s="30">
        <v>1</v>
      </c>
      <c r="C41" s="21">
        <v>1</v>
      </c>
      <c r="D41" s="22">
        <v>3</v>
      </c>
      <c r="E41" s="22">
        <v>22</v>
      </c>
      <c r="F41" s="16" t="s">
        <v>234</v>
      </c>
      <c r="G41" s="23">
        <v>9</v>
      </c>
      <c r="H41" s="23">
        <v>3</v>
      </c>
      <c r="I41" s="16">
        <v>2</v>
      </c>
      <c r="J41" s="24"/>
      <c r="K41" s="13">
        <v>3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f t="shared" si="0"/>
        <v>1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f t="shared" si="1"/>
        <v>1</v>
      </c>
    </row>
    <row r="42" spans="1:27" ht="15.95" customHeight="1" x14ac:dyDescent="0.15">
      <c r="A42" s="20">
        <v>31</v>
      </c>
      <c r="B42" s="30">
        <v>1</v>
      </c>
      <c r="C42" s="21">
        <v>1</v>
      </c>
      <c r="D42" s="22">
        <v>3</v>
      </c>
      <c r="E42" s="22">
        <v>22</v>
      </c>
      <c r="F42" s="16" t="s">
        <v>234</v>
      </c>
      <c r="G42" s="23">
        <v>10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f t="shared" si="0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1</v>
      </c>
      <c r="D43" s="22">
        <v>3</v>
      </c>
      <c r="E43" s="22">
        <v>22</v>
      </c>
      <c r="F43" s="16" t="s">
        <v>234</v>
      </c>
      <c r="G43" s="23">
        <v>10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f t="shared" si="0"/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f t="shared" si="1"/>
        <v>0</v>
      </c>
    </row>
    <row r="44" spans="1:27" ht="15.95" customHeight="1" x14ac:dyDescent="0.15">
      <c r="A44" s="20">
        <v>33</v>
      </c>
      <c r="B44" s="30">
        <v>1</v>
      </c>
      <c r="C44" s="21">
        <v>1</v>
      </c>
      <c r="D44" s="22">
        <v>3</v>
      </c>
      <c r="E44" s="22">
        <v>22</v>
      </c>
      <c r="F44" s="16" t="s">
        <v>234</v>
      </c>
      <c r="G44" s="23">
        <v>10</v>
      </c>
      <c r="H44" s="23">
        <v>4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f t="shared" si="0"/>
        <v>0</v>
      </c>
      <c r="S44" s="23">
        <v>1</v>
      </c>
      <c r="T44" s="5">
        <v>0</v>
      </c>
      <c r="U44" s="6">
        <v>0</v>
      </c>
      <c r="V44" s="7">
        <v>1</v>
      </c>
      <c r="W44" s="8">
        <v>0</v>
      </c>
      <c r="X44" s="7">
        <v>1</v>
      </c>
      <c r="Y44" s="7">
        <v>0</v>
      </c>
      <c r="Z44" s="12">
        <v>0</v>
      </c>
      <c r="AA44" s="19">
        <f t="shared" si="1"/>
        <v>2</v>
      </c>
    </row>
    <row r="45" spans="1:27" ht="15.95" customHeight="1" x14ac:dyDescent="0.15">
      <c r="A45" s="1">
        <v>34</v>
      </c>
      <c r="B45" s="30">
        <v>1</v>
      </c>
      <c r="C45" s="21">
        <v>1</v>
      </c>
      <c r="D45" s="22">
        <v>3</v>
      </c>
      <c r="E45" s="22">
        <v>22</v>
      </c>
      <c r="F45" s="16" t="s">
        <v>234</v>
      </c>
      <c r="G45" s="23">
        <v>10</v>
      </c>
      <c r="H45" s="23">
        <v>3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f t="shared" si="0"/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f t="shared" si="1"/>
        <v>1</v>
      </c>
    </row>
    <row r="46" spans="1:27" ht="15.95" customHeight="1" x14ac:dyDescent="0.15">
      <c r="A46" s="20">
        <v>35</v>
      </c>
      <c r="B46" s="30">
        <v>1</v>
      </c>
      <c r="C46" s="21">
        <v>1</v>
      </c>
      <c r="D46" s="22">
        <v>3</v>
      </c>
      <c r="E46" s="22">
        <v>22</v>
      </c>
      <c r="F46" s="16" t="s">
        <v>234</v>
      </c>
      <c r="G46" s="23">
        <v>10</v>
      </c>
      <c r="H46" s="23">
        <v>4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f t="shared" si="0"/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1"/>
        <v>1</v>
      </c>
    </row>
    <row r="47" spans="1:27" ht="15.95" customHeight="1" x14ac:dyDescent="0.15">
      <c r="A47" s="1">
        <v>36</v>
      </c>
      <c r="B47" s="30">
        <v>1</v>
      </c>
      <c r="C47" s="21">
        <v>1</v>
      </c>
      <c r="D47" s="22">
        <v>3</v>
      </c>
      <c r="E47" s="22">
        <v>22</v>
      </c>
      <c r="F47" s="16" t="s">
        <v>234</v>
      </c>
      <c r="G47" s="23">
        <v>10</v>
      </c>
      <c r="H47" s="23">
        <v>4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f t="shared" si="0"/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4</v>
      </c>
      <c r="Y47" s="7">
        <v>0</v>
      </c>
      <c r="Z47" s="12">
        <v>0</v>
      </c>
      <c r="AA47" s="19">
        <f t="shared" si="1"/>
        <v>5</v>
      </c>
    </row>
    <row r="48" spans="1:27" ht="15.95" customHeight="1" x14ac:dyDescent="0.15">
      <c r="A48" s="20">
        <v>37</v>
      </c>
      <c r="B48" s="30">
        <v>1</v>
      </c>
      <c r="C48" s="21">
        <v>1</v>
      </c>
      <c r="D48" s="22">
        <v>3</v>
      </c>
      <c r="E48" s="22">
        <v>22</v>
      </c>
      <c r="F48" s="16" t="s">
        <v>234</v>
      </c>
      <c r="G48" s="23">
        <v>10</v>
      </c>
      <c r="H48" s="23">
        <v>4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9">
        <f t="shared" si="0"/>
        <v>1</v>
      </c>
      <c r="S48" s="23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f t="shared" si="1"/>
        <v>1</v>
      </c>
    </row>
    <row r="49" spans="1:27" ht="15.95" customHeight="1" x14ac:dyDescent="0.15">
      <c r="A49" s="1">
        <v>38</v>
      </c>
      <c r="B49" s="30">
        <v>1</v>
      </c>
      <c r="C49" s="21">
        <v>1</v>
      </c>
      <c r="D49" s="22">
        <v>3</v>
      </c>
      <c r="E49" s="22">
        <v>22</v>
      </c>
      <c r="F49" s="16" t="s">
        <v>234</v>
      </c>
      <c r="G49" s="23">
        <v>10</v>
      </c>
      <c r="H49" s="23">
        <v>3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f t="shared" si="0"/>
        <v>1</v>
      </c>
      <c r="S49" s="23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2">
        <v>0</v>
      </c>
      <c r="AA49" s="19">
        <f t="shared" si="1"/>
        <v>1</v>
      </c>
    </row>
    <row r="50" spans="1:27" ht="15.95" customHeight="1" x14ac:dyDescent="0.15">
      <c r="A50" s="20">
        <v>39</v>
      </c>
      <c r="B50" s="30">
        <v>1</v>
      </c>
      <c r="C50" s="21">
        <v>1</v>
      </c>
      <c r="D50" s="22">
        <v>3</v>
      </c>
      <c r="E50" s="22">
        <v>22</v>
      </c>
      <c r="F50" s="16" t="s">
        <v>234</v>
      </c>
      <c r="G50" s="23">
        <v>10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f t="shared" si="0"/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f t="shared" si="1"/>
        <v>1</v>
      </c>
    </row>
    <row r="51" spans="1:27" ht="15.95" customHeight="1" x14ac:dyDescent="0.15">
      <c r="A51" s="1">
        <v>40</v>
      </c>
      <c r="B51" s="30">
        <v>1</v>
      </c>
      <c r="C51" s="21">
        <v>1</v>
      </c>
      <c r="D51" s="22">
        <v>3</v>
      </c>
      <c r="E51" s="22">
        <v>22</v>
      </c>
      <c r="F51" s="16" t="s">
        <v>234</v>
      </c>
      <c r="G51" s="23">
        <v>10</v>
      </c>
      <c r="H51" s="23">
        <v>3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f t="shared" si="0"/>
        <v>1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2">
        <v>0</v>
      </c>
      <c r="AA51" s="19">
        <f t="shared" si="1"/>
        <v>1</v>
      </c>
    </row>
    <row r="52" spans="1:27" ht="15.95" customHeight="1" x14ac:dyDescent="0.15">
      <c r="A52" s="20">
        <v>41</v>
      </c>
      <c r="B52" s="30">
        <v>1</v>
      </c>
      <c r="C52" s="21">
        <v>1</v>
      </c>
      <c r="D52" s="22">
        <v>3</v>
      </c>
      <c r="E52" s="22">
        <v>22</v>
      </c>
      <c r="F52" s="16" t="s">
        <v>234</v>
      </c>
      <c r="G52" s="23">
        <v>10</v>
      </c>
      <c r="H52" s="23">
        <v>2</v>
      </c>
      <c r="I52" s="16">
        <v>2</v>
      </c>
      <c r="J52" s="24"/>
      <c r="K52" s="13">
        <v>3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f t="shared" si="0"/>
        <v>1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f t="shared" si="1"/>
        <v>1</v>
      </c>
    </row>
    <row r="53" spans="1:27" ht="15.95" customHeight="1" x14ac:dyDescent="0.15">
      <c r="A53" s="1">
        <v>42</v>
      </c>
      <c r="B53" s="30">
        <v>1</v>
      </c>
      <c r="C53" s="21">
        <v>1</v>
      </c>
      <c r="D53" s="22">
        <v>3</v>
      </c>
      <c r="E53" s="22">
        <v>22</v>
      </c>
      <c r="F53" s="16" t="s">
        <v>234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f t="shared" si="0"/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f t="shared" si="1"/>
        <v>0</v>
      </c>
    </row>
    <row r="54" spans="1:27" ht="15.95" customHeight="1" x14ac:dyDescent="0.15">
      <c r="A54" s="20">
        <v>43</v>
      </c>
      <c r="B54" s="30">
        <v>1</v>
      </c>
      <c r="C54" s="21">
        <v>1</v>
      </c>
      <c r="D54" s="22">
        <v>3</v>
      </c>
      <c r="E54" s="22">
        <v>22</v>
      </c>
      <c r="F54" s="16" t="s">
        <v>234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f t="shared" si="0"/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f t="shared" si="1"/>
        <v>0</v>
      </c>
    </row>
    <row r="55" spans="1:27" ht="15.95" customHeight="1" x14ac:dyDescent="0.15">
      <c r="A55" s="1">
        <v>44</v>
      </c>
      <c r="B55" s="30">
        <v>1</v>
      </c>
      <c r="C55" s="21">
        <v>1</v>
      </c>
      <c r="D55" s="22">
        <v>3</v>
      </c>
      <c r="E55" s="22">
        <v>22</v>
      </c>
      <c r="F55" s="16" t="s">
        <v>234</v>
      </c>
      <c r="G55" s="23">
        <v>10</v>
      </c>
      <c r="H55" s="23">
        <v>3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3</v>
      </c>
      <c r="O55" s="7">
        <v>4</v>
      </c>
      <c r="P55" s="8">
        <v>0</v>
      </c>
      <c r="Q55" s="7">
        <v>0</v>
      </c>
      <c r="R55" s="19">
        <f t="shared" si="0"/>
        <v>7</v>
      </c>
      <c r="S55" s="23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1</v>
      </c>
    </row>
    <row r="56" spans="1:27" ht="15.95" customHeight="1" x14ac:dyDescent="0.15">
      <c r="A56" s="20">
        <v>45</v>
      </c>
      <c r="B56" s="30">
        <v>1</v>
      </c>
      <c r="C56" s="21">
        <v>1</v>
      </c>
      <c r="D56" s="22">
        <v>3</v>
      </c>
      <c r="E56" s="22">
        <v>22</v>
      </c>
      <c r="F56" s="16" t="s">
        <v>234</v>
      </c>
      <c r="G56" s="23">
        <v>10</v>
      </c>
      <c r="H56" s="23">
        <v>3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f t="shared" si="0"/>
        <v>0</v>
      </c>
      <c r="S56" s="23">
        <v>1</v>
      </c>
      <c r="T56" s="5">
        <v>0</v>
      </c>
      <c r="U56" s="6">
        <v>1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f t="shared" si="1"/>
        <v>2</v>
      </c>
    </row>
    <row r="57" spans="1:27" ht="15.95" customHeight="1" x14ac:dyDescent="0.15">
      <c r="A57" s="1">
        <v>46</v>
      </c>
      <c r="B57" s="30">
        <v>1</v>
      </c>
      <c r="C57" s="21">
        <v>1</v>
      </c>
      <c r="D57" s="22">
        <v>3</v>
      </c>
      <c r="E57" s="22">
        <v>22</v>
      </c>
      <c r="F57" s="16" t="s">
        <v>234</v>
      </c>
      <c r="G57" s="23">
        <v>10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f>SUM(M57:Q57)</f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f t="shared" si="1"/>
        <v>0</v>
      </c>
    </row>
    <row r="58" spans="1:27" ht="15.95" customHeight="1" x14ac:dyDescent="0.15">
      <c r="A58" s="20">
        <v>47</v>
      </c>
      <c r="B58" s="30">
        <v>1</v>
      </c>
      <c r="C58" s="21">
        <v>1</v>
      </c>
      <c r="D58" s="22">
        <v>3</v>
      </c>
      <c r="E58" s="22">
        <v>22</v>
      </c>
      <c r="F58" s="16" t="s">
        <v>234</v>
      </c>
      <c r="G58" s="23">
        <v>10</v>
      </c>
      <c r="H58" s="23">
        <v>4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f t="shared" si="0"/>
        <v>0</v>
      </c>
      <c r="S58" s="23">
        <v>1</v>
      </c>
      <c r="T58" s="5">
        <v>1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2">
        <v>0</v>
      </c>
      <c r="AA58" s="19">
        <f t="shared" si="1"/>
        <v>2</v>
      </c>
    </row>
    <row r="59" spans="1:27" ht="15.95" customHeight="1" x14ac:dyDescent="0.15">
      <c r="A59" s="1">
        <v>48</v>
      </c>
      <c r="B59" s="30">
        <v>1</v>
      </c>
      <c r="C59" s="21">
        <v>1</v>
      </c>
      <c r="D59" s="22">
        <v>3</v>
      </c>
      <c r="E59" s="22">
        <v>22</v>
      </c>
      <c r="F59" s="16" t="s">
        <v>234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f>SUM(M59:Q59)</f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f t="shared" si="1"/>
        <v>0</v>
      </c>
    </row>
    <row r="60" spans="1:27" ht="15.95" customHeight="1" x14ac:dyDescent="0.15">
      <c r="A60" s="20">
        <v>49</v>
      </c>
      <c r="B60" s="30">
        <v>1</v>
      </c>
      <c r="C60" s="21">
        <v>1</v>
      </c>
      <c r="D60" s="22">
        <v>3</v>
      </c>
      <c r="E60" s="22">
        <v>22</v>
      </c>
      <c r="F60" s="16" t="s">
        <v>234</v>
      </c>
      <c r="G60" s="23">
        <v>10</v>
      </c>
      <c r="H60" s="23">
        <v>2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2</v>
      </c>
      <c r="O60" s="7">
        <v>0</v>
      </c>
      <c r="P60" s="8">
        <v>0</v>
      </c>
      <c r="Q60" s="7">
        <v>0</v>
      </c>
      <c r="R60" s="19">
        <f t="shared" si="0"/>
        <v>2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2">
        <v>0</v>
      </c>
      <c r="AA60" s="19">
        <f t="shared" si="1"/>
        <v>2</v>
      </c>
    </row>
    <row r="61" spans="1:27" ht="15.95" customHeight="1" x14ac:dyDescent="0.15">
      <c r="A61" s="1">
        <v>50</v>
      </c>
      <c r="B61" s="30">
        <v>1</v>
      </c>
      <c r="C61" s="21">
        <v>1</v>
      </c>
      <c r="D61" s="22">
        <v>3</v>
      </c>
      <c r="E61" s="22">
        <v>22</v>
      </c>
      <c r="F61" s="16" t="s">
        <v>234</v>
      </c>
      <c r="G61" s="23">
        <v>10</v>
      </c>
      <c r="H61" s="23">
        <v>4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9">
        <f t="shared" si="0"/>
        <v>2</v>
      </c>
      <c r="S61" s="23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1</v>
      </c>
    </row>
    <row r="62" spans="1:27" ht="15.95" customHeight="1" x14ac:dyDescent="0.15">
      <c r="A62" s="20">
        <v>51</v>
      </c>
      <c r="B62" s="30">
        <v>1</v>
      </c>
      <c r="C62" s="21">
        <v>1</v>
      </c>
      <c r="D62" s="22">
        <v>3</v>
      </c>
      <c r="E62" s="22">
        <v>22</v>
      </c>
      <c r="F62" s="16" t="s">
        <v>234</v>
      </c>
      <c r="G62" s="23">
        <v>10</v>
      </c>
      <c r="H62" s="23">
        <v>2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f t="shared" si="0"/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1"/>
        <v>1</v>
      </c>
    </row>
    <row r="63" spans="1:27" ht="15.95" customHeight="1" x14ac:dyDescent="0.15">
      <c r="A63" s="1">
        <v>52</v>
      </c>
      <c r="B63" s="30">
        <v>1</v>
      </c>
      <c r="C63" s="21">
        <v>1</v>
      </c>
      <c r="D63" s="22">
        <v>3</v>
      </c>
      <c r="E63" s="22">
        <v>22</v>
      </c>
      <c r="F63" s="16" t="s">
        <v>234</v>
      </c>
      <c r="G63" s="23">
        <v>10</v>
      </c>
      <c r="H63" s="23">
        <v>2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f t="shared" si="0"/>
        <v>1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2">
        <v>0</v>
      </c>
      <c r="AA63" s="19">
        <f t="shared" si="1"/>
        <v>2</v>
      </c>
    </row>
    <row r="64" spans="1:27" ht="15.95" customHeight="1" x14ac:dyDescent="0.15">
      <c r="A64" s="20">
        <v>53</v>
      </c>
      <c r="B64" s="30">
        <v>1</v>
      </c>
      <c r="C64" s="21">
        <v>1</v>
      </c>
      <c r="D64" s="22">
        <v>3</v>
      </c>
      <c r="E64" s="22">
        <v>22</v>
      </c>
      <c r="F64" s="16" t="s">
        <v>234</v>
      </c>
      <c r="G64" s="23">
        <v>10</v>
      </c>
      <c r="H64" s="23">
        <v>4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f t="shared" si="0"/>
        <v>1</v>
      </c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1</v>
      </c>
      <c r="Y64" s="7">
        <v>0</v>
      </c>
      <c r="Z64" s="12">
        <v>0</v>
      </c>
      <c r="AA64" s="19">
        <f t="shared" si="1"/>
        <v>2</v>
      </c>
    </row>
    <row r="65" spans="1:27" ht="15.95" customHeight="1" x14ac:dyDescent="0.15">
      <c r="A65" s="1">
        <v>54</v>
      </c>
      <c r="B65" s="30">
        <v>1</v>
      </c>
      <c r="C65" s="21">
        <v>1</v>
      </c>
      <c r="D65" s="22">
        <v>3</v>
      </c>
      <c r="E65" s="22">
        <v>22</v>
      </c>
      <c r="F65" s="16" t="s">
        <v>234</v>
      </c>
      <c r="G65" s="23">
        <v>10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1</v>
      </c>
      <c r="N65" s="6">
        <v>1</v>
      </c>
      <c r="O65" s="7">
        <v>0</v>
      </c>
      <c r="P65" s="8">
        <v>0</v>
      </c>
      <c r="Q65" s="7">
        <v>0</v>
      </c>
      <c r="R65" s="19">
        <f t="shared" si="0"/>
        <v>2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1</v>
      </c>
    </row>
    <row r="66" spans="1:27" ht="15.95" customHeight="1" x14ac:dyDescent="0.15">
      <c r="A66" s="20">
        <v>55</v>
      </c>
      <c r="B66" s="30">
        <v>1</v>
      </c>
      <c r="C66" s="21">
        <v>1</v>
      </c>
      <c r="D66" s="22">
        <v>3</v>
      </c>
      <c r="E66" s="22">
        <v>22</v>
      </c>
      <c r="F66" s="16" t="s">
        <v>234</v>
      </c>
      <c r="G66" s="23">
        <v>10</v>
      </c>
      <c r="H66" s="23">
        <v>3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f t="shared" si="0"/>
        <v>1</v>
      </c>
      <c r="S66" s="23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>
        <f t="shared" si="1"/>
        <v>1</v>
      </c>
    </row>
    <row r="67" spans="1:27" ht="15.95" customHeight="1" x14ac:dyDescent="0.15">
      <c r="A67" s="1">
        <v>56</v>
      </c>
      <c r="B67" s="30">
        <v>1</v>
      </c>
      <c r="C67" s="21">
        <v>1</v>
      </c>
      <c r="D67" s="22">
        <v>3</v>
      </c>
      <c r="E67" s="22">
        <v>22</v>
      </c>
      <c r="F67" s="16" t="s">
        <v>234</v>
      </c>
      <c r="G67" s="23">
        <v>10</v>
      </c>
      <c r="H67" s="23">
        <v>3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f t="shared" si="0"/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1"/>
        <v>1</v>
      </c>
    </row>
    <row r="68" spans="1:27" ht="15.95" customHeight="1" x14ac:dyDescent="0.15">
      <c r="A68" s="20">
        <v>57</v>
      </c>
      <c r="B68" s="30">
        <v>1</v>
      </c>
      <c r="C68" s="21">
        <v>1</v>
      </c>
      <c r="D68" s="22">
        <v>3</v>
      </c>
      <c r="E68" s="22">
        <v>22</v>
      </c>
      <c r="F68" s="16" t="s">
        <v>234</v>
      </c>
      <c r="G68" s="23">
        <v>10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f>SUM(M68:Q68)</f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1</v>
      </c>
      <c r="D69" s="22">
        <v>3</v>
      </c>
      <c r="E69" s="22">
        <v>22</v>
      </c>
      <c r="F69" s="16" t="s">
        <v>234</v>
      </c>
      <c r="G69" s="23">
        <v>10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f t="shared" si="0"/>
        <v>0</v>
      </c>
      <c r="S69" s="23">
        <v>1</v>
      </c>
      <c r="T69" s="5">
        <v>0</v>
      </c>
      <c r="U69" s="6">
        <v>2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2</v>
      </c>
    </row>
    <row r="70" spans="1:27" ht="15.95" customHeight="1" x14ac:dyDescent="0.15">
      <c r="A70" s="20">
        <v>59</v>
      </c>
      <c r="B70" s="30">
        <v>1</v>
      </c>
      <c r="C70" s="21">
        <v>1</v>
      </c>
      <c r="D70" s="22">
        <v>3</v>
      </c>
      <c r="E70" s="22">
        <v>22</v>
      </c>
      <c r="F70" s="16" t="s">
        <v>234</v>
      </c>
      <c r="G70" s="23">
        <v>10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f t="shared" si="0"/>
        <v>1</v>
      </c>
      <c r="S70" s="23">
        <v>1</v>
      </c>
      <c r="T70" s="5">
        <v>1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1"/>
        <v>2</v>
      </c>
    </row>
    <row r="71" spans="1:27" ht="15.95" customHeight="1" x14ac:dyDescent="0.15">
      <c r="A71" s="1">
        <v>60</v>
      </c>
      <c r="B71" s="30">
        <v>1</v>
      </c>
      <c r="C71" s="21">
        <v>1</v>
      </c>
      <c r="D71" s="22">
        <v>3</v>
      </c>
      <c r="E71" s="22">
        <v>22</v>
      </c>
      <c r="F71" s="16" t="s">
        <v>234</v>
      </c>
      <c r="G71" s="23">
        <v>10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1</v>
      </c>
      <c r="O71" s="7">
        <v>0</v>
      </c>
      <c r="P71" s="8">
        <v>0</v>
      </c>
      <c r="Q71" s="7">
        <v>0</v>
      </c>
      <c r="R71" s="19">
        <f>SUM(M71:Q71)</f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 t="shared" si="1"/>
        <v>0</v>
      </c>
    </row>
    <row r="72" spans="1:27" ht="15.95" customHeight="1" x14ac:dyDescent="0.15">
      <c r="A72" s="20">
        <v>61</v>
      </c>
      <c r="B72" s="30">
        <v>1</v>
      </c>
      <c r="C72" s="21">
        <v>1</v>
      </c>
      <c r="D72" s="22">
        <v>3</v>
      </c>
      <c r="E72" s="22">
        <v>22</v>
      </c>
      <c r="F72" s="16" t="s">
        <v>234</v>
      </c>
      <c r="G72" s="23">
        <v>10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f t="shared" si="0"/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1</v>
      </c>
    </row>
    <row r="73" spans="1:27" ht="15.95" customHeight="1" x14ac:dyDescent="0.15">
      <c r="A73" s="1">
        <v>62</v>
      </c>
      <c r="B73" s="30">
        <v>1</v>
      </c>
      <c r="C73" s="21">
        <v>1</v>
      </c>
      <c r="D73" s="22">
        <v>3</v>
      </c>
      <c r="E73" s="22">
        <v>22</v>
      </c>
      <c r="F73" s="16" t="s">
        <v>234</v>
      </c>
      <c r="G73" s="23">
        <v>11</v>
      </c>
      <c r="H73" s="23">
        <v>4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f t="shared" si="0"/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f t="shared" si="1"/>
        <v>1</v>
      </c>
    </row>
    <row r="74" spans="1:27" ht="15.95" customHeight="1" x14ac:dyDescent="0.15">
      <c r="A74" s="20">
        <v>63</v>
      </c>
      <c r="B74" s="30">
        <v>1</v>
      </c>
      <c r="C74" s="21">
        <v>1</v>
      </c>
      <c r="D74" s="22">
        <v>3</v>
      </c>
      <c r="E74" s="22">
        <v>22</v>
      </c>
      <c r="F74" s="16" t="s">
        <v>234</v>
      </c>
      <c r="G74" s="23">
        <v>11</v>
      </c>
      <c r="H74" s="23">
        <v>2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f t="shared" si="0"/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>
        <f t="shared" si="1"/>
        <v>2</v>
      </c>
    </row>
    <row r="75" spans="1:27" ht="15.95" customHeight="1" x14ac:dyDescent="0.15">
      <c r="A75" s="1">
        <v>64</v>
      </c>
      <c r="B75" s="30">
        <v>1</v>
      </c>
      <c r="C75" s="21">
        <v>1</v>
      </c>
      <c r="D75" s="22">
        <v>3</v>
      </c>
      <c r="E75" s="22">
        <v>22</v>
      </c>
      <c r="F75" s="16" t="s">
        <v>234</v>
      </c>
      <c r="G75" s="23">
        <v>11</v>
      </c>
      <c r="H75" s="23">
        <v>5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f t="shared" si="0"/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f t="shared" si="1"/>
        <v>2</v>
      </c>
    </row>
    <row r="76" spans="1:27" ht="15.95" customHeight="1" x14ac:dyDescent="0.15">
      <c r="A76" s="20">
        <v>65</v>
      </c>
      <c r="B76" s="30">
        <v>1</v>
      </c>
      <c r="C76" s="21">
        <v>1</v>
      </c>
      <c r="D76" s="22">
        <v>3</v>
      </c>
      <c r="E76" s="22">
        <v>22</v>
      </c>
      <c r="F76" s="16" t="s">
        <v>234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f>SUM(M76:Q76)</f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1"/>
        <v>0</v>
      </c>
    </row>
    <row r="77" spans="1:27" ht="15.95" customHeight="1" x14ac:dyDescent="0.15">
      <c r="A77" s="1">
        <v>66</v>
      </c>
      <c r="B77" s="30">
        <v>1</v>
      </c>
      <c r="C77" s="21">
        <v>1</v>
      </c>
      <c r="D77" s="22">
        <v>3</v>
      </c>
      <c r="E77" s="22">
        <v>22</v>
      </c>
      <c r="F77" s="16" t="s">
        <v>234</v>
      </c>
      <c r="G77" s="23">
        <v>11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f t="shared" ref="R77:R141" si="2">SUM(M77:Q77)</f>
        <v>0</v>
      </c>
      <c r="S77" s="23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f t="shared" ref="AA77:AA141" si="3">SUM(T77:Z77)</f>
        <v>1</v>
      </c>
    </row>
    <row r="78" spans="1:27" ht="15.95" customHeight="1" x14ac:dyDescent="0.15">
      <c r="A78" s="20">
        <v>67</v>
      </c>
      <c r="B78" s="30">
        <v>1</v>
      </c>
      <c r="C78" s="21">
        <v>1</v>
      </c>
      <c r="D78" s="22">
        <v>3</v>
      </c>
      <c r="E78" s="22">
        <v>22</v>
      </c>
      <c r="F78" s="16" t="s">
        <v>234</v>
      </c>
      <c r="G78" s="23">
        <v>11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f t="shared" si="2"/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f t="shared" si="3"/>
        <v>1</v>
      </c>
    </row>
    <row r="79" spans="1:27" ht="15.95" customHeight="1" x14ac:dyDescent="0.15">
      <c r="A79" s="1">
        <v>68</v>
      </c>
      <c r="B79" s="30">
        <v>1</v>
      </c>
      <c r="C79" s="21">
        <v>1</v>
      </c>
      <c r="D79" s="22">
        <v>3</v>
      </c>
      <c r="E79" s="22">
        <v>22</v>
      </c>
      <c r="F79" s="16" t="s">
        <v>234</v>
      </c>
      <c r="G79" s="23">
        <v>11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f t="shared" si="2"/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f t="shared" si="3"/>
        <v>1</v>
      </c>
    </row>
    <row r="80" spans="1:27" ht="15.95" customHeight="1" x14ac:dyDescent="0.15">
      <c r="A80" s="20">
        <v>69</v>
      </c>
      <c r="B80" s="30">
        <v>1</v>
      </c>
      <c r="C80" s="21">
        <v>1</v>
      </c>
      <c r="D80" s="22">
        <v>3</v>
      </c>
      <c r="E80" s="22">
        <v>22</v>
      </c>
      <c r="F80" s="16" t="s">
        <v>234</v>
      </c>
      <c r="G80" s="23">
        <v>11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2</v>
      </c>
      <c r="N80" s="6">
        <v>0</v>
      </c>
      <c r="O80" s="7">
        <v>0</v>
      </c>
      <c r="P80" s="8">
        <v>0</v>
      </c>
      <c r="Q80" s="7">
        <v>0</v>
      </c>
      <c r="R80" s="19">
        <f t="shared" si="2"/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1</v>
      </c>
      <c r="D81" s="22">
        <v>3</v>
      </c>
      <c r="E81" s="22">
        <v>22</v>
      </c>
      <c r="F81" s="16" t="s">
        <v>234</v>
      </c>
      <c r="G81" s="23">
        <v>11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2</v>
      </c>
      <c r="P81" s="8">
        <v>0</v>
      </c>
      <c r="Q81" s="7">
        <v>0</v>
      </c>
      <c r="R81" s="19">
        <f t="shared" si="2"/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20">
        <v>71</v>
      </c>
      <c r="B82" s="30">
        <v>1</v>
      </c>
      <c r="C82" s="21">
        <v>1</v>
      </c>
      <c r="D82" s="22">
        <v>3</v>
      </c>
      <c r="E82" s="22">
        <v>22</v>
      </c>
      <c r="F82" s="16" t="s">
        <v>234</v>
      </c>
      <c r="G82" s="23">
        <v>11</v>
      </c>
      <c r="H82" s="23">
        <v>6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f t="shared" si="2"/>
        <v>0</v>
      </c>
      <c r="S82" s="23">
        <v>1</v>
      </c>
      <c r="T82" s="5">
        <v>1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2">
        <v>0</v>
      </c>
      <c r="AA82" s="19">
        <f t="shared" si="3"/>
        <v>2</v>
      </c>
    </row>
    <row r="83" spans="1:27" ht="15.95" customHeight="1" x14ac:dyDescent="0.15">
      <c r="A83" s="1">
        <v>72</v>
      </c>
      <c r="B83" s="30">
        <v>1</v>
      </c>
      <c r="C83" s="21">
        <v>1</v>
      </c>
      <c r="D83" s="22">
        <v>3</v>
      </c>
      <c r="E83" s="22">
        <v>22</v>
      </c>
      <c r="F83" s="16" t="s">
        <v>234</v>
      </c>
      <c r="G83" s="23">
        <v>11</v>
      </c>
      <c r="H83" s="23">
        <v>4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f t="shared" si="2"/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f t="shared" si="3"/>
        <v>1</v>
      </c>
    </row>
    <row r="84" spans="1:27" ht="15.95" customHeight="1" x14ac:dyDescent="0.15">
      <c r="A84" s="20">
        <v>73</v>
      </c>
      <c r="B84" s="30">
        <v>1</v>
      </c>
      <c r="C84" s="21">
        <v>1</v>
      </c>
      <c r="D84" s="22">
        <v>3</v>
      </c>
      <c r="E84" s="22">
        <v>22</v>
      </c>
      <c r="F84" s="16" t="s">
        <v>234</v>
      </c>
      <c r="G84" s="23">
        <v>11</v>
      </c>
      <c r="H84" s="23">
        <v>3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f t="shared" si="2"/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2">
        <v>0</v>
      </c>
      <c r="AA84" s="19">
        <f t="shared" si="3"/>
        <v>2</v>
      </c>
    </row>
    <row r="85" spans="1:27" ht="15.95" customHeight="1" x14ac:dyDescent="0.15">
      <c r="A85" s="1">
        <v>74</v>
      </c>
      <c r="B85" s="30">
        <v>1</v>
      </c>
      <c r="C85" s="21">
        <v>1</v>
      </c>
      <c r="D85" s="22">
        <v>3</v>
      </c>
      <c r="E85" s="22">
        <v>22</v>
      </c>
      <c r="F85" s="16" t="s">
        <v>234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f>SUM(M85:Q85)</f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20">
        <v>75</v>
      </c>
      <c r="B86" s="30">
        <v>1</v>
      </c>
      <c r="C86" s="21">
        <v>1</v>
      </c>
      <c r="D86" s="22">
        <v>3</v>
      </c>
      <c r="E86" s="22">
        <v>22</v>
      </c>
      <c r="F86" s="16" t="s">
        <v>234</v>
      </c>
      <c r="G86" s="23">
        <v>11</v>
      </c>
      <c r="H86" s="23">
        <v>1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f t="shared" si="2"/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1</v>
      </c>
    </row>
    <row r="87" spans="1:27" ht="15.95" customHeight="1" x14ac:dyDescent="0.15">
      <c r="A87" s="1">
        <v>76</v>
      </c>
      <c r="B87" s="30">
        <v>1</v>
      </c>
      <c r="C87" s="21">
        <v>1</v>
      </c>
      <c r="D87" s="22">
        <v>3</v>
      </c>
      <c r="E87" s="22">
        <v>22</v>
      </c>
      <c r="F87" s="16" t="s">
        <v>234</v>
      </c>
      <c r="G87" s="23">
        <v>11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19">
        <f>SUM(M87:Q87)</f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20">
        <v>77</v>
      </c>
      <c r="B88" s="30">
        <v>1</v>
      </c>
      <c r="C88" s="21">
        <v>1</v>
      </c>
      <c r="D88" s="22">
        <v>3</v>
      </c>
      <c r="E88" s="22">
        <v>22</v>
      </c>
      <c r="F88" s="16" t="s">
        <v>234</v>
      </c>
      <c r="G88" s="23">
        <v>11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f t="shared" si="2"/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1</v>
      </c>
    </row>
    <row r="89" spans="1:27" ht="15.95" customHeight="1" x14ac:dyDescent="0.15">
      <c r="A89" s="1">
        <v>78</v>
      </c>
      <c r="B89" s="30">
        <v>1</v>
      </c>
      <c r="C89" s="21">
        <v>1</v>
      </c>
      <c r="D89" s="22">
        <v>3</v>
      </c>
      <c r="E89" s="22">
        <v>22</v>
      </c>
      <c r="F89" s="16" t="s">
        <v>234</v>
      </c>
      <c r="G89" s="23">
        <v>11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f>SUM(M89:Q89)</f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20">
        <v>79</v>
      </c>
      <c r="B90" s="30">
        <v>1</v>
      </c>
      <c r="C90" s="21">
        <v>1</v>
      </c>
      <c r="D90" s="22">
        <v>3</v>
      </c>
      <c r="E90" s="22">
        <v>22</v>
      </c>
      <c r="F90" s="16" t="s">
        <v>234</v>
      </c>
      <c r="G90" s="23">
        <v>11</v>
      </c>
      <c r="H90" s="23">
        <v>5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9">
        <f t="shared" si="2"/>
        <v>2</v>
      </c>
      <c r="S90" s="23">
        <v>1</v>
      </c>
      <c r="T90" s="5">
        <v>0</v>
      </c>
      <c r="U90" s="6">
        <v>1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2</v>
      </c>
    </row>
    <row r="91" spans="1:27" ht="15.95" customHeight="1" x14ac:dyDescent="0.15">
      <c r="A91" s="1">
        <v>80</v>
      </c>
      <c r="B91" s="30">
        <v>1</v>
      </c>
      <c r="C91" s="21">
        <v>1</v>
      </c>
      <c r="D91" s="22">
        <v>3</v>
      </c>
      <c r="E91" s="22">
        <v>22</v>
      </c>
      <c r="F91" s="16" t="s">
        <v>234</v>
      </c>
      <c r="G91" s="23">
        <v>11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f t="shared" si="2"/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1</v>
      </c>
    </row>
    <row r="92" spans="1:27" ht="15.95" customHeight="1" x14ac:dyDescent="0.15">
      <c r="A92" s="20">
        <v>81</v>
      </c>
      <c r="B92" s="30">
        <v>1</v>
      </c>
      <c r="C92" s="21">
        <v>1</v>
      </c>
      <c r="D92" s="22">
        <v>3</v>
      </c>
      <c r="E92" s="22">
        <v>22</v>
      </c>
      <c r="F92" s="16" t="s">
        <v>234</v>
      </c>
      <c r="G92" s="23">
        <v>11</v>
      </c>
      <c r="H92" s="23">
        <v>3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f t="shared" si="2"/>
        <v>0</v>
      </c>
      <c r="S92" s="23">
        <v>1</v>
      </c>
      <c r="T92" s="5">
        <v>0</v>
      </c>
      <c r="U92" s="6">
        <v>1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f t="shared" si="3"/>
        <v>2</v>
      </c>
    </row>
    <row r="93" spans="1:27" ht="15.95" customHeight="1" x14ac:dyDescent="0.15">
      <c r="A93" s="1">
        <v>82</v>
      </c>
      <c r="B93" s="30">
        <v>1</v>
      </c>
      <c r="C93" s="21">
        <v>1</v>
      </c>
      <c r="D93" s="22">
        <v>3</v>
      </c>
      <c r="E93" s="22">
        <v>22</v>
      </c>
      <c r="F93" s="16" t="s">
        <v>234</v>
      </c>
      <c r="G93" s="23">
        <v>11</v>
      </c>
      <c r="H93" s="23">
        <v>2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f t="shared" si="2"/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3"/>
        <v>1</v>
      </c>
    </row>
    <row r="94" spans="1:27" ht="15.95" customHeight="1" x14ac:dyDescent="0.15">
      <c r="A94" s="20">
        <v>83</v>
      </c>
      <c r="B94" s="30">
        <v>1</v>
      </c>
      <c r="C94" s="21">
        <v>1</v>
      </c>
      <c r="D94" s="22">
        <v>3</v>
      </c>
      <c r="E94" s="22">
        <v>22</v>
      </c>
      <c r="F94" s="16" t="s">
        <v>234</v>
      </c>
      <c r="G94" s="23">
        <v>11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f t="shared" si="2"/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f t="shared" si="3"/>
        <v>0</v>
      </c>
    </row>
    <row r="95" spans="1:27" ht="15.95" customHeight="1" x14ac:dyDescent="0.15">
      <c r="A95" s="1">
        <v>84</v>
      </c>
      <c r="B95" s="30">
        <v>1</v>
      </c>
      <c r="C95" s="21">
        <v>1</v>
      </c>
      <c r="D95" s="22">
        <v>3</v>
      </c>
      <c r="E95" s="22">
        <v>22</v>
      </c>
      <c r="F95" s="16" t="s">
        <v>234</v>
      </c>
      <c r="G95" s="23">
        <v>11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f t="shared" si="2"/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2">
        <v>0</v>
      </c>
      <c r="AA95" s="19">
        <f t="shared" si="3"/>
        <v>2</v>
      </c>
    </row>
    <row r="96" spans="1:27" ht="15.95" customHeight="1" x14ac:dyDescent="0.15">
      <c r="A96" s="20">
        <v>85</v>
      </c>
      <c r="B96" s="30">
        <v>1</v>
      </c>
      <c r="C96" s="21">
        <v>1</v>
      </c>
      <c r="D96" s="22">
        <v>3</v>
      </c>
      <c r="E96" s="22">
        <v>22</v>
      </c>
      <c r="F96" s="16" t="s">
        <v>234</v>
      </c>
      <c r="G96" s="23">
        <v>12</v>
      </c>
      <c r="H96" s="23">
        <v>4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f t="shared" si="2"/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1</v>
      </c>
    </row>
    <row r="97" spans="1:27" ht="15.95" customHeight="1" x14ac:dyDescent="0.15">
      <c r="A97" s="1">
        <v>86</v>
      </c>
      <c r="B97" s="30">
        <v>1</v>
      </c>
      <c r="C97" s="21">
        <v>1</v>
      </c>
      <c r="D97" s="22">
        <v>3</v>
      </c>
      <c r="E97" s="22">
        <v>22</v>
      </c>
      <c r="F97" s="16" t="s">
        <v>234</v>
      </c>
      <c r="G97" s="23">
        <v>12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f t="shared" si="2"/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f t="shared" si="3"/>
        <v>0</v>
      </c>
    </row>
    <row r="98" spans="1:27" ht="15.95" customHeight="1" x14ac:dyDescent="0.15">
      <c r="A98" s="20">
        <v>87</v>
      </c>
      <c r="B98" s="30">
        <v>1</v>
      </c>
      <c r="C98" s="21">
        <v>1</v>
      </c>
      <c r="D98" s="22">
        <v>3</v>
      </c>
      <c r="E98" s="22">
        <v>22</v>
      </c>
      <c r="F98" s="16" t="s">
        <v>234</v>
      </c>
      <c r="G98" s="23">
        <v>12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f t="shared" si="2"/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0</v>
      </c>
    </row>
    <row r="99" spans="1:27" ht="15.95" customHeight="1" x14ac:dyDescent="0.15">
      <c r="A99" s="1">
        <v>88</v>
      </c>
      <c r="B99" s="30">
        <v>1</v>
      </c>
      <c r="C99" s="21">
        <v>1</v>
      </c>
      <c r="D99" s="22">
        <v>3</v>
      </c>
      <c r="E99" s="22">
        <v>22</v>
      </c>
      <c r="F99" s="16" t="s">
        <v>234</v>
      </c>
      <c r="G99" s="23">
        <v>12</v>
      </c>
      <c r="H99" s="23">
        <v>3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2</v>
      </c>
      <c r="P99" s="8">
        <v>0</v>
      </c>
      <c r="Q99" s="7">
        <v>0</v>
      </c>
      <c r="R99" s="19">
        <f t="shared" si="2"/>
        <v>3</v>
      </c>
      <c r="S99" s="23">
        <v>1</v>
      </c>
      <c r="T99" s="5">
        <v>0</v>
      </c>
      <c r="U99" s="6">
        <v>1</v>
      </c>
      <c r="V99" s="7">
        <v>2</v>
      </c>
      <c r="W99" s="8">
        <v>2</v>
      </c>
      <c r="X99" s="7">
        <v>0</v>
      </c>
      <c r="Y99" s="7">
        <v>0</v>
      </c>
      <c r="Z99" s="12">
        <v>0</v>
      </c>
      <c r="AA99" s="19">
        <f t="shared" si="3"/>
        <v>5</v>
      </c>
    </row>
    <row r="100" spans="1:27" ht="15.95" customHeight="1" x14ac:dyDescent="0.15">
      <c r="A100" s="20">
        <v>89</v>
      </c>
      <c r="B100" s="30">
        <v>1</v>
      </c>
      <c r="C100" s="21">
        <v>1</v>
      </c>
      <c r="D100" s="22">
        <v>3</v>
      </c>
      <c r="E100" s="22">
        <v>22</v>
      </c>
      <c r="F100" s="16" t="s">
        <v>234</v>
      </c>
      <c r="G100" s="23">
        <v>12</v>
      </c>
      <c r="H100" s="23">
        <v>2</v>
      </c>
      <c r="I100" s="16">
        <v>2</v>
      </c>
      <c r="J100" s="24"/>
      <c r="K100" s="13">
        <v>3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f t="shared" si="2"/>
        <v>1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1</v>
      </c>
    </row>
    <row r="101" spans="1:27" ht="15.95" customHeight="1" x14ac:dyDescent="0.15">
      <c r="A101" s="1">
        <v>90</v>
      </c>
      <c r="B101" s="30">
        <v>1</v>
      </c>
      <c r="C101" s="21">
        <v>1</v>
      </c>
      <c r="D101" s="22">
        <v>3</v>
      </c>
      <c r="E101" s="22">
        <v>22</v>
      </c>
      <c r="F101" s="16" t="s">
        <v>234</v>
      </c>
      <c r="G101" s="23">
        <v>12</v>
      </c>
      <c r="H101" s="23">
        <v>2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f t="shared" si="2"/>
        <v>1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1</v>
      </c>
    </row>
    <row r="102" spans="1:27" ht="15.95" customHeight="1" x14ac:dyDescent="0.15">
      <c r="A102" s="20">
        <v>91</v>
      </c>
      <c r="B102" s="30">
        <v>1</v>
      </c>
      <c r="C102" s="21">
        <v>1</v>
      </c>
      <c r="D102" s="22">
        <v>3</v>
      </c>
      <c r="E102" s="22">
        <v>22</v>
      </c>
      <c r="F102" s="16" t="s">
        <v>234</v>
      </c>
      <c r="G102" s="23">
        <v>12</v>
      </c>
      <c r="H102" s="23">
        <v>5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f t="shared" si="2"/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1</v>
      </c>
    </row>
    <row r="103" spans="1:27" ht="15.95" customHeight="1" x14ac:dyDescent="0.15">
      <c r="A103" s="1">
        <v>92</v>
      </c>
      <c r="B103" s="30">
        <v>1</v>
      </c>
      <c r="C103" s="21">
        <v>1</v>
      </c>
      <c r="D103" s="22">
        <v>3</v>
      </c>
      <c r="E103" s="22">
        <v>22</v>
      </c>
      <c r="F103" s="16" t="s">
        <v>234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2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f t="shared" si="2"/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20">
        <v>93</v>
      </c>
      <c r="B104" s="30">
        <v>1</v>
      </c>
      <c r="C104" s="21">
        <v>1</v>
      </c>
      <c r="D104" s="22">
        <v>3</v>
      </c>
      <c r="E104" s="22">
        <v>22</v>
      </c>
      <c r="F104" s="16" t="s">
        <v>234</v>
      </c>
      <c r="G104" s="23">
        <v>12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f t="shared" si="2"/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1</v>
      </c>
    </row>
    <row r="105" spans="1:27" ht="15.95" customHeight="1" x14ac:dyDescent="0.15">
      <c r="A105" s="1">
        <v>94</v>
      </c>
      <c r="B105" s="30">
        <v>1</v>
      </c>
      <c r="C105" s="21">
        <v>1</v>
      </c>
      <c r="D105" s="22">
        <v>3</v>
      </c>
      <c r="E105" s="22">
        <v>22</v>
      </c>
      <c r="F105" s="16" t="s">
        <v>234</v>
      </c>
      <c r="G105" s="23">
        <v>12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f>SUM(M105:Q105)</f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20">
        <v>95</v>
      </c>
      <c r="B106" s="30">
        <v>1</v>
      </c>
      <c r="C106" s="21">
        <v>1</v>
      </c>
      <c r="D106" s="22">
        <v>3</v>
      </c>
      <c r="E106" s="22">
        <v>22</v>
      </c>
      <c r="F106" s="16" t="s">
        <v>234</v>
      </c>
      <c r="G106" s="23">
        <v>12</v>
      </c>
      <c r="H106" s="23">
        <v>4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f t="shared" si="2"/>
        <v>1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1</v>
      </c>
    </row>
    <row r="107" spans="1:27" ht="15.95" customHeight="1" x14ac:dyDescent="0.15">
      <c r="A107" s="1">
        <v>96</v>
      </c>
      <c r="B107" s="30">
        <v>1</v>
      </c>
      <c r="C107" s="21">
        <v>1</v>
      </c>
      <c r="D107" s="22">
        <v>3</v>
      </c>
      <c r="E107" s="22">
        <v>22</v>
      </c>
      <c r="F107" s="16" t="s">
        <v>234</v>
      </c>
      <c r="G107" s="23">
        <v>12</v>
      </c>
      <c r="H107" s="23">
        <v>3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f t="shared" si="2"/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f t="shared" si="3"/>
        <v>1</v>
      </c>
    </row>
    <row r="108" spans="1:27" ht="15.95" customHeight="1" x14ac:dyDescent="0.15">
      <c r="A108" s="20">
        <v>97</v>
      </c>
      <c r="B108" s="30">
        <v>1</v>
      </c>
      <c r="C108" s="21">
        <v>1</v>
      </c>
      <c r="D108" s="22">
        <v>3</v>
      </c>
      <c r="E108" s="22">
        <v>22</v>
      </c>
      <c r="F108" s="16" t="s">
        <v>234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f t="shared" si="2"/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1</v>
      </c>
      <c r="D109" s="22">
        <v>3</v>
      </c>
      <c r="E109" s="22">
        <v>22</v>
      </c>
      <c r="F109" s="16" t="s">
        <v>234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f t="shared" si="2"/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20">
        <v>99</v>
      </c>
      <c r="B110" s="30">
        <v>1</v>
      </c>
      <c r="C110" s="21">
        <v>1</v>
      </c>
      <c r="D110" s="22">
        <v>3</v>
      </c>
      <c r="E110" s="22">
        <v>22</v>
      </c>
      <c r="F110" s="16" t="s">
        <v>234</v>
      </c>
      <c r="G110" s="23">
        <v>12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f t="shared" si="2"/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3"/>
        <v>1</v>
      </c>
    </row>
    <row r="111" spans="1:27" ht="15.95" customHeight="1" x14ac:dyDescent="0.15">
      <c r="A111" s="1">
        <v>100</v>
      </c>
      <c r="B111" s="30">
        <v>1</v>
      </c>
      <c r="C111" s="21">
        <v>1</v>
      </c>
      <c r="D111" s="22">
        <v>3</v>
      </c>
      <c r="E111" s="22">
        <v>22</v>
      </c>
      <c r="F111" s="16" t="s">
        <v>234</v>
      </c>
      <c r="G111" s="23">
        <v>12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f t="shared" si="2"/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3"/>
        <v>0</v>
      </c>
    </row>
    <row r="112" spans="1:27" ht="15.95" customHeight="1" x14ac:dyDescent="0.15">
      <c r="A112" s="20">
        <v>101</v>
      </c>
      <c r="B112" s="30">
        <v>1</v>
      </c>
      <c r="C112" s="21">
        <v>1</v>
      </c>
      <c r="D112" s="22">
        <v>3</v>
      </c>
      <c r="E112" s="22">
        <v>22</v>
      </c>
      <c r="F112" s="16" t="s">
        <v>234</v>
      </c>
      <c r="G112" s="23">
        <v>12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f t="shared" si="2"/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1</v>
      </c>
      <c r="D113" s="22">
        <v>3</v>
      </c>
      <c r="E113" s="22">
        <v>22</v>
      </c>
      <c r="F113" s="16" t="s">
        <v>234</v>
      </c>
      <c r="G113" s="23">
        <v>12</v>
      </c>
      <c r="H113" s="23">
        <v>7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f t="shared" si="2"/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>
        <f t="shared" si="3"/>
        <v>2</v>
      </c>
    </row>
    <row r="114" spans="1:27" ht="15.95" customHeight="1" x14ac:dyDescent="0.15">
      <c r="A114" s="20">
        <v>103</v>
      </c>
      <c r="B114" s="30">
        <v>1</v>
      </c>
      <c r="C114" s="21">
        <v>1</v>
      </c>
      <c r="D114" s="22">
        <v>3</v>
      </c>
      <c r="E114" s="22">
        <v>22</v>
      </c>
      <c r="F114" s="16" t="s">
        <v>234</v>
      </c>
      <c r="G114" s="23">
        <v>12</v>
      </c>
      <c r="H114" s="23">
        <v>6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f t="shared" si="2"/>
        <v>1</v>
      </c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1</v>
      </c>
    </row>
    <row r="115" spans="1:27" ht="15.95" customHeight="1" x14ac:dyDescent="0.15">
      <c r="A115" s="1">
        <v>104</v>
      </c>
      <c r="B115" s="30">
        <v>1</v>
      </c>
      <c r="C115" s="21">
        <v>1</v>
      </c>
      <c r="D115" s="22">
        <v>3</v>
      </c>
      <c r="E115" s="22">
        <v>22</v>
      </c>
      <c r="F115" s="16" t="s">
        <v>234</v>
      </c>
      <c r="G115" s="23">
        <v>12</v>
      </c>
      <c r="H115" s="23">
        <v>2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f t="shared" si="2"/>
        <v>1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1</v>
      </c>
    </row>
    <row r="116" spans="1:27" ht="15.95" customHeight="1" x14ac:dyDescent="0.15">
      <c r="A116" s="20">
        <v>105</v>
      </c>
      <c r="B116" s="30">
        <v>1</v>
      </c>
      <c r="C116" s="21">
        <v>1</v>
      </c>
      <c r="D116" s="22">
        <v>3</v>
      </c>
      <c r="E116" s="22">
        <v>22</v>
      </c>
      <c r="F116" s="16" t="s">
        <v>234</v>
      </c>
      <c r="G116" s="23">
        <v>12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f t="shared" si="2"/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1</v>
      </c>
      <c r="D117" s="22">
        <v>3</v>
      </c>
      <c r="E117" s="22">
        <v>22</v>
      </c>
      <c r="F117" s="16" t="s">
        <v>234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f t="shared" si="2"/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0</v>
      </c>
    </row>
    <row r="118" spans="1:27" ht="15.95" customHeight="1" x14ac:dyDescent="0.15">
      <c r="A118" s="20">
        <v>107</v>
      </c>
      <c r="B118" s="30">
        <v>1</v>
      </c>
      <c r="C118" s="21">
        <v>1</v>
      </c>
      <c r="D118" s="22">
        <v>3</v>
      </c>
      <c r="E118" s="22">
        <v>22</v>
      </c>
      <c r="F118" s="16" t="s">
        <v>234</v>
      </c>
      <c r="G118" s="23">
        <v>12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f t="shared" si="2"/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1</v>
      </c>
      <c r="D119" s="22">
        <v>3</v>
      </c>
      <c r="E119" s="22">
        <v>22</v>
      </c>
      <c r="F119" s="16" t="s">
        <v>234</v>
      </c>
      <c r="G119" s="23">
        <v>12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f t="shared" si="2"/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20">
        <v>109</v>
      </c>
      <c r="B120" s="30">
        <v>1</v>
      </c>
      <c r="C120" s="21">
        <v>1</v>
      </c>
      <c r="D120" s="22">
        <v>3</v>
      </c>
      <c r="E120" s="22">
        <v>22</v>
      </c>
      <c r="F120" s="16" t="s">
        <v>234</v>
      </c>
      <c r="G120" s="23">
        <v>13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f t="shared" si="2"/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3"/>
        <v>1</v>
      </c>
    </row>
    <row r="121" spans="1:27" ht="15.95" customHeight="1" x14ac:dyDescent="0.15">
      <c r="A121" s="1">
        <v>110</v>
      </c>
      <c r="B121" s="30">
        <v>1</v>
      </c>
      <c r="C121" s="21">
        <v>1</v>
      </c>
      <c r="D121" s="22">
        <v>3</v>
      </c>
      <c r="E121" s="22">
        <v>22</v>
      </c>
      <c r="F121" s="16" t="s">
        <v>234</v>
      </c>
      <c r="G121" s="23">
        <v>13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f t="shared" si="2"/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1</v>
      </c>
    </row>
    <row r="122" spans="1:27" ht="15.95" customHeight="1" x14ac:dyDescent="0.15">
      <c r="A122" s="20">
        <v>111</v>
      </c>
      <c r="B122" s="30">
        <v>1</v>
      </c>
      <c r="C122" s="21">
        <v>1</v>
      </c>
      <c r="D122" s="22">
        <v>3</v>
      </c>
      <c r="E122" s="22">
        <v>22</v>
      </c>
      <c r="F122" s="16" t="s">
        <v>234</v>
      </c>
      <c r="G122" s="23">
        <v>13</v>
      </c>
      <c r="H122" s="23">
        <v>5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f t="shared" si="2"/>
        <v>1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1</v>
      </c>
    </row>
    <row r="123" spans="1:27" ht="15.95" customHeight="1" x14ac:dyDescent="0.15">
      <c r="A123" s="1">
        <v>112</v>
      </c>
      <c r="B123" s="30">
        <v>1</v>
      </c>
      <c r="C123" s="21">
        <v>1</v>
      </c>
      <c r="D123" s="22">
        <v>3</v>
      </c>
      <c r="E123" s="22">
        <v>22</v>
      </c>
      <c r="F123" s="16" t="s">
        <v>234</v>
      </c>
      <c r="G123" s="23">
        <v>13</v>
      </c>
      <c r="H123" s="23">
        <v>5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f t="shared" si="2"/>
        <v>0</v>
      </c>
      <c r="S123" s="23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2">
        <v>0</v>
      </c>
      <c r="AA123" s="19">
        <f t="shared" si="3"/>
        <v>1</v>
      </c>
    </row>
    <row r="124" spans="1:27" ht="15.95" customHeight="1" x14ac:dyDescent="0.15">
      <c r="A124" s="20">
        <v>113</v>
      </c>
      <c r="B124" s="30">
        <v>1</v>
      </c>
      <c r="C124" s="21">
        <v>1</v>
      </c>
      <c r="D124" s="22">
        <v>3</v>
      </c>
      <c r="E124" s="22">
        <v>22</v>
      </c>
      <c r="F124" s="16" t="s">
        <v>234</v>
      </c>
      <c r="G124" s="23">
        <v>13</v>
      </c>
      <c r="H124" s="23">
        <v>2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f t="shared" si="2"/>
        <v>1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1</v>
      </c>
    </row>
    <row r="125" spans="1:27" ht="15.95" customHeight="1" x14ac:dyDescent="0.15">
      <c r="A125" s="1">
        <v>114</v>
      </c>
      <c r="B125" s="30">
        <v>1</v>
      </c>
      <c r="C125" s="21">
        <v>1</v>
      </c>
      <c r="D125" s="22">
        <v>3</v>
      </c>
      <c r="E125" s="22">
        <v>22</v>
      </c>
      <c r="F125" s="16" t="s">
        <v>234</v>
      </c>
      <c r="G125" s="23">
        <v>13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2"/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2">
        <v>0</v>
      </c>
      <c r="AA125" s="19">
        <f t="shared" si="3"/>
        <v>2</v>
      </c>
    </row>
    <row r="126" spans="1:27" ht="15.95" customHeight="1" x14ac:dyDescent="0.15">
      <c r="A126" s="20">
        <v>115</v>
      </c>
      <c r="B126" s="30">
        <v>1</v>
      </c>
      <c r="C126" s="21">
        <v>1</v>
      </c>
      <c r="D126" s="22">
        <v>3</v>
      </c>
      <c r="E126" s="22">
        <v>22</v>
      </c>
      <c r="F126" s="16" t="s">
        <v>234</v>
      </c>
      <c r="G126" s="23">
        <v>13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f t="shared" si="2"/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f t="shared" si="3"/>
        <v>1</v>
      </c>
    </row>
    <row r="127" spans="1:27" ht="15.95" customHeight="1" x14ac:dyDescent="0.15">
      <c r="A127" s="1">
        <v>116</v>
      </c>
      <c r="B127" s="30">
        <v>1</v>
      </c>
      <c r="C127" s="21">
        <v>1</v>
      </c>
      <c r="D127" s="22">
        <v>3</v>
      </c>
      <c r="E127" s="22">
        <v>22</v>
      </c>
      <c r="F127" s="16" t="s">
        <v>234</v>
      </c>
      <c r="G127" s="23">
        <v>13</v>
      </c>
      <c r="H127" s="23">
        <v>2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f t="shared" si="2"/>
        <v>0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f t="shared" si="3"/>
        <v>1</v>
      </c>
    </row>
    <row r="128" spans="1:27" ht="15.95" customHeight="1" x14ac:dyDescent="0.15">
      <c r="A128" s="20">
        <v>117</v>
      </c>
      <c r="B128" s="30">
        <v>1</v>
      </c>
      <c r="C128" s="21">
        <v>1</v>
      </c>
      <c r="D128" s="22">
        <v>3</v>
      </c>
      <c r="E128" s="22">
        <v>22</v>
      </c>
      <c r="F128" s="16" t="s">
        <v>234</v>
      </c>
      <c r="G128" s="23">
        <v>13</v>
      </c>
      <c r="H128" s="23">
        <v>2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f t="shared" si="2"/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f t="shared" si="3"/>
        <v>1</v>
      </c>
    </row>
    <row r="129" spans="1:27" ht="15.95" customHeight="1" x14ac:dyDescent="0.15">
      <c r="A129" s="1">
        <v>118</v>
      </c>
      <c r="B129" s="30">
        <v>1</v>
      </c>
      <c r="C129" s="21">
        <v>1</v>
      </c>
      <c r="D129" s="22">
        <v>3</v>
      </c>
      <c r="E129" s="22">
        <v>22</v>
      </c>
      <c r="F129" s="16" t="s">
        <v>234</v>
      </c>
      <c r="G129" s="23">
        <v>13</v>
      </c>
      <c r="H129" s="23">
        <v>3</v>
      </c>
      <c r="I129" s="16">
        <v>2</v>
      </c>
      <c r="J129" s="24"/>
      <c r="K129" s="13">
        <v>3</v>
      </c>
      <c r="L129" s="23">
        <v>1</v>
      </c>
      <c r="M129" s="5">
        <v>1</v>
      </c>
      <c r="N129" s="6">
        <v>2</v>
      </c>
      <c r="O129" s="7">
        <v>2</v>
      </c>
      <c r="P129" s="8">
        <v>0</v>
      </c>
      <c r="Q129" s="7">
        <v>0</v>
      </c>
      <c r="R129" s="19">
        <f>SUM(M129:Q129)</f>
        <v>5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2">
        <v>0</v>
      </c>
      <c r="AA129" s="19">
        <f t="shared" si="3"/>
        <v>2</v>
      </c>
    </row>
    <row r="130" spans="1:27" ht="15.95" customHeight="1" x14ac:dyDescent="0.15">
      <c r="A130" s="20">
        <v>119</v>
      </c>
      <c r="B130" s="30">
        <v>1</v>
      </c>
      <c r="C130" s="21">
        <v>1</v>
      </c>
      <c r="D130" s="22">
        <v>3</v>
      </c>
      <c r="E130" s="22">
        <v>22</v>
      </c>
      <c r="F130" s="16" t="s">
        <v>234</v>
      </c>
      <c r="G130" s="23">
        <v>13</v>
      </c>
      <c r="H130" s="23">
        <v>3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f t="shared" si="2"/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f t="shared" si="3"/>
        <v>1</v>
      </c>
    </row>
    <row r="131" spans="1:27" ht="15.95" customHeight="1" x14ac:dyDescent="0.15">
      <c r="A131" s="1">
        <v>120</v>
      </c>
      <c r="B131" s="30">
        <v>1</v>
      </c>
      <c r="C131" s="21">
        <v>1</v>
      </c>
      <c r="D131" s="22">
        <v>3</v>
      </c>
      <c r="E131" s="22">
        <v>22</v>
      </c>
      <c r="F131" s="16" t="s">
        <v>234</v>
      </c>
      <c r="G131" s="23">
        <v>13</v>
      </c>
      <c r="H131" s="23">
        <v>5</v>
      </c>
      <c r="I131" s="16">
        <v>2</v>
      </c>
      <c r="J131" s="24"/>
      <c r="K131" s="13">
        <v>1</v>
      </c>
      <c r="L131" s="23">
        <v>3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f>SUM(M131:Q131)</f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f t="shared" si="3"/>
        <v>0</v>
      </c>
    </row>
    <row r="132" spans="1:27" ht="15.95" customHeight="1" x14ac:dyDescent="0.15">
      <c r="A132" s="20">
        <v>121</v>
      </c>
      <c r="B132" s="30">
        <v>1</v>
      </c>
      <c r="C132" s="21">
        <v>1</v>
      </c>
      <c r="D132" s="22">
        <v>3</v>
      </c>
      <c r="E132" s="22">
        <v>22</v>
      </c>
      <c r="F132" s="16" t="s">
        <v>234</v>
      </c>
      <c r="G132" s="23">
        <v>13</v>
      </c>
      <c r="H132" s="23">
        <v>3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f t="shared" si="2"/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f t="shared" si="3"/>
        <v>1</v>
      </c>
    </row>
    <row r="133" spans="1:27" ht="15.95" customHeight="1" x14ac:dyDescent="0.15">
      <c r="A133" s="1">
        <v>122</v>
      </c>
      <c r="B133" s="30">
        <v>1</v>
      </c>
      <c r="C133" s="21">
        <v>1</v>
      </c>
      <c r="D133" s="22">
        <v>3</v>
      </c>
      <c r="E133" s="22">
        <v>22</v>
      </c>
      <c r="F133" s="16" t="s">
        <v>234</v>
      </c>
      <c r="G133" s="23">
        <v>13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f>SUM(M133:Q133)</f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20">
        <v>123</v>
      </c>
      <c r="B134" s="30">
        <v>1</v>
      </c>
      <c r="C134" s="21">
        <v>1</v>
      </c>
      <c r="D134" s="22">
        <v>3</v>
      </c>
      <c r="E134" s="22">
        <v>22</v>
      </c>
      <c r="F134" s="16" t="s">
        <v>234</v>
      </c>
      <c r="G134" s="23">
        <v>14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f t="shared" si="2"/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f t="shared" si="3"/>
        <v>2</v>
      </c>
    </row>
    <row r="135" spans="1:27" ht="15.95" customHeight="1" x14ac:dyDescent="0.15">
      <c r="A135" s="1">
        <v>124</v>
      </c>
      <c r="B135" s="30">
        <v>1</v>
      </c>
      <c r="C135" s="21">
        <v>1</v>
      </c>
      <c r="D135" s="22">
        <v>3</v>
      </c>
      <c r="E135" s="22">
        <v>22</v>
      </c>
      <c r="F135" s="16" t="s">
        <v>234</v>
      </c>
      <c r="G135" s="23">
        <v>14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f>SUM(M135:Q135)</f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0</v>
      </c>
    </row>
    <row r="136" spans="1:27" ht="15.95" customHeight="1" x14ac:dyDescent="0.15">
      <c r="A136" s="20">
        <v>125</v>
      </c>
      <c r="B136" s="30">
        <v>1</v>
      </c>
      <c r="C136" s="21">
        <v>1</v>
      </c>
      <c r="D136" s="22">
        <v>3</v>
      </c>
      <c r="E136" s="22">
        <v>22</v>
      </c>
      <c r="F136" s="16" t="s">
        <v>234</v>
      </c>
      <c r="G136" s="23">
        <v>14</v>
      </c>
      <c r="H136" s="23">
        <v>4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2</v>
      </c>
      <c r="O136" s="7">
        <v>0</v>
      </c>
      <c r="P136" s="8">
        <v>0</v>
      </c>
      <c r="Q136" s="7">
        <v>0</v>
      </c>
      <c r="R136" s="19">
        <f t="shared" si="2"/>
        <v>2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1</v>
      </c>
    </row>
    <row r="137" spans="1:27" ht="15.95" customHeight="1" x14ac:dyDescent="0.15">
      <c r="A137" s="1">
        <v>126</v>
      </c>
      <c r="B137" s="30">
        <v>1</v>
      </c>
      <c r="C137" s="21">
        <v>1</v>
      </c>
      <c r="D137" s="22">
        <v>3</v>
      </c>
      <c r="E137" s="22">
        <v>22</v>
      </c>
      <c r="F137" s="16" t="s">
        <v>234</v>
      </c>
      <c r="G137" s="23">
        <v>14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f t="shared" si="2"/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1</v>
      </c>
    </row>
    <row r="138" spans="1:27" ht="15.95" customHeight="1" x14ac:dyDescent="0.15">
      <c r="A138" s="20">
        <v>127</v>
      </c>
      <c r="B138" s="30">
        <v>1</v>
      </c>
      <c r="C138" s="21">
        <v>1</v>
      </c>
      <c r="D138" s="22">
        <v>3</v>
      </c>
      <c r="E138" s="22">
        <v>22</v>
      </c>
      <c r="F138" s="16" t="s">
        <v>234</v>
      </c>
      <c r="G138" s="23">
        <v>14</v>
      </c>
      <c r="H138" s="23">
        <v>3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f t="shared" si="2"/>
        <v>0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f t="shared" si="3"/>
        <v>1</v>
      </c>
    </row>
    <row r="139" spans="1:27" ht="15.95" customHeight="1" x14ac:dyDescent="0.15">
      <c r="A139" s="1">
        <v>128</v>
      </c>
      <c r="B139" s="30">
        <v>1</v>
      </c>
      <c r="C139" s="21">
        <v>1</v>
      </c>
      <c r="D139" s="22">
        <v>3</v>
      </c>
      <c r="E139" s="22">
        <v>22</v>
      </c>
      <c r="F139" s="16" t="s">
        <v>234</v>
      </c>
      <c r="G139" s="23">
        <v>14</v>
      </c>
      <c r="H139" s="23">
        <v>4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f t="shared" si="2"/>
        <v>0</v>
      </c>
      <c r="S139" s="23">
        <v>2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f t="shared" si="3"/>
        <v>1</v>
      </c>
    </row>
    <row r="140" spans="1:27" ht="15.95" customHeight="1" x14ac:dyDescent="0.15">
      <c r="A140" s="20">
        <v>129</v>
      </c>
      <c r="B140" s="30">
        <v>1</v>
      </c>
      <c r="C140" s="21">
        <v>1</v>
      </c>
      <c r="D140" s="22">
        <v>3</v>
      </c>
      <c r="E140" s="22">
        <v>22</v>
      </c>
      <c r="F140" s="16" t="s">
        <v>234</v>
      </c>
      <c r="G140" s="23">
        <v>14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f t="shared" si="2"/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f t="shared" si="3"/>
        <v>0</v>
      </c>
    </row>
    <row r="141" spans="1:27" ht="15.95" customHeight="1" x14ac:dyDescent="0.15">
      <c r="A141" s="1">
        <v>130</v>
      </c>
      <c r="B141" s="30">
        <v>1</v>
      </c>
      <c r="C141" s="21">
        <v>1</v>
      </c>
      <c r="D141" s="22">
        <v>3</v>
      </c>
      <c r="E141" s="22">
        <v>22</v>
      </c>
      <c r="F141" s="16" t="s">
        <v>234</v>
      </c>
      <c r="G141" s="23">
        <v>14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f t="shared" si="2"/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si="3"/>
        <v>0</v>
      </c>
    </row>
    <row r="142" spans="1:27" ht="15.95" customHeight="1" x14ac:dyDescent="0.15">
      <c r="A142" s="20">
        <v>131</v>
      </c>
      <c r="B142" s="30">
        <v>1</v>
      </c>
      <c r="C142" s="21">
        <v>1</v>
      </c>
      <c r="D142" s="22">
        <v>3</v>
      </c>
      <c r="E142" s="22">
        <v>22</v>
      </c>
      <c r="F142" s="16" t="s">
        <v>234</v>
      </c>
      <c r="G142" s="23">
        <v>14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f t="shared" ref="R142:R175" si="4">SUM(M142:Q142)</f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2">
        <v>0</v>
      </c>
      <c r="AA142" s="19">
        <f t="shared" ref="AA142:AA205" si="5">SUM(T142:Z142)</f>
        <v>2</v>
      </c>
    </row>
    <row r="143" spans="1:27" ht="15.95" customHeight="1" x14ac:dyDescent="0.15">
      <c r="A143" s="1">
        <v>132</v>
      </c>
      <c r="B143" s="30">
        <v>1</v>
      </c>
      <c r="C143" s="21">
        <v>1</v>
      </c>
      <c r="D143" s="22">
        <v>3</v>
      </c>
      <c r="E143" s="22">
        <v>22</v>
      </c>
      <c r="F143" s="16" t="s">
        <v>234</v>
      </c>
      <c r="G143" s="23">
        <v>14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f t="shared" si="4"/>
        <v>0</v>
      </c>
      <c r="S143" s="23">
        <v>1</v>
      </c>
      <c r="T143" s="5">
        <v>1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f t="shared" si="5"/>
        <v>1</v>
      </c>
    </row>
    <row r="144" spans="1:27" ht="15.95" customHeight="1" x14ac:dyDescent="0.15">
      <c r="A144" s="20">
        <v>133</v>
      </c>
      <c r="B144" s="30">
        <v>1</v>
      </c>
      <c r="C144" s="21">
        <v>1</v>
      </c>
      <c r="D144" s="22">
        <v>3</v>
      </c>
      <c r="E144" s="22">
        <v>22</v>
      </c>
      <c r="F144" s="16" t="s">
        <v>234</v>
      </c>
      <c r="G144" s="23">
        <v>14</v>
      </c>
      <c r="H144" s="23">
        <v>3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f t="shared" si="4"/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2">
        <v>0</v>
      </c>
      <c r="AA144" s="19">
        <f t="shared" si="5"/>
        <v>2</v>
      </c>
    </row>
    <row r="145" spans="1:27" ht="15.95" customHeight="1" x14ac:dyDescent="0.15">
      <c r="A145" s="1">
        <v>134</v>
      </c>
      <c r="B145" s="30">
        <v>1</v>
      </c>
      <c r="C145" s="21">
        <v>1</v>
      </c>
      <c r="D145" s="22">
        <v>3</v>
      </c>
      <c r="E145" s="22">
        <v>22</v>
      </c>
      <c r="F145" s="16" t="s">
        <v>234</v>
      </c>
      <c r="G145" s="23">
        <v>14</v>
      </c>
      <c r="H145" s="23">
        <v>4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f t="shared" si="4"/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1</v>
      </c>
    </row>
    <row r="146" spans="1:27" ht="15.95" customHeight="1" x14ac:dyDescent="0.15">
      <c r="A146" s="20">
        <v>135</v>
      </c>
      <c r="B146" s="30">
        <v>1</v>
      </c>
      <c r="C146" s="21">
        <v>1</v>
      </c>
      <c r="D146" s="22">
        <v>3</v>
      </c>
      <c r="E146" s="22">
        <v>22</v>
      </c>
      <c r="F146" s="16" t="s">
        <v>234</v>
      </c>
      <c r="G146" s="23">
        <v>14</v>
      </c>
      <c r="H146" s="23">
        <v>3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f t="shared" si="4"/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1</v>
      </c>
    </row>
    <row r="147" spans="1:27" ht="15.95" customHeight="1" x14ac:dyDescent="0.15">
      <c r="A147" s="1">
        <v>136</v>
      </c>
      <c r="B147" s="30">
        <v>1</v>
      </c>
      <c r="C147" s="21">
        <v>1</v>
      </c>
      <c r="D147" s="22">
        <v>3</v>
      </c>
      <c r="E147" s="22">
        <v>22</v>
      </c>
      <c r="F147" s="16" t="s">
        <v>234</v>
      </c>
      <c r="G147" s="23">
        <v>14</v>
      </c>
      <c r="H147" s="23">
        <v>4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f t="shared" si="4"/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2">
        <v>0</v>
      </c>
      <c r="AA147" s="19">
        <f t="shared" si="5"/>
        <v>2</v>
      </c>
    </row>
    <row r="148" spans="1:27" ht="15.95" customHeight="1" x14ac:dyDescent="0.15">
      <c r="A148" s="20">
        <v>137</v>
      </c>
      <c r="B148" s="30">
        <v>1</v>
      </c>
      <c r="C148" s="21">
        <v>1</v>
      </c>
      <c r="D148" s="22">
        <v>3</v>
      </c>
      <c r="E148" s="22">
        <v>22</v>
      </c>
      <c r="F148" s="16" t="s">
        <v>234</v>
      </c>
      <c r="G148" s="23">
        <v>15</v>
      </c>
      <c r="H148" s="23">
        <v>4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3</v>
      </c>
      <c r="O148" s="7">
        <v>1</v>
      </c>
      <c r="P148" s="8">
        <v>0</v>
      </c>
      <c r="Q148" s="7">
        <v>0</v>
      </c>
      <c r="R148" s="19">
        <f t="shared" si="4"/>
        <v>4</v>
      </c>
      <c r="S148" s="23">
        <v>1</v>
      </c>
      <c r="T148" s="5">
        <v>1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2</v>
      </c>
    </row>
    <row r="149" spans="1:27" ht="15.95" customHeight="1" x14ac:dyDescent="0.15">
      <c r="A149" s="1">
        <v>138</v>
      </c>
      <c r="B149" s="30">
        <v>1</v>
      </c>
      <c r="C149" s="21">
        <v>1</v>
      </c>
      <c r="D149" s="22">
        <v>3</v>
      </c>
      <c r="E149" s="22">
        <v>22</v>
      </c>
      <c r="F149" s="16" t="s">
        <v>234</v>
      </c>
      <c r="G149" s="23">
        <v>15</v>
      </c>
      <c r="H149" s="23">
        <v>3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f t="shared" si="4"/>
        <v>0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f t="shared" si="5"/>
        <v>1</v>
      </c>
    </row>
    <row r="150" spans="1:27" ht="15.95" customHeight="1" x14ac:dyDescent="0.15">
      <c r="A150" s="20">
        <v>139</v>
      </c>
      <c r="B150" s="30">
        <v>1</v>
      </c>
      <c r="C150" s="21">
        <v>1</v>
      </c>
      <c r="D150" s="22">
        <v>3</v>
      </c>
      <c r="E150" s="22">
        <v>22</v>
      </c>
      <c r="F150" s="16" t="s">
        <v>234</v>
      </c>
      <c r="G150" s="23">
        <v>15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f t="shared" si="4"/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1</v>
      </c>
    </row>
    <row r="151" spans="1:27" ht="15.95" customHeight="1" x14ac:dyDescent="0.15">
      <c r="A151" s="1">
        <v>140</v>
      </c>
      <c r="B151" s="30">
        <v>1</v>
      </c>
      <c r="C151" s="21">
        <v>1</v>
      </c>
      <c r="D151" s="22">
        <v>3</v>
      </c>
      <c r="E151" s="22">
        <v>22</v>
      </c>
      <c r="F151" s="16" t="s">
        <v>234</v>
      </c>
      <c r="G151" s="23">
        <v>15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f>SUM(M151:Q151)</f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f t="shared" si="5"/>
        <v>0</v>
      </c>
    </row>
    <row r="152" spans="1:27" ht="15.95" customHeight="1" x14ac:dyDescent="0.15">
      <c r="A152" s="20">
        <v>141</v>
      </c>
      <c r="B152" s="30">
        <v>1</v>
      </c>
      <c r="C152" s="21">
        <v>1</v>
      </c>
      <c r="D152" s="22">
        <v>3</v>
      </c>
      <c r="E152" s="22">
        <v>22</v>
      </c>
      <c r="F152" s="16" t="s">
        <v>234</v>
      </c>
      <c r="G152" s="23">
        <v>15</v>
      </c>
      <c r="H152" s="23">
        <v>3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f t="shared" si="4"/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2">
        <v>0</v>
      </c>
      <c r="AA152" s="19">
        <f t="shared" si="5"/>
        <v>2</v>
      </c>
    </row>
    <row r="153" spans="1:27" ht="15.95" customHeight="1" x14ac:dyDescent="0.15">
      <c r="A153" s="1">
        <v>142</v>
      </c>
      <c r="B153" s="30">
        <v>1</v>
      </c>
      <c r="C153" s="21">
        <v>1</v>
      </c>
      <c r="D153" s="22">
        <v>3</v>
      </c>
      <c r="E153" s="22">
        <v>22</v>
      </c>
      <c r="F153" s="16" t="s">
        <v>234</v>
      </c>
      <c r="G153" s="23">
        <v>15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f t="shared" si="4"/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0</v>
      </c>
    </row>
    <row r="154" spans="1:27" ht="15.95" customHeight="1" x14ac:dyDescent="0.15">
      <c r="A154" s="20">
        <v>143</v>
      </c>
      <c r="B154" s="30">
        <v>1</v>
      </c>
      <c r="C154" s="21">
        <v>1</v>
      </c>
      <c r="D154" s="22">
        <v>3</v>
      </c>
      <c r="E154" s="22">
        <v>22</v>
      </c>
      <c r="F154" s="16" t="s">
        <v>234</v>
      </c>
      <c r="G154" s="23">
        <v>15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f t="shared" si="4"/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f t="shared" si="5"/>
        <v>0</v>
      </c>
    </row>
    <row r="155" spans="1:27" ht="15.95" customHeight="1" x14ac:dyDescent="0.15">
      <c r="A155" s="1">
        <v>144</v>
      </c>
      <c r="B155" s="30">
        <v>1</v>
      </c>
      <c r="C155" s="21">
        <v>1</v>
      </c>
      <c r="D155" s="22">
        <v>3</v>
      </c>
      <c r="E155" s="22">
        <v>22</v>
      </c>
      <c r="F155" s="16" t="s">
        <v>234</v>
      </c>
      <c r="G155" s="23">
        <v>15</v>
      </c>
      <c r="H155" s="23">
        <v>6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f t="shared" si="4"/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f t="shared" si="5"/>
        <v>0</v>
      </c>
    </row>
    <row r="156" spans="1:27" ht="15.95" customHeight="1" x14ac:dyDescent="0.15">
      <c r="A156" s="20">
        <v>145</v>
      </c>
      <c r="B156" s="30">
        <v>1</v>
      </c>
      <c r="C156" s="21">
        <v>1</v>
      </c>
      <c r="D156" s="22">
        <v>3</v>
      </c>
      <c r="E156" s="22">
        <v>22</v>
      </c>
      <c r="F156" s="16" t="s">
        <v>234</v>
      </c>
      <c r="G156" s="23">
        <v>15</v>
      </c>
      <c r="H156" s="23">
        <v>1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f t="shared" si="4"/>
        <v>1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1</v>
      </c>
    </row>
    <row r="157" spans="1:27" ht="15.95" customHeight="1" x14ac:dyDescent="0.15">
      <c r="A157" s="1">
        <v>146</v>
      </c>
      <c r="B157" s="30">
        <v>1</v>
      </c>
      <c r="C157" s="21">
        <v>1</v>
      </c>
      <c r="D157" s="22">
        <v>3</v>
      </c>
      <c r="E157" s="22">
        <v>22</v>
      </c>
      <c r="F157" s="16" t="s">
        <v>234</v>
      </c>
      <c r="G157" s="23">
        <v>15</v>
      </c>
      <c r="H157" s="23">
        <v>2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f t="shared" si="4"/>
        <v>1</v>
      </c>
      <c r="S157" s="23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1</v>
      </c>
    </row>
    <row r="158" spans="1:27" ht="15.95" customHeight="1" x14ac:dyDescent="0.15">
      <c r="A158" s="20">
        <v>147</v>
      </c>
      <c r="B158" s="30">
        <v>1</v>
      </c>
      <c r="C158" s="21">
        <v>1</v>
      </c>
      <c r="D158" s="22">
        <v>3</v>
      </c>
      <c r="E158" s="22">
        <v>22</v>
      </c>
      <c r="F158" s="16" t="s">
        <v>234</v>
      </c>
      <c r="G158" s="23">
        <v>15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9">
        <f>SUM(M158:Q158)</f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1</v>
      </c>
      <c r="D159" s="22">
        <v>3</v>
      </c>
      <c r="E159" s="22">
        <v>22</v>
      </c>
      <c r="F159" s="16" t="s">
        <v>234</v>
      </c>
      <c r="G159" s="23">
        <v>15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f t="shared" si="4"/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1</v>
      </c>
    </row>
    <row r="160" spans="1:27" ht="15.95" customHeight="1" x14ac:dyDescent="0.15">
      <c r="A160" s="20">
        <v>149</v>
      </c>
      <c r="B160" s="30">
        <v>1</v>
      </c>
      <c r="C160" s="21">
        <v>1</v>
      </c>
      <c r="D160" s="22">
        <v>3</v>
      </c>
      <c r="E160" s="22">
        <v>22</v>
      </c>
      <c r="F160" s="16" t="s">
        <v>234</v>
      </c>
      <c r="G160" s="23">
        <v>15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f t="shared" si="4"/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f t="shared" si="5"/>
        <v>1</v>
      </c>
    </row>
    <row r="161" spans="1:27" ht="15.95" customHeight="1" x14ac:dyDescent="0.15">
      <c r="A161" s="1">
        <v>150</v>
      </c>
      <c r="B161" s="30">
        <v>1</v>
      </c>
      <c r="C161" s="21">
        <v>1</v>
      </c>
      <c r="D161" s="22">
        <v>3</v>
      </c>
      <c r="E161" s="22">
        <v>22</v>
      </c>
      <c r="F161" s="16" t="s">
        <v>234</v>
      </c>
      <c r="G161" s="23">
        <v>15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f t="shared" si="4"/>
        <v>0</v>
      </c>
      <c r="S161" s="23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1</v>
      </c>
    </row>
    <row r="162" spans="1:27" ht="15.95" customHeight="1" x14ac:dyDescent="0.15">
      <c r="A162" s="20">
        <v>151</v>
      </c>
      <c r="B162" s="30">
        <v>1</v>
      </c>
      <c r="C162" s="21">
        <v>1</v>
      </c>
      <c r="D162" s="22">
        <v>3</v>
      </c>
      <c r="E162" s="22">
        <v>22</v>
      </c>
      <c r="F162" s="16" t="s">
        <v>234</v>
      </c>
      <c r="G162" s="23">
        <v>15</v>
      </c>
      <c r="H162" s="23">
        <v>4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f t="shared" si="4"/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1</v>
      </c>
    </row>
    <row r="163" spans="1:27" ht="15.95" customHeight="1" x14ac:dyDescent="0.15">
      <c r="A163" s="1">
        <v>152</v>
      </c>
      <c r="B163" s="30">
        <v>1</v>
      </c>
      <c r="C163" s="21">
        <v>1</v>
      </c>
      <c r="D163" s="22">
        <v>3</v>
      </c>
      <c r="E163" s="22">
        <v>22</v>
      </c>
      <c r="F163" s="16" t="s">
        <v>234</v>
      </c>
      <c r="G163" s="23">
        <v>15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f t="shared" si="4"/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f t="shared" si="5"/>
        <v>0</v>
      </c>
    </row>
    <row r="164" spans="1:27" ht="15.95" customHeight="1" x14ac:dyDescent="0.15">
      <c r="A164" s="20">
        <v>153</v>
      </c>
      <c r="B164" s="30">
        <v>1</v>
      </c>
      <c r="C164" s="21">
        <v>1</v>
      </c>
      <c r="D164" s="22">
        <v>3</v>
      </c>
      <c r="E164" s="22">
        <v>22</v>
      </c>
      <c r="F164" s="16" t="s">
        <v>234</v>
      </c>
      <c r="G164" s="23">
        <v>16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f t="shared" si="4"/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1</v>
      </c>
      <c r="D165" s="22">
        <v>3</v>
      </c>
      <c r="E165" s="22">
        <v>22</v>
      </c>
      <c r="F165" s="16" t="s">
        <v>234</v>
      </c>
      <c r="G165" s="23">
        <v>16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f t="shared" si="4"/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0</v>
      </c>
    </row>
    <row r="166" spans="1:27" ht="15.95" customHeight="1" x14ac:dyDescent="0.15">
      <c r="A166" s="20">
        <v>155</v>
      </c>
      <c r="B166" s="30">
        <v>1</v>
      </c>
      <c r="C166" s="21">
        <v>1</v>
      </c>
      <c r="D166" s="22">
        <v>3</v>
      </c>
      <c r="E166" s="22">
        <v>22</v>
      </c>
      <c r="F166" s="16" t="s">
        <v>234</v>
      </c>
      <c r="G166" s="23">
        <v>16</v>
      </c>
      <c r="H166" s="23">
        <v>2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f t="shared" si="4"/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1</v>
      </c>
    </row>
    <row r="167" spans="1:27" ht="15.95" customHeight="1" x14ac:dyDescent="0.15">
      <c r="A167" s="1">
        <v>156</v>
      </c>
      <c r="B167" s="30">
        <v>1</v>
      </c>
      <c r="C167" s="21">
        <v>1</v>
      </c>
      <c r="D167" s="22">
        <v>3</v>
      </c>
      <c r="E167" s="22">
        <v>22</v>
      </c>
      <c r="F167" s="16" t="s">
        <v>234</v>
      </c>
      <c r="G167" s="23">
        <v>16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f t="shared" si="4"/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f t="shared" si="5"/>
        <v>0</v>
      </c>
    </row>
    <row r="168" spans="1:27" ht="15.95" customHeight="1" x14ac:dyDescent="0.15">
      <c r="A168" s="20">
        <v>157</v>
      </c>
      <c r="B168" s="30">
        <v>1</v>
      </c>
      <c r="C168" s="21">
        <v>1</v>
      </c>
      <c r="D168" s="22">
        <v>3</v>
      </c>
      <c r="E168" s="22">
        <v>22</v>
      </c>
      <c r="F168" s="16" t="s">
        <v>234</v>
      </c>
      <c r="G168" s="23">
        <v>16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2</v>
      </c>
      <c r="P168" s="8">
        <v>0</v>
      </c>
      <c r="Q168" s="7">
        <v>0</v>
      </c>
      <c r="R168" s="19">
        <f t="shared" si="4"/>
        <v>3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1</v>
      </c>
      <c r="D169" s="22">
        <v>3</v>
      </c>
      <c r="E169" s="22">
        <v>22</v>
      </c>
      <c r="F169" s="16" t="s">
        <v>234</v>
      </c>
      <c r="G169" s="23">
        <v>16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f t="shared" si="4"/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f t="shared" si="5"/>
        <v>0</v>
      </c>
    </row>
    <row r="170" spans="1:27" ht="15.95" customHeight="1" x14ac:dyDescent="0.15">
      <c r="A170" s="20">
        <v>159</v>
      </c>
      <c r="B170" s="30">
        <v>1</v>
      </c>
      <c r="C170" s="21">
        <v>1</v>
      </c>
      <c r="D170" s="22">
        <v>3</v>
      </c>
      <c r="E170" s="22">
        <v>22</v>
      </c>
      <c r="F170" s="16" t="s">
        <v>234</v>
      </c>
      <c r="G170" s="23">
        <v>16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f t="shared" si="4"/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1</v>
      </c>
      <c r="D171" s="22">
        <v>3</v>
      </c>
      <c r="E171" s="22">
        <v>22</v>
      </c>
      <c r="F171" s="16" t="s">
        <v>234</v>
      </c>
      <c r="G171" s="23">
        <v>16</v>
      </c>
      <c r="H171" s="23">
        <v>4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f t="shared" si="4"/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f t="shared" si="5"/>
        <v>1</v>
      </c>
    </row>
    <row r="172" spans="1:27" ht="15.95" customHeight="1" x14ac:dyDescent="0.15">
      <c r="A172" s="20">
        <v>161</v>
      </c>
      <c r="B172" s="30">
        <v>1</v>
      </c>
      <c r="C172" s="21">
        <v>1</v>
      </c>
      <c r="D172" s="22">
        <v>3</v>
      </c>
      <c r="E172" s="22">
        <v>22</v>
      </c>
      <c r="F172" s="16" t="s">
        <v>234</v>
      </c>
      <c r="G172" s="23">
        <v>16</v>
      </c>
      <c r="H172" s="23">
        <v>2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f t="shared" si="4"/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1</v>
      </c>
    </row>
    <row r="173" spans="1:27" ht="15.95" customHeight="1" x14ac:dyDescent="0.15">
      <c r="A173" s="1">
        <v>162</v>
      </c>
      <c r="B173" s="30">
        <v>1</v>
      </c>
      <c r="C173" s="21">
        <v>1</v>
      </c>
      <c r="D173" s="22">
        <v>3</v>
      </c>
      <c r="E173" s="22">
        <v>22</v>
      </c>
      <c r="F173" s="16" t="s">
        <v>234</v>
      </c>
      <c r="G173" s="23">
        <v>16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9">
        <f>SUM(M173:Q173)</f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0</v>
      </c>
    </row>
    <row r="174" spans="1:27" ht="15.95" customHeight="1" x14ac:dyDescent="0.15">
      <c r="A174" s="20">
        <v>163</v>
      </c>
      <c r="B174" s="30">
        <v>1</v>
      </c>
      <c r="C174" s="21">
        <v>1</v>
      </c>
      <c r="D174" s="22">
        <v>3</v>
      </c>
      <c r="E174" s="22">
        <v>22</v>
      </c>
      <c r="F174" s="16" t="s">
        <v>234</v>
      </c>
      <c r="G174" s="23">
        <v>16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f t="shared" si="4"/>
        <v>0</v>
      </c>
      <c r="S174" s="23">
        <v>1</v>
      </c>
      <c r="T174" s="5">
        <v>1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f t="shared" si="5"/>
        <v>2</v>
      </c>
    </row>
    <row r="175" spans="1:27" ht="15.95" customHeight="1" x14ac:dyDescent="0.15">
      <c r="A175" s="1">
        <v>164</v>
      </c>
      <c r="B175" s="30">
        <v>1</v>
      </c>
      <c r="C175" s="21">
        <v>1</v>
      </c>
      <c r="D175" s="22">
        <v>3</v>
      </c>
      <c r="E175" s="22">
        <v>22</v>
      </c>
      <c r="F175" s="16" t="s">
        <v>234</v>
      </c>
      <c r="G175" s="23">
        <v>16</v>
      </c>
      <c r="H175" s="23">
        <v>2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f t="shared" si="4"/>
        <v>1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2">
        <v>0</v>
      </c>
      <c r="AA175" s="19">
        <f t="shared" si="5"/>
        <v>2</v>
      </c>
    </row>
    <row r="176" spans="1:27" ht="15.95" customHeight="1" x14ac:dyDescent="0.15">
      <c r="A176" s="20">
        <v>165</v>
      </c>
      <c r="B176" s="30">
        <v>1</v>
      </c>
      <c r="C176" s="21">
        <v>1</v>
      </c>
      <c r="D176" s="22">
        <v>3</v>
      </c>
      <c r="E176" s="22">
        <v>22</v>
      </c>
      <c r="F176" s="16" t="s">
        <v>234</v>
      </c>
      <c r="G176" s="23">
        <v>17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f>SUM(M176:Q176)</f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f t="shared" si="5"/>
        <v>0</v>
      </c>
    </row>
    <row r="177" spans="1:27" ht="15.95" customHeight="1" x14ac:dyDescent="0.15">
      <c r="A177" s="1">
        <v>162</v>
      </c>
      <c r="B177" s="30">
        <v>2</v>
      </c>
      <c r="C177" s="21">
        <v>1</v>
      </c>
      <c r="D177" s="22">
        <v>3</v>
      </c>
      <c r="E177" s="22">
        <v>22</v>
      </c>
      <c r="F177" s="16" t="s">
        <v>234</v>
      </c>
      <c r="G177" s="23"/>
      <c r="H177" s="23"/>
      <c r="I177" s="16"/>
      <c r="J177" s="24"/>
      <c r="K177" s="170">
        <v>1</v>
      </c>
      <c r="L177" s="23">
        <v>5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f t="shared" ref="R177:R214" si="6">SUM(M177:Q177)</f>
        <v>1</v>
      </c>
      <c r="S177" s="23"/>
      <c r="T177" s="171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12">
        <v>0</v>
      </c>
      <c r="AA177" s="19">
        <f t="shared" si="5"/>
        <v>0</v>
      </c>
    </row>
    <row r="178" spans="1:27" ht="15.95" customHeight="1" x14ac:dyDescent="0.15">
      <c r="A178" s="1">
        <v>163</v>
      </c>
      <c r="B178" s="30">
        <v>2</v>
      </c>
      <c r="C178" s="21">
        <v>1</v>
      </c>
      <c r="D178" s="22">
        <v>3</v>
      </c>
      <c r="E178" s="22">
        <v>22</v>
      </c>
      <c r="F178" s="16" t="s">
        <v>234</v>
      </c>
      <c r="G178" s="23"/>
      <c r="H178" s="23"/>
      <c r="I178" s="16"/>
      <c r="J178" s="24"/>
      <c r="K178" s="170">
        <v>1</v>
      </c>
      <c r="L178" s="23">
        <v>5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f t="shared" si="6"/>
        <v>1</v>
      </c>
      <c r="S178" s="23"/>
      <c r="T178" s="171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164</v>
      </c>
      <c r="B179" s="30">
        <v>2</v>
      </c>
      <c r="C179" s="21">
        <v>1</v>
      </c>
      <c r="D179" s="22">
        <v>3</v>
      </c>
      <c r="E179" s="22">
        <v>22</v>
      </c>
      <c r="F179" s="16" t="s">
        <v>234</v>
      </c>
      <c r="G179" s="23"/>
      <c r="H179" s="23"/>
      <c r="I179" s="16"/>
      <c r="J179" s="24"/>
      <c r="K179" s="170">
        <v>1</v>
      </c>
      <c r="L179" s="23">
        <v>5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f t="shared" si="6"/>
        <v>1</v>
      </c>
      <c r="S179" s="23"/>
      <c r="T179" s="171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1">
        <v>165</v>
      </c>
      <c r="B180" s="30">
        <v>2</v>
      </c>
      <c r="C180" s="21">
        <v>1</v>
      </c>
      <c r="D180" s="22">
        <v>3</v>
      </c>
      <c r="E180" s="22">
        <v>22</v>
      </c>
      <c r="F180" s="16" t="s">
        <v>234</v>
      </c>
      <c r="G180" s="23"/>
      <c r="H180" s="23"/>
      <c r="I180" s="16"/>
      <c r="J180" s="24"/>
      <c r="K180" s="170">
        <v>1</v>
      </c>
      <c r="L180" s="23">
        <v>5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f t="shared" si="6"/>
        <v>1</v>
      </c>
      <c r="S180" s="23"/>
      <c r="T180" s="171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12">
        <v>0</v>
      </c>
      <c r="AA180" s="19">
        <f t="shared" si="5"/>
        <v>0</v>
      </c>
    </row>
    <row r="181" spans="1:27" ht="15.95" customHeight="1" x14ac:dyDescent="0.15">
      <c r="A181" s="1">
        <v>166</v>
      </c>
      <c r="B181" s="30">
        <v>2</v>
      </c>
      <c r="C181" s="21">
        <v>1</v>
      </c>
      <c r="D181" s="22">
        <v>3</v>
      </c>
      <c r="E181" s="22">
        <v>22</v>
      </c>
      <c r="F181" s="16" t="s">
        <v>234</v>
      </c>
      <c r="G181" s="23"/>
      <c r="H181" s="23"/>
      <c r="I181" s="16"/>
      <c r="J181" s="24"/>
      <c r="K181" s="170">
        <v>1</v>
      </c>
      <c r="L181" s="23">
        <v>5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f t="shared" si="6"/>
        <v>1</v>
      </c>
      <c r="S181" s="23"/>
      <c r="T181" s="171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12">
        <v>0</v>
      </c>
      <c r="AA181" s="19">
        <f t="shared" si="5"/>
        <v>0</v>
      </c>
    </row>
    <row r="182" spans="1:27" ht="15.95" customHeight="1" x14ac:dyDescent="0.15">
      <c r="A182" s="1">
        <v>167</v>
      </c>
      <c r="B182" s="30">
        <v>2</v>
      </c>
      <c r="C182" s="21">
        <v>1</v>
      </c>
      <c r="D182" s="22">
        <v>3</v>
      </c>
      <c r="E182" s="22">
        <v>22</v>
      </c>
      <c r="F182" s="16" t="s">
        <v>234</v>
      </c>
      <c r="G182" s="23"/>
      <c r="H182" s="23"/>
      <c r="I182" s="16"/>
      <c r="J182" s="24"/>
      <c r="K182" s="170">
        <v>1</v>
      </c>
      <c r="L182" s="23">
        <v>5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f t="shared" si="6"/>
        <v>1</v>
      </c>
      <c r="S182" s="23"/>
      <c r="T182" s="171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168</v>
      </c>
      <c r="B183" s="30">
        <v>2</v>
      </c>
      <c r="C183" s="21">
        <v>1</v>
      </c>
      <c r="D183" s="22">
        <v>3</v>
      </c>
      <c r="E183" s="22">
        <v>22</v>
      </c>
      <c r="F183" s="16" t="s">
        <v>234</v>
      </c>
      <c r="G183" s="23"/>
      <c r="H183" s="23"/>
      <c r="I183" s="16"/>
      <c r="J183" s="24"/>
      <c r="K183" s="170">
        <v>1</v>
      </c>
      <c r="L183" s="23">
        <v>5</v>
      </c>
      <c r="M183" s="5">
        <v>2</v>
      </c>
      <c r="N183" s="6">
        <v>2</v>
      </c>
      <c r="O183" s="7">
        <v>0</v>
      </c>
      <c r="P183" s="8">
        <v>0</v>
      </c>
      <c r="Q183" s="7">
        <v>0</v>
      </c>
      <c r="R183" s="19">
        <f t="shared" si="6"/>
        <v>4</v>
      </c>
      <c r="S183" s="23"/>
      <c r="T183" s="171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12">
        <v>0</v>
      </c>
      <c r="AA183" s="19">
        <f t="shared" si="5"/>
        <v>0</v>
      </c>
    </row>
    <row r="184" spans="1:27" ht="15.95" customHeight="1" x14ac:dyDescent="0.15">
      <c r="A184" s="1">
        <v>169</v>
      </c>
      <c r="B184" s="30">
        <v>2</v>
      </c>
      <c r="C184" s="21">
        <v>1</v>
      </c>
      <c r="D184" s="22">
        <v>3</v>
      </c>
      <c r="E184" s="22">
        <v>22</v>
      </c>
      <c r="F184" s="16" t="s">
        <v>234</v>
      </c>
      <c r="G184" s="23"/>
      <c r="H184" s="23"/>
      <c r="I184" s="16"/>
      <c r="J184" s="24"/>
      <c r="K184" s="170">
        <v>1</v>
      </c>
      <c r="L184" s="23">
        <v>5</v>
      </c>
      <c r="M184" s="5">
        <v>2</v>
      </c>
      <c r="N184" s="6">
        <v>2</v>
      </c>
      <c r="O184" s="7">
        <v>0</v>
      </c>
      <c r="P184" s="8">
        <v>0</v>
      </c>
      <c r="Q184" s="7">
        <v>1</v>
      </c>
      <c r="R184" s="19">
        <f t="shared" si="6"/>
        <v>5</v>
      </c>
      <c r="S184" s="23"/>
      <c r="T184" s="171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12">
        <v>0</v>
      </c>
      <c r="AA184" s="19">
        <f t="shared" si="5"/>
        <v>0</v>
      </c>
    </row>
    <row r="185" spans="1:27" ht="15.95" customHeight="1" x14ac:dyDescent="0.15">
      <c r="A185" s="1">
        <v>170</v>
      </c>
      <c r="B185" s="30">
        <v>2</v>
      </c>
      <c r="C185" s="21">
        <v>1</v>
      </c>
      <c r="D185" s="22">
        <v>3</v>
      </c>
      <c r="E185" s="22">
        <v>22</v>
      </c>
      <c r="F185" s="16" t="s">
        <v>234</v>
      </c>
      <c r="G185" s="23"/>
      <c r="H185" s="23"/>
      <c r="I185" s="16"/>
      <c r="J185" s="24"/>
      <c r="K185" s="170">
        <v>1</v>
      </c>
      <c r="L185" s="23">
        <v>5</v>
      </c>
      <c r="M185" s="5">
        <v>2</v>
      </c>
      <c r="N185" s="6">
        <v>2</v>
      </c>
      <c r="O185" s="7">
        <v>0</v>
      </c>
      <c r="P185" s="8">
        <v>0</v>
      </c>
      <c r="Q185" s="7">
        <v>0</v>
      </c>
      <c r="R185" s="19">
        <f t="shared" si="6"/>
        <v>4</v>
      </c>
      <c r="S185" s="23"/>
      <c r="T185" s="171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1">
        <v>171</v>
      </c>
      <c r="B186" s="30">
        <v>2</v>
      </c>
      <c r="C186" s="21">
        <v>1</v>
      </c>
      <c r="D186" s="22">
        <v>3</v>
      </c>
      <c r="E186" s="22">
        <v>22</v>
      </c>
      <c r="F186" s="16" t="s">
        <v>234</v>
      </c>
      <c r="G186" s="23"/>
      <c r="H186" s="23"/>
      <c r="I186" s="16"/>
      <c r="J186" s="24"/>
      <c r="K186" s="170">
        <v>1</v>
      </c>
      <c r="L186" s="23">
        <v>5</v>
      </c>
      <c r="M186" s="5">
        <v>2</v>
      </c>
      <c r="N186" s="6">
        <v>2</v>
      </c>
      <c r="O186" s="7">
        <v>0</v>
      </c>
      <c r="P186" s="8">
        <v>0</v>
      </c>
      <c r="Q186" s="7">
        <v>0</v>
      </c>
      <c r="R186" s="19">
        <f t="shared" si="6"/>
        <v>4</v>
      </c>
      <c r="S186" s="23"/>
      <c r="T186" s="171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12">
        <v>0</v>
      </c>
      <c r="AA186" s="19">
        <f t="shared" si="5"/>
        <v>0</v>
      </c>
    </row>
    <row r="187" spans="1:27" ht="15.95" customHeight="1" x14ac:dyDescent="0.15">
      <c r="A187" s="1">
        <v>172</v>
      </c>
      <c r="B187" s="30">
        <v>2</v>
      </c>
      <c r="C187" s="21">
        <v>1</v>
      </c>
      <c r="D187" s="22">
        <v>3</v>
      </c>
      <c r="E187" s="22">
        <v>22</v>
      </c>
      <c r="F187" s="16" t="s">
        <v>234</v>
      </c>
      <c r="G187" s="23"/>
      <c r="H187" s="23"/>
      <c r="I187" s="16"/>
      <c r="J187" s="24"/>
      <c r="K187" s="170">
        <v>1</v>
      </c>
      <c r="L187" s="23">
        <v>5</v>
      </c>
      <c r="M187" s="5">
        <v>2</v>
      </c>
      <c r="N187" s="6">
        <v>2</v>
      </c>
      <c r="O187" s="7">
        <v>0</v>
      </c>
      <c r="P187" s="8">
        <v>0</v>
      </c>
      <c r="Q187" s="7">
        <v>0</v>
      </c>
      <c r="R187" s="19">
        <f t="shared" si="6"/>
        <v>4</v>
      </c>
      <c r="S187" s="23"/>
      <c r="T187" s="171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12">
        <v>0</v>
      </c>
      <c r="AA187" s="19">
        <f t="shared" si="5"/>
        <v>0</v>
      </c>
    </row>
    <row r="188" spans="1:27" ht="15.95" customHeight="1" x14ac:dyDescent="0.15">
      <c r="A188" s="1">
        <v>173</v>
      </c>
      <c r="B188" s="30">
        <v>2</v>
      </c>
      <c r="C188" s="21">
        <v>1</v>
      </c>
      <c r="D188" s="22">
        <v>3</v>
      </c>
      <c r="E188" s="22">
        <v>22</v>
      </c>
      <c r="F188" s="16" t="s">
        <v>234</v>
      </c>
      <c r="G188" s="23"/>
      <c r="H188" s="23"/>
      <c r="I188" s="16"/>
      <c r="J188" s="24"/>
      <c r="K188" s="170">
        <v>1</v>
      </c>
      <c r="L188" s="23">
        <v>5</v>
      </c>
      <c r="M188" s="5">
        <v>2</v>
      </c>
      <c r="N188" s="6">
        <v>2</v>
      </c>
      <c r="O188" s="7">
        <v>0</v>
      </c>
      <c r="P188" s="8">
        <v>0</v>
      </c>
      <c r="Q188" s="7">
        <v>0</v>
      </c>
      <c r="R188" s="19">
        <f t="shared" si="6"/>
        <v>4</v>
      </c>
      <c r="S188" s="23"/>
      <c r="T188" s="171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12">
        <v>0</v>
      </c>
      <c r="AA188" s="19">
        <f t="shared" si="5"/>
        <v>0</v>
      </c>
    </row>
    <row r="189" spans="1:27" ht="15.95" customHeight="1" x14ac:dyDescent="0.15">
      <c r="A189" s="1">
        <v>174</v>
      </c>
      <c r="B189" s="30">
        <v>2</v>
      </c>
      <c r="C189" s="21">
        <v>1</v>
      </c>
      <c r="D189" s="22">
        <v>3</v>
      </c>
      <c r="E189" s="22">
        <v>22</v>
      </c>
      <c r="F189" s="16" t="s">
        <v>234</v>
      </c>
      <c r="G189" s="23"/>
      <c r="H189" s="23"/>
      <c r="I189" s="16"/>
      <c r="J189" s="24"/>
      <c r="K189" s="170">
        <v>1</v>
      </c>
      <c r="L189" s="23">
        <v>5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f t="shared" si="6"/>
        <v>1</v>
      </c>
      <c r="S189" s="23"/>
      <c r="T189" s="171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12">
        <v>0</v>
      </c>
      <c r="AA189" s="19">
        <f t="shared" si="5"/>
        <v>0</v>
      </c>
    </row>
    <row r="190" spans="1:27" ht="15.95" customHeight="1" x14ac:dyDescent="0.15">
      <c r="A190" s="1">
        <v>175</v>
      </c>
      <c r="B190" s="30">
        <v>2</v>
      </c>
      <c r="C190" s="21">
        <v>1</v>
      </c>
      <c r="D190" s="22">
        <v>3</v>
      </c>
      <c r="E190" s="22">
        <v>22</v>
      </c>
      <c r="F190" s="16" t="s">
        <v>234</v>
      </c>
      <c r="G190" s="23"/>
      <c r="H190" s="23"/>
      <c r="I190" s="16"/>
      <c r="J190" s="24"/>
      <c r="K190" s="170">
        <v>1</v>
      </c>
      <c r="L190" s="23">
        <v>5</v>
      </c>
      <c r="M190" s="5">
        <v>1</v>
      </c>
      <c r="N190" s="6">
        <v>1</v>
      </c>
      <c r="O190" s="7">
        <v>0</v>
      </c>
      <c r="P190" s="8">
        <v>0</v>
      </c>
      <c r="Q190" s="7">
        <v>0</v>
      </c>
      <c r="R190" s="19">
        <f t="shared" si="6"/>
        <v>2</v>
      </c>
      <c r="S190" s="23"/>
      <c r="T190" s="171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12">
        <v>0</v>
      </c>
      <c r="AA190" s="19">
        <f t="shared" si="5"/>
        <v>0</v>
      </c>
    </row>
    <row r="191" spans="1:27" ht="15.95" customHeight="1" x14ac:dyDescent="0.15">
      <c r="A191" s="1">
        <v>176</v>
      </c>
      <c r="B191" s="30">
        <v>2</v>
      </c>
      <c r="C191" s="21">
        <v>1</v>
      </c>
      <c r="D191" s="22">
        <v>3</v>
      </c>
      <c r="E191" s="22">
        <v>22</v>
      </c>
      <c r="F191" s="16" t="s">
        <v>234</v>
      </c>
      <c r="G191" s="23"/>
      <c r="H191" s="23"/>
      <c r="I191" s="16"/>
      <c r="J191" s="24"/>
      <c r="K191" s="170">
        <v>1</v>
      </c>
      <c r="L191" s="23">
        <v>5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f t="shared" si="6"/>
        <v>1</v>
      </c>
      <c r="S191" s="23"/>
      <c r="T191" s="171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12">
        <v>0</v>
      </c>
      <c r="AA191" s="19">
        <f t="shared" si="5"/>
        <v>0</v>
      </c>
    </row>
    <row r="192" spans="1:27" ht="15.95" customHeight="1" x14ac:dyDescent="0.15">
      <c r="A192" s="1">
        <v>177</v>
      </c>
      <c r="B192" s="30">
        <v>2</v>
      </c>
      <c r="C192" s="21">
        <v>1</v>
      </c>
      <c r="D192" s="22">
        <v>3</v>
      </c>
      <c r="E192" s="22">
        <v>22</v>
      </c>
      <c r="F192" s="16" t="s">
        <v>234</v>
      </c>
      <c r="G192" s="23"/>
      <c r="H192" s="23"/>
      <c r="I192" s="16"/>
      <c r="J192" s="24"/>
      <c r="K192" s="170">
        <v>1</v>
      </c>
      <c r="L192" s="23">
        <v>5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f t="shared" si="6"/>
        <v>1</v>
      </c>
      <c r="S192" s="23"/>
      <c r="T192" s="171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12">
        <v>0</v>
      </c>
      <c r="AA192" s="19">
        <f t="shared" si="5"/>
        <v>0</v>
      </c>
    </row>
    <row r="193" spans="1:27" ht="15.95" customHeight="1" x14ac:dyDescent="0.15">
      <c r="A193" s="1">
        <v>178</v>
      </c>
      <c r="B193" s="30">
        <v>2</v>
      </c>
      <c r="C193" s="21">
        <v>1</v>
      </c>
      <c r="D193" s="22">
        <v>3</v>
      </c>
      <c r="E193" s="22">
        <v>22</v>
      </c>
      <c r="F193" s="16" t="s">
        <v>234</v>
      </c>
      <c r="G193" s="23"/>
      <c r="H193" s="23"/>
      <c r="I193" s="16"/>
      <c r="J193" s="24"/>
      <c r="K193" s="170">
        <v>1</v>
      </c>
      <c r="L193" s="23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f t="shared" si="6"/>
        <v>1</v>
      </c>
      <c r="S193" s="23"/>
      <c r="T193" s="171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1">
        <v>179</v>
      </c>
      <c r="B194" s="30">
        <v>2</v>
      </c>
      <c r="C194" s="21">
        <v>1</v>
      </c>
      <c r="D194" s="22">
        <v>3</v>
      </c>
      <c r="E194" s="22">
        <v>22</v>
      </c>
      <c r="F194" s="16" t="s">
        <v>234</v>
      </c>
      <c r="G194" s="23"/>
      <c r="H194" s="23"/>
      <c r="I194" s="16"/>
      <c r="J194" s="24"/>
      <c r="K194" s="170">
        <v>1</v>
      </c>
      <c r="L194" s="23">
        <v>5</v>
      </c>
      <c r="M194" s="5">
        <v>1</v>
      </c>
      <c r="N194" s="6">
        <v>1</v>
      </c>
      <c r="O194" s="7">
        <v>0</v>
      </c>
      <c r="P194" s="8">
        <v>0</v>
      </c>
      <c r="Q194" s="7">
        <v>0</v>
      </c>
      <c r="R194" s="19">
        <f t="shared" si="6"/>
        <v>2</v>
      </c>
      <c r="S194" s="23"/>
      <c r="T194" s="171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180</v>
      </c>
      <c r="B195" s="30">
        <v>2</v>
      </c>
      <c r="C195" s="21">
        <v>1</v>
      </c>
      <c r="D195" s="22">
        <v>3</v>
      </c>
      <c r="E195" s="22">
        <v>22</v>
      </c>
      <c r="F195" s="16" t="s">
        <v>234</v>
      </c>
      <c r="G195" s="23"/>
      <c r="H195" s="23"/>
      <c r="I195" s="16"/>
      <c r="J195" s="24"/>
      <c r="K195" s="170">
        <v>1</v>
      </c>
      <c r="L195" s="23">
        <v>5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19">
        <f t="shared" si="6"/>
        <v>2</v>
      </c>
      <c r="S195" s="23"/>
      <c r="T195" s="171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1">
        <v>181</v>
      </c>
      <c r="B196" s="30">
        <v>2</v>
      </c>
      <c r="C196" s="21">
        <v>1</v>
      </c>
      <c r="D196" s="22">
        <v>3</v>
      </c>
      <c r="E196" s="22">
        <v>22</v>
      </c>
      <c r="F196" s="16" t="s">
        <v>234</v>
      </c>
      <c r="G196" s="23"/>
      <c r="H196" s="23"/>
      <c r="I196" s="16"/>
      <c r="J196" s="24"/>
      <c r="K196" s="170">
        <v>1</v>
      </c>
      <c r="L196" s="23">
        <v>5</v>
      </c>
      <c r="M196" s="5">
        <v>2</v>
      </c>
      <c r="N196" s="6">
        <v>1</v>
      </c>
      <c r="O196" s="7">
        <v>0</v>
      </c>
      <c r="P196" s="8">
        <v>0</v>
      </c>
      <c r="Q196" s="7">
        <v>0</v>
      </c>
      <c r="R196" s="19">
        <f t="shared" si="6"/>
        <v>3</v>
      </c>
      <c r="S196" s="23"/>
      <c r="T196" s="171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12">
        <v>0</v>
      </c>
      <c r="AA196" s="19">
        <f t="shared" si="5"/>
        <v>0</v>
      </c>
    </row>
    <row r="197" spans="1:27" ht="15.95" customHeight="1" x14ac:dyDescent="0.15">
      <c r="A197" s="1">
        <v>182</v>
      </c>
      <c r="B197" s="30">
        <v>2</v>
      </c>
      <c r="C197" s="21">
        <v>1</v>
      </c>
      <c r="D197" s="22">
        <v>3</v>
      </c>
      <c r="E197" s="22">
        <v>22</v>
      </c>
      <c r="F197" s="16" t="s">
        <v>234</v>
      </c>
      <c r="G197" s="23"/>
      <c r="H197" s="23"/>
      <c r="I197" s="16"/>
      <c r="J197" s="24"/>
      <c r="K197" s="170">
        <v>1</v>
      </c>
      <c r="L197" s="23">
        <v>5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19">
        <f t="shared" si="6"/>
        <v>2</v>
      </c>
      <c r="S197" s="23"/>
      <c r="T197" s="171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12">
        <v>0</v>
      </c>
      <c r="AA197" s="19">
        <f t="shared" si="5"/>
        <v>0</v>
      </c>
    </row>
    <row r="198" spans="1:27" ht="15.95" customHeight="1" x14ac:dyDescent="0.15">
      <c r="A198" s="1">
        <v>183</v>
      </c>
      <c r="B198" s="30">
        <v>2</v>
      </c>
      <c r="C198" s="21">
        <v>1</v>
      </c>
      <c r="D198" s="22">
        <v>3</v>
      </c>
      <c r="E198" s="22">
        <v>22</v>
      </c>
      <c r="F198" s="16" t="s">
        <v>234</v>
      </c>
      <c r="G198" s="23"/>
      <c r="H198" s="23"/>
      <c r="I198" s="16"/>
      <c r="J198" s="24"/>
      <c r="K198" s="170">
        <v>1</v>
      </c>
      <c r="L198" s="23">
        <v>5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f t="shared" si="6"/>
        <v>1</v>
      </c>
      <c r="S198" s="23"/>
      <c r="T198" s="171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184</v>
      </c>
      <c r="B199" s="30">
        <v>2</v>
      </c>
      <c r="C199" s="21">
        <v>1</v>
      </c>
      <c r="D199" s="22">
        <v>3</v>
      </c>
      <c r="E199" s="22">
        <v>22</v>
      </c>
      <c r="F199" s="16" t="s">
        <v>234</v>
      </c>
      <c r="G199" s="23"/>
      <c r="H199" s="23"/>
      <c r="I199" s="16"/>
      <c r="J199" s="24"/>
      <c r="K199" s="170">
        <v>1</v>
      </c>
      <c r="L199" s="23">
        <v>5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f t="shared" si="6"/>
        <v>1</v>
      </c>
      <c r="S199" s="23"/>
      <c r="T199" s="171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1">
        <v>185</v>
      </c>
      <c r="B200" s="30">
        <v>2</v>
      </c>
      <c r="C200" s="21">
        <v>1</v>
      </c>
      <c r="D200" s="22">
        <v>3</v>
      </c>
      <c r="E200" s="22">
        <v>22</v>
      </c>
      <c r="F200" s="16" t="s">
        <v>234</v>
      </c>
      <c r="G200" s="23"/>
      <c r="H200" s="23"/>
      <c r="I200" s="16"/>
      <c r="J200" s="24"/>
      <c r="K200" s="170">
        <v>1</v>
      </c>
      <c r="L200" s="23">
        <v>5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19">
        <f t="shared" si="6"/>
        <v>2</v>
      </c>
      <c r="S200" s="23"/>
      <c r="T200" s="171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12">
        <v>0</v>
      </c>
      <c r="AA200" s="19">
        <f t="shared" si="5"/>
        <v>0</v>
      </c>
    </row>
    <row r="201" spans="1:27" ht="15.95" customHeight="1" x14ac:dyDescent="0.15">
      <c r="A201" s="1">
        <v>186</v>
      </c>
      <c r="B201" s="30">
        <v>2</v>
      </c>
      <c r="C201" s="21">
        <v>1</v>
      </c>
      <c r="D201" s="22">
        <v>3</v>
      </c>
      <c r="E201" s="22">
        <v>22</v>
      </c>
      <c r="F201" s="16" t="s">
        <v>234</v>
      </c>
      <c r="G201" s="23"/>
      <c r="H201" s="23"/>
      <c r="I201" s="16"/>
      <c r="J201" s="24"/>
      <c r="K201" s="170">
        <v>1</v>
      </c>
      <c r="L201" s="23">
        <v>5</v>
      </c>
      <c r="M201" s="5">
        <v>2</v>
      </c>
      <c r="N201" s="6">
        <v>1</v>
      </c>
      <c r="O201" s="7">
        <v>0</v>
      </c>
      <c r="P201" s="8">
        <v>0</v>
      </c>
      <c r="Q201" s="7">
        <v>0</v>
      </c>
      <c r="R201" s="19">
        <f t="shared" si="6"/>
        <v>3</v>
      </c>
      <c r="S201" s="23"/>
      <c r="T201" s="171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12">
        <v>0</v>
      </c>
      <c r="AA201" s="19">
        <f t="shared" si="5"/>
        <v>0</v>
      </c>
    </row>
    <row r="202" spans="1:27" ht="15.95" customHeight="1" x14ac:dyDescent="0.15">
      <c r="A202" s="1">
        <v>187</v>
      </c>
      <c r="B202" s="30">
        <v>2</v>
      </c>
      <c r="C202" s="21">
        <v>1</v>
      </c>
      <c r="D202" s="22">
        <v>3</v>
      </c>
      <c r="E202" s="22">
        <v>22</v>
      </c>
      <c r="F202" s="16" t="s">
        <v>234</v>
      </c>
      <c r="G202" s="23"/>
      <c r="H202" s="23"/>
      <c r="I202" s="16"/>
      <c r="J202" s="24"/>
      <c r="K202" s="170">
        <v>1</v>
      </c>
      <c r="L202" s="23">
        <v>5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f t="shared" si="6"/>
        <v>1</v>
      </c>
      <c r="S202" s="23"/>
      <c r="T202" s="171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12">
        <v>0</v>
      </c>
      <c r="AA202" s="19">
        <f t="shared" si="5"/>
        <v>0</v>
      </c>
    </row>
    <row r="203" spans="1:27" ht="15.95" customHeight="1" x14ac:dyDescent="0.15">
      <c r="A203" s="1">
        <v>188</v>
      </c>
      <c r="B203" s="30">
        <v>2</v>
      </c>
      <c r="C203" s="21">
        <v>1</v>
      </c>
      <c r="D203" s="22">
        <v>3</v>
      </c>
      <c r="E203" s="22">
        <v>22</v>
      </c>
      <c r="F203" s="16" t="s">
        <v>234</v>
      </c>
      <c r="G203" s="23"/>
      <c r="H203" s="23"/>
      <c r="I203" s="16"/>
      <c r="J203" s="24"/>
      <c r="K203" s="170">
        <v>1</v>
      </c>
      <c r="L203" s="23">
        <v>5</v>
      </c>
      <c r="M203" s="5">
        <v>2</v>
      </c>
      <c r="N203" s="6">
        <v>1</v>
      </c>
      <c r="O203" s="7">
        <v>0</v>
      </c>
      <c r="P203" s="8">
        <v>0</v>
      </c>
      <c r="Q203" s="7">
        <v>0</v>
      </c>
      <c r="R203" s="19">
        <f t="shared" si="6"/>
        <v>3</v>
      </c>
      <c r="S203" s="23"/>
      <c r="T203" s="171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12">
        <v>0</v>
      </c>
      <c r="AA203" s="19">
        <f t="shared" si="5"/>
        <v>0</v>
      </c>
    </row>
    <row r="204" spans="1:27" ht="15.95" customHeight="1" x14ac:dyDescent="0.15">
      <c r="A204" s="1">
        <v>189</v>
      </c>
      <c r="B204" s="30">
        <v>2</v>
      </c>
      <c r="C204" s="21">
        <v>1</v>
      </c>
      <c r="D204" s="22">
        <v>3</v>
      </c>
      <c r="E204" s="22">
        <v>22</v>
      </c>
      <c r="F204" s="16" t="s">
        <v>234</v>
      </c>
      <c r="G204" s="23"/>
      <c r="H204" s="23"/>
      <c r="I204" s="16"/>
      <c r="J204" s="24"/>
      <c r="K204" s="170">
        <v>1</v>
      </c>
      <c r="L204" s="23">
        <v>5</v>
      </c>
      <c r="M204" s="5">
        <v>2</v>
      </c>
      <c r="N204" s="6">
        <v>1</v>
      </c>
      <c r="O204" s="7">
        <v>0</v>
      </c>
      <c r="P204" s="8">
        <v>0</v>
      </c>
      <c r="Q204" s="7">
        <v>0</v>
      </c>
      <c r="R204" s="19">
        <f t="shared" si="6"/>
        <v>3</v>
      </c>
      <c r="S204" s="23"/>
      <c r="T204" s="171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12">
        <v>0</v>
      </c>
      <c r="AA204" s="19">
        <f t="shared" si="5"/>
        <v>0</v>
      </c>
    </row>
    <row r="205" spans="1:27" ht="15.95" customHeight="1" x14ac:dyDescent="0.15">
      <c r="A205" s="1">
        <v>190</v>
      </c>
      <c r="B205" s="30">
        <v>2</v>
      </c>
      <c r="C205" s="21">
        <v>1</v>
      </c>
      <c r="D205" s="22">
        <v>3</v>
      </c>
      <c r="E205" s="22">
        <v>22</v>
      </c>
      <c r="F205" s="16" t="s">
        <v>234</v>
      </c>
      <c r="G205" s="23"/>
      <c r="H205" s="23"/>
      <c r="I205" s="16"/>
      <c r="J205" s="24"/>
      <c r="K205" s="170">
        <v>1</v>
      </c>
      <c r="L205" s="23">
        <v>5</v>
      </c>
      <c r="M205" s="5">
        <v>2</v>
      </c>
      <c r="N205" s="6">
        <v>1</v>
      </c>
      <c r="O205" s="7">
        <v>0</v>
      </c>
      <c r="P205" s="8">
        <v>0</v>
      </c>
      <c r="Q205" s="7">
        <v>0</v>
      </c>
      <c r="R205" s="19">
        <f t="shared" si="6"/>
        <v>3</v>
      </c>
      <c r="S205" s="23"/>
      <c r="T205" s="171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12">
        <v>0</v>
      </c>
      <c r="AA205" s="19">
        <f t="shared" si="5"/>
        <v>0</v>
      </c>
    </row>
    <row r="206" spans="1:27" ht="15.95" customHeight="1" x14ac:dyDescent="0.15">
      <c r="A206" s="1">
        <v>191</v>
      </c>
      <c r="B206" s="30">
        <v>2</v>
      </c>
      <c r="C206" s="21">
        <v>1</v>
      </c>
      <c r="D206" s="22">
        <v>3</v>
      </c>
      <c r="E206" s="22">
        <v>22</v>
      </c>
      <c r="F206" s="16" t="s">
        <v>234</v>
      </c>
      <c r="G206" s="23"/>
      <c r="H206" s="23"/>
      <c r="I206" s="16"/>
      <c r="J206" s="24"/>
      <c r="K206" s="170">
        <v>1</v>
      </c>
      <c r="L206" s="23">
        <v>5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f t="shared" si="6"/>
        <v>1</v>
      </c>
      <c r="S206" s="23"/>
      <c r="T206" s="171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12">
        <v>0</v>
      </c>
      <c r="AA206" s="19">
        <f t="shared" ref="AA206:AA214" si="7">SUM(T206:Z206)</f>
        <v>0</v>
      </c>
    </row>
    <row r="207" spans="1:27" ht="15.95" customHeight="1" x14ac:dyDescent="0.15">
      <c r="A207" s="1">
        <v>192</v>
      </c>
      <c r="B207" s="30">
        <v>2</v>
      </c>
      <c r="C207" s="21">
        <v>1</v>
      </c>
      <c r="D207" s="22">
        <v>3</v>
      </c>
      <c r="E207" s="22">
        <v>22</v>
      </c>
      <c r="F207" s="16" t="s">
        <v>234</v>
      </c>
      <c r="G207" s="23"/>
      <c r="H207" s="23"/>
      <c r="I207" s="16"/>
      <c r="J207" s="24"/>
      <c r="K207" s="170">
        <v>1</v>
      </c>
      <c r="L207" s="23">
        <v>5</v>
      </c>
      <c r="M207" s="5">
        <v>2</v>
      </c>
      <c r="N207" s="6">
        <v>1</v>
      </c>
      <c r="O207" s="7">
        <v>0</v>
      </c>
      <c r="P207" s="8">
        <v>0</v>
      </c>
      <c r="Q207" s="7">
        <v>0</v>
      </c>
      <c r="R207" s="19">
        <f t="shared" si="6"/>
        <v>3</v>
      </c>
      <c r="S207" s="23"/>
      <c r="T207" s="171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12">
        <v>0</v>
      </c>
      <c r="AA207" s="19">
        <f t="shared" si="7"/>
        <v>0</v>
      </c>
    </row>
    <row r="208" spans="1:27" ht="15.95" customHeight="1" x14ac:dyDescent="0.15">
      <c r="A208" s="1">
        <v>193</v>
      </c>
      <c r="B208" s="30">
        <v>2</v>
      </c>
      <c r="C208" s="21">
        <v>1</v>
      </c>
      <c r="D208" s="22">
        <v>3</v>
      </c>
      <c r="E208" s="22">
        <v>22</v>
      </c>
      <c r="F208" s="16" t="s">
        <v>234</v>
      </c>
      <c r="G208" s="23"/>
      <c r="H208" s="23"/>
      <c r="I208" s="16"/>
      <c r="J208" s="24"/>
      <c r="K208" s="170">
        <v>1</v>
      </c>
      <c r="L208" s="23">
        <v>5</v>
      </c>
      <c r="M208" s="5">
        <v>2</v>
      </c>
      <c r="N208" s="6">
        <v>1</v>
      </c>
      <c r="O208" s="7">
        <v>0</v>
      </c>
      <c r="P208" s="8">
        <v>0</v>
      </c>
      <c r="Q208" s="7">
        <v>0</v>
      </c>
      <c r="R208" s="19">
        <f t="shared" si="6"/>
        <v>3</v>
      </c>
      <c r="S208" s="23"/>
      <c r="T208" s="171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12">
        <v>0</v>
      </c>
      <c r="AA208" s="19">
        <f t="shared" si="7"/>
        <v>0</v>
      </c>
    </row>
    <row r="209" spans="1:27" ht="15.95" customHeight="1" x14ac:dyDescent="0.15">
      <c r="A209" s="1">
        <v>194</v>
      </c>
      <c r="B209" s="30">
        <v>2</v>
      </c>
      <c r="C209" s="21">
        <v>1</v>
      </c>
      <c r="D209" s="22">
        <v>3</v>
      </c>
      <c r="E209" s="22">
        <v>22</v>
      </c>
      <c r="F209" s="16" t="s">
        <v>234</v>
      </c>
      <c r="G209" s="23"/>
      <c r="H209" s="23"/>
      <c r="I209" s="16"/>
      <c r="J209" s="24"/>
      <c r="K209" s="170">
        <v>1</v>
      </c>
      <c r="L209" s="23">
        <v>5</v>
      </c>
      <c r="M209" s="5">
        <v>2</v>
      </c>
      <c r="N209" s="6">
        <v>2</v>
      </c>
      <c r="O209" s="7">
        <v>0</v>
      </c>
      <c r="P209" s="8">
        <v>0</v>
      </c>
      <c r="Q209" s="7">
        <v>0</v>
      </c>
      <c r="R209" s="19">
        <f t="shared" si="6"/>
        <v>4</v>
      </c>
      <c r="S209" s="23"/>
      <c r="T209" s="171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12">
        <v>0</v>
      </c>
      <c r="AA209" s="19">
        <f t="shared" si="7"/>
        <v>0</v>
      </c>
    </row>
    <row r="210" spans="1:27" ht="15.95" customHeight="1" x14ac:dyDescent="0.15">
      <c r="A210" s="1">
        <v>195</v>
      </c>
      <c r="B210" s="30">
        <v>2</v>
      </c>
      <c r="C210" s="21">
        <v>1</v>
      </c>
      <c r="D210" s="22">
        <v>3</v>
      </c>
      <c r="E210" s="22">
        <v>22</v>
      </c>
      <c r="F210" s="16" t="s">
        <v>234</v>
      </c>
      <c r="G210" s="23"/>
      <c r="H210" s="23"/>
      <c r="I210" s="16"/>
      <c r="J210" s="24"/>
      <c r="K210" s="170">
        <v>1</v>
      </c>
      <c r="L210" s="23">
        <v>5</v>
      </c>
      <c r="M210" s="5">
        <v>3</v>
      </c>
      <c r="N210" s="6">
        <v>0</v>
      </c>
      <c r="O210" s="7">
        <v>0</v>
      </c>
      <c r="P210" s="8">
        <v>0</v>
      </c>
      <c r="Q210" s="7">
        <v>0</v>
      </c>
      <c r="R210" s="19">
        <f t="shared" si="6"/>
        <v>3</v>
      </c>
      <c r="S210" s="23"/>
      <c r="T210" s="171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12">
        <v>0</v>
      </c>
      <c r="AA210" s="19">
        <f t="shared" si="7"/>
        <v>0</v>
      </c>
    </row>
    <row r="211" spans="1:27" ht="15.95" customHeight="1" x14ac:dyDescent="0.15">
      <c r="A211" s="1">
        <v>196</v>
      </c>
      <c r="B211" s="30">
        <v>2</v>
      </c>
      <c r="C211" s="21">
        <v>1</v>
      </c>
      <c r="D211" s="22">
        <v>3</v>
      </c>
      <c r="E211" s="22">
        <v>22</v>
      </c>
      <c r="F211" s="16" t="s">
        <v>234</v>
      </c>
      <c r="G211" s="23"/>
      <c r="H211" s="23"/>
      <c r="I211" s="16"/>
      <c r="J211" s="24"/>
      <c r="K211" s="170">
        <v>1</v>
      </c>
      <c r="L211" s="23">
        <v>5</v>
      </c>
      <c r="M211" s="5">
        <v>1</v>
      </c>
      <c r="N211" s="6">
        <v>1</v>
      </c>
      <c r="O211" s="7">
        <v>0</v>
      </c>
      <c r="P211" s="8">
        <v>0</v>
      </c>
      <c r="Q211" s="7">
        <v>0</v>
      </c>
      <c r="R211" s="19">
        <f t="shared" si="6"/>
        <v>2</v>
      </c>
      <c r="S211" s="23"/>
      <c r="T211" s="171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12">
        <v>0</v>
      </c>
      <c r="AA211" s="19">
        <f t="shared" si="7"/>
        <v>0</v>
      </c>
    </row>
    <row r="212" spans="1:27" ht="15.95" customHeight="1" x14ac:dyDescent="0.15">
      <c r="A212" s="1">
        <v>197</v>
      </c>
      <c r="B212" s="30">
        <v>2</v>
      </c>
      <c r="C212" s="21">
        <v>1</v>
      </c>
      <c r="D212" s="22">
        <v>3</v>
      </c>
      <c r="E212" s="22">
        <v>22</v>
      </c>
      <c r="F212" s="16" t="s">
        <v>234</v>
      </c>
      <c r="G212" s="23"/>
      <c r="H212" s="23"/>
      <c r="I212" s="16"/>
      <c r="J212" s="24"/>
      <c r="K212" s="170">
        <v>1</v>
      </c>
      <c r="L212" s="23">
        <v>5</v>
      </c>
      <c r="M212" s="5">
        <v>2</v>
      </c>
      <c r="N212" s="6">
        <v>2</v>
      </c>
      <c r="O212" s="7">
        <v>0</v>
      </c>
      <c r="P212" s="8">
        <v>0</v>
      </c>
      <c r="Q212" s="7">
        <v>0</v>
      </c>
      <c r="R212" s="19">
        <f t="shared" si="6"/>
        <v>4</v>
      </c>
      <c r="S212" s="23"/>
      <c r="T212" s="171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12">
        <v>0</v>
      </c>
      <c r="AA212" s="19">
        <f t="shared" si="7"/>
        <v>0</v>
      </c>
    </row>
    <row r="213" spans="1:27" ht="15.95" customHeight="1" x14ac:dyDescent="0.15">
      <c r="A213" s="1">
        <v>198</v>
      </c>
      <c r="B213" s="30">
        <v>2</v>
      </c>
      <c r="C213" s="21">
        <v>1</v>
      </c>
      <c r="D213" s="22">
        <v>3</v>
      </c>
      <c r="E213" s="22">
        <v>22</v>
      </c>
      <c r="F213" s="16" t="s">
        <v>234</v>
      </c>
      <c r="G213" s="23"/>
      <c r="H213" s="23"/>
      <c r="I213" s="16"/>
      <c r="J213" s="24"/>
      <c r="K213" s="170">
        <v>1</v>
      </c>
      <c r="L213" s="23">
        <v>5</v>
      </c>
      <c r="M213" s="5">
        <v>1</v>
      </c>
      <c r="N213" s="6">
        <v>2</v>
      </c>
      <c r="O213" s="7">
        <v>0</v>
      </c>
      <c r="P213" s="8">
        <v>0</v>
      </c>
      <c r="Q213" s="7">
        <v>0</v>
      </c>
      <c r="R213" s="19">
        <f t="shared" si="6"/>
        <v>3</v>
      </c>
      <c r="S213" s="23"/>
      <c r="T213" s="171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12">
        <v>0</v>
      </c>
      <c r="AA213" s="19">
        <f t="shared" si="7"/>
        <v>0</v>
      </c>
    </row>
    <row r="214" spans="1:27" ht="15.95" customHeight="1" x14ac:dyDescent="0.15">
      <c r="A214" s="1">
        <v>199</v>
      </c>
      <c r="B214" s="30">
        <v>2</v>
      </c>
      <c r="C214" s="21">
        <v>1</v>
      </c>
      <c r="D214" s="22">
        <v>3</v>
      </c>
      <c r="E214" s="22">
        <v>22</v>
      </c>
      <c r="F214" s="16" t="s">
        <v>234</v>
      </c>
      <c r="G214" s="23"/>
      <c r="H214" s="23"/>
      <c r="I214" s="16"/>
      <c r="J214" s="24"/>
      <c r="K214" s="170">
        <v>1</v>
      </c>
      <c r="L214" s="23">
        <v>5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f t="shared" si="6"/>
        <v>1</v>
      </c>
      <c r="S214" s="23"/>
      <c r="T214" s="171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70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20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70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70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20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70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70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20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70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20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20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20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20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20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20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20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20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20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20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20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20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20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20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20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20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20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20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20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20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20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20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20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20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20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20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20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20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20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20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20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20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20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20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20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20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20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20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20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20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20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20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20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20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20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20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20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20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20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20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20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20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20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15:J1011">
    <cfRule type="expression" dxfId="35" priority="36">
      <formula>I215=2</formula>
    </cfRule>
  </conditionalFormatting>
  <conditionalFormatting sqref="G215:I1011">
    <cfRule type="expression" dxfId="34" priority="35">
      <formula>XFD215=2</formula>
    </cfRule>
  </conditionalFormatting>
  <conditionalFormatting sqref="G215:G1011">
    <cfRule type="expression" dxfId="33" priority="34">
      <formula>B215=2</formula>
    </cfRule>
  </conditionalFormatting>
  <conditionalFormatting sqref="H215:H1011">
    <cfRule type="expression" dxfId="32" priority="33">
      <formula>B215=2</formula>
    </cfRule>
  </conditionalFormatting>
  <conditionalFormatting sqref="J215:J1011">
    <cfRule type="expression" dxfId="31" priority="32">
      <formula>B215=2</formula>
    </cfRule>
  </conditionalFormatting>
  <conditionalFormatting sqref="J144:J160 J12:J93 J95:J142 J162:J173 J175:J176">
    <cfRule type="expression" dxfId="30" priority="31">
      <formula>I12=2</formula>
    </cfRule>
  </conditionalFormatting>
  <conditionalFormatting sqref="G12:I12 I13 G144:I160 G13:G93 H14:I93 G95:I142 G162:I173 G175:I176">
    <cfRule type="expression" dxfId="29" priority="30">
      <formula>XFD12=2</formula>
    </cfRule>
  </conditionalFormatting>
  <conditionalFormatting sqref="G144:G160 G12:G93 G95:G142 G162:G173 G175:G176">
    <cfRule type="expression" dxfId="28" priority="29">
      <formula>B12=2</formula>
    </cfRule>
  </conditionalFormatting>
  <conditionalFormatting sqref="H12 H144:H160 H14:H93 H95:H142 H162:H173 H175:H176">
    <cfRule type="expression" dxfId="27" priority="28">
      <formula>B12=2</formula>
    </cfRule>
  </conditionalFormatting>
  <conditionalFormatting sqref="H13">
    <cfRule type="expression" dxfId="26" priority="27">
      <formula>B13=2</formula>
    </cfRule>
  </conditionalFormatting>
  <conditionalFormatting sqref="J144:J160 J12:J93 J95:J142 J162:J173 J175:J176">
    <cfRule type="expression" dxfId="25" priority="26">
      <formula>B12=2</formula>
    </cfRule>
  </conditionalFormatting>
  <conditionalFormatting sqref="J143">
    <cfRule type="expression" dxfId="24" priority="25">
      <formula>I143=2</formula>
    </cfRule>
  </conditionalFormatting>
  <conditionalFormatting sqref="G143:I143">
    <cfRule type="expression" dxfId="23" priority="24">
      <formula>XFD143=2</formula>
    </cfRule>
  </conditionalFormatting>
  <conditionalFormatting sqref="G143">
    <cfRule type="expression" dxfId="22" priority="23">
      <formula>B143=2</formula>
    </cfRule>
  </conditionalFormatting>
  <conditionalFormatting sqref="H143">
    <cfRule type="expression" dxfId="21" priority="22">
      <formula>B143=2</formula>
    </cfRule>
  </conditionalFormatting>
  <conditionalFormatting sqref="J143">
    <cfRule type="expression" dxfId="20" priority="21">
      <formula>B143=2</formula>
    </cfRule>
  </conditionalFormatting>
  <conditionalFormatting sqref="J94">
    <cfRule type="expression" dxfId="19" priority="20">
      <formula>I94=2</formula>
    </cfRule>
  </conditionalFormatting>
  <conditionalFormatting sqref="G94:I94">
    <cfRule type="expression" dxfId="18" priority="19">
      <formula>XFD94=2</formula>
    </cfRule>
  </conditionalFormatting>
  <conditionalFormatting sqref="G94">
    <cfRule type="expression" dxfId="17" priority="18">
      <formula>B94=2</formula>
    </cfRule>
  </conditionalFormatting>
  <conditionalFormatting sqref="H94">
    <cfRule type="expression" dxfId="16" priority="17">
      <formula>B94=2</formula>
    </cfRule>
  </conditionalFormatting>
  <conditionalFormatting sqref="J94">
    <cfRule type="expression" dxfId="15" priority="16">
      <formula>B94=2</formula>
    </cfRule>
  </conditionalFormatting>
  <conditionalFormatting sqref="J161">
    <cfRule type="expression" dxfId="14" priority="15">
      <formula>I161=2</formula>
    </cfRule>
  </conditionalFormatting>
  <conditionalFormatting sqref="G161:I161">
    <cfRule type="expression" dxfId="13" priority="14">
      <formula>XFD161=2</formula>
    </cfRule>
  </conditionalFormatting>
  <conditionalFormatting sqref="G161">
    <cfRule type="expression" dxfId="12" priority="13">
      <formula>B161=2</formula>
    </cfRule>
  </conditionalFormatting>
  <conditionalFormatting sqref="H161">
    <cfRule type="expression" dxfId="11" priority="12">
      <formula>B161=2</formula>
    </cfRule>
  </conditionalFormatting>
  <conditionalFormatting sqref="J161">
    <cfRule type="expression" dxfId="10" priority="11">
      <formula>B161=2</formula>
    </cfRule>
  </conditionalFormatting>
  <conditionalFormatting sqref="J174">
    <cfRule type="expression" dxfId="9" priority="10">
      <formula>I174=2</formula>
    </cfRule>
  </conditionalFormatting>
  <conditionalFormatting sqref="G174:I174">
    <cfRule type="expression" dxfId="8" priority="9">
      <formula>XFD174=2</formula>
    </cfRule>
  </conditionalFormatting>
  <conditionalFormatting sqref="G174">
    <cfRule type="expression" dxfId="7" priority="8">
      <formula>B174=2</formula>
    </cfRule>
  </conditionalFormatting>
  <conditionalFormatting sqref="H174">
    <cfRule type="expression" dxfId="6" priority="7">
      <formula>B174=2</formula>
    </cfRule>
  </conditionalFormatting>
  <conditionalFormatting sqref="J174">
    <cfRule type="expression" dxfId="5" priority="6">
      <formula>B174=2</formula>
    </cfRule>
  </conditionalFormatting>
  <conditionalFormatting sqref="J177:J214">
    <cfRule type="expression" dxfId="4" priority="5">
      <formula>I177=2</formula>
    </cfRule>
  </conditionalFormatting>
  <conditionalFormatting sqref="G177:I214">
    <cfRule type="expression" dxfId="3" priority="4">
      <formula>XFD177=2</formula>
    </cfRule>
  </conditionalFormatting>
  <conditionalFormatting sqref="G177:G214">
    <cfRule type="expression" dxfId="2" priority="3">
      <formula>B177=2</formula>
    </cfRule>
  </conditionalFormatting>
  <conditionalFormatting sqref="H177:H214">
    <cfRule type="expression" dxfId="1" priority="2">
      <formula>B177=2</formula>
    </cfRule>
  </conditionalFormatting>
  <conditionalFormatting sqref="J177:J214">
    <cfRule type="expression" dxfId="0" priority="1">
      <formula>B177=2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H12" sqref="H1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6" t="str">
        <f>ローデータ!B2</f>
        <v>北区</v>
      </c>
      <c r="D3" s="288"/>
      <c r="E3" s="288"/>
      <c r="F3" s="287"/>
    </row>
    <row r="4" spans="1:20" ht="18" customHeight="1" x14ac:dyDescent="0.15">
      <c r="B4" s="210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2"/>
      <c r="C5" s="169" t="str">
        <f>ローデータ!B4</f>
        <v>令和2年</v>
      </c>
      <c r="D5" s="165">
        <f>ローデータ!C4</f>
        <v>3</v>
      </c>
      <c r="E5" s="165">
        <f>ローデータ!D4</f>
        <v>22</v>
      </c>
      <c r="F5" s="165" t="str">
        <f>ローデータ!E4</f>
        <v>日</v>
      </c>
    </row>
    <row r="6" spans="1:20" ht="15.95" customHeight="1" x14ac:dyDescent="0.15"/>
    <row r="7" spans="1:20" ht="15.95" customHeight="1" x14ac:dyDescent="0.15">
      <c r="B7" s="290" t="s">
        <v>227</v>
      </c>
      <c r="C7" s="240"/>
      <c r="E7" t="s">
        <v>230</v>
      </c>
    </row>
    <row r="8" spans="1:20" ht="15.95" customHeight="1" x14ac:dyDescent="0.15">
      <c r="B8" s="286">
        <f>COUNTIFS(ローデータ!B12:B1011,1)+COUNTIFS(ローデータ!B12:B1011,2)</f>
        <v>203</v>
      </c>
      <c r="C8" s="287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165</v>
      </c>
      <c r="E13" s="165">
        <f>COUNTIFS(ローデータ!B12:B1011,2)</f>
        <v>38</v>
      </c>
      <c r="F13" s="165">
        <f>SUM(D13:E13)</f>
        <v>203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6" t="str">
        <f>ローデータ!B2</f>
        <v>北区</v>
      </c>
      <c r="C16" s="288"/>
      <c r="D16" s="288"/>
      <c r="E16" s="287"/>
      <c r="G16" s="291" t="s">
        <v>195</v>
      </c>
      <c r="H16" s="292"/>
      <c r="I16" s="293"/>
      <c r="K16" s="82"/>
      <c r="L16" s="62"/>
    </row>
    <row r="17" spans="1:19" ht="15.95" customHeight="1" x14ac:dyDescent="0.15">
      <c r="A17" s="210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4"/>
      <c r="H17" s="295"/>
      <c r="I17" s="296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3</v>
      </c>
      <c r="D18" s="120">
        <f>ローデータ!D4</f>
        <v>22</v>
      </c>
      <c r="E18" s="120" t="str">
        <f>ローデータ!E4</f>
        <v>日</v>
      </c>
      <c r="G18" s="286">
        <f>COUNTIFS(ローデータ!B12:B1011,2)</f>
        <v>38</v>
      </c>
      <c r="H18" s="288"/>
      <c r="I18" s="287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9"/>
      <c r="B23" s="290">
        <v>1</v>
      </c>
      <c r="C23" s="240"/>
      <c r="D23" s="290">
        <v>2</v>
      </c>
      <c r="E23" s="240"/>
      <c r="F23" s="290">
        <v>3</v>
      </c>
      <c r="G23" s="239"/>
      <c r="H23" s="240"/>
      <c r="I23" s="210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1"/>
      <c r="B24" s="297" t="s">
        <v>72</v>
      </c>
      <c r="C24" s="298"/>
      <c r="D24" s="297" t="s">
        <v>74</v>
      </c>
      <c r="E24" s="298"/>
      <c r="F24" s="297" t="s">
        <v>84</v>
      </c>
      <c r="G24" s="299"/>
      <c r="H24" s="298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6">
        <f>COUNTIFS(ローデータ!$B$12:$B$1011,2,ローデータ!$K$12:$K$1011,B23)</f>
        <v>38</v>
      </c>
      <c r="C25" s="287"/>
      <c r="D25" s="286">
        <f>COUNTIFS(ローデータ!$B$12:$B$1011,2,ローデータ!$K$12:$K$1011,D23)</f>
        <v>0</v>
      </c>
      <c r="E25" s="287"/>
      <c r="F25" s="286">
        <f>COUNTIFS(ローデータ!$B$12:$B$1011,2,ローデータ!$K$12:$K$1011,F23)</f>
        <v>0</v>
      </c>
      <c r="G25" s="288"/>
      <c r="H25" s="287"/>
      <c r="I25" s="56">
        <f>SUM(B25:H25)</f>
        <v>38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9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9" t="s">
        <v>50</v>
      </c>
      <c r="I29" s="266"/>
      <c r="J29" s="282" t="s">
        <v>96</v>
      </c>
      <c r="K29" s="284" t="s">
        <v>97</v>
      </c>
      <c r="L29" s="280" t="s">
        <v>98</v>
      </c>
      <c r="M29" s="284" t="s">
        <v>99</v>
      </c>
      <c r="N29" s="280" t="s">
        <v>100</v>
      </c>
      <c r="O29" s="274" t="s">
        <v>50</v>
      </c>
    </row>
    <row r="30" spans="1:19" ht="15.95" customHeight="1" x14ac:dyDescent="0.15">
      <c r="A30" s="230"/>
      <c r="B30" s="247" t="s">
        <v>65</v>
      </c>
      <c r="C30" s="247" t="s">
        <v>66</v>
      </c>
      <c r="D30" s="276" t="s">
        <v>101</v>
      </c>
      <c r="E30" s="241" t="s">
        <v>102</v>
      </c>
      <c r="F30" s="278" t="s">
        <v>103</v>
      </c>
      <c r="G30" s="289"/>
      <c r="H30" s="39"/>
      <c r="I30" s="267"/>
      <c r="J30" s="283"/>
      <c r="K30" s="285"/>
      <c r="L30" s="281"/>
      <c r="M30" s="285"/>
      <c r="N30" s="281"/>
      <c r="O30" s="275"/>
    </row>
    <row r="31" spans="1:19" ht="15.95" customHeight="1" x14ac:dyDescent="0.15">
      <c r="A31" s="231"/>
      <c r="B31" s="248"/>
      <c r="C31" s="248"/>
      <c r="D31" s="277"/>
      <c r="E31" s="242"/>
      <c r="F31" s="279"/>
      <c r="G31" s="250"/>
      <c r="H31" s="39"/>
      <c r="I31" s="168" t="s">
        <v>51</v>
      </c>
      <c r="J31" s="85">
        <f>SUMIFS(ローデータ!M12:M1011,ローデータ!$B$12:$B$1011,2,ローデータ!$K$12:$K$1011,$B$23)</f>
        <v>47</v>
      </c>
      <c r="K31" s="85">
        <f>SUMIFS(ローデータ!N12:N1011,ローデータ!$B$12:$B$1011,2,ローデータ!$K$12:$K$1011,$B$23)</f>
        <v>39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1</v>
      </c>
      <c r="O31" s="85">
        <f>SUM(J31:N31)</f>
        <v>87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38</v>
      </c>
      <c r="G32" s="56">
        <f>SUM(B32:F32)</f>
        <v>38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9"/>
      <c r="B36" s="166">
        <v>1</v>
      </c>
      <c r="C36" s="166">
        <v>2</v>
      </c>
      <c r="D36" s="166">
        <v>3</v>
      </c>
      <c r="E36" s="210" t="s">
        <v>50</v>
      </c>
      <c r="F36" s="39"/>
      <c r="I36" s="266"/>
      <c r="J36" s="268" t="s">
        <v>104</v>
      </c>
      <c r="K36" s="227" t="s">
        <v>105</v>
      </c>
      <c r="L36" s="227" t="s">
        <v>98</v>
      </c>
      <c r="M36" s="227" t="s">
        <v>106</v>
      </c>
      <c r="N36" s="243" t="s">
        <v>107</v>
      </c>
      <c r="O36" s="227" t="s">
        <v>36</v>
      </c>
      <c r="P36" s="243" t="s">
        <v>69</v>
      </c>
      <c r="Q36" s="249" t="s">
        <v>50</v>
      </c>
    </row>
    <row r="37" spans="1:17" ht="15.95" customHeight="1" x14ac:dyDescent="0.15">
      <c r="A37" s="231"/>
      <c r="B37" s="167" t="s">
        <v>67</v>
      </c>
      <c r="C37" s="167" t="s">
        <v>66</v>
      </c>
      <c r="D37" s="167" t="s">
        <v>68</v>
      </c>
      <c r="E37" s="212"/>
      <c r="G37" s="39"/>
      <c r="I37" s="267"/>
      <c r="J37" s="269"/>
      <c r="K37" s="228"/>
      <c r="L37" s="228"/>
      <c r="M37" s="228"/>
      <c r="N37" s="244"/>
      <c r="O37" s="228"/>
      <c r="P37" s="244"/>
      <c r="Q37" s="250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0" t="s">
        <v>101</v>
      </c>
      <c r="E44" s="272" t="s">
        <v>102</v>
      </c>
      <c r="F44" s="223" t="s">
        <v>103</v>
      </c>
      <c r="G44" s="258"/>
      <c r="H44" s="225" t="s">
        <v>67</v>
      </c>
      <c r="I44" s="245" t="s">
        <v>66</v>
      </c>
      <c r="J44" s="245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1"/>
      <c r="E45" s="273"/>
      <c r="F45" s="224"/>
      <c r="G45" s="259"/>
      <c r="H45" s="226"/>
      <c r="I45" s="246"/>
      <c r="J45" s="246"/>
      <c r="K45" s="265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9"/>
      <c r="B49" s="232" t="s">
        <v>165</v>
      </c>
      <c r="C49" s="233"/>
      <c r="D49" s="233"/>
      <c r="E49" s="233"/>
      <c r="F49" s="234"/>
      <c r="G49" s="235" t="s">
        <v>50</v>
      </c>
      <c r="H49" s="238" t="s">
        <v>71</v>
      </c>
      <c r="I49" s="239"/>
      <c r="J49" s="239"/>
      <c r="K49" s="239"/>
      <c r="L49" s="239"/>
      <c r="M49" s="239"/>
      <c r="N49" s="240"/>
      <c r="O49" s="210" t="s">
        <v>50</v>
      </c>
    </row>
    <row r="50" spans="1:15" ht="15.95" customHeight="1" x14ac:dyDescent="0.15">
      <c r="A50" s="230"/>
      <c r="B50" s="213" t="s">
        <v>96</v>
      </c>
      <c r="C50" s="215" t="s">
        <v>97</v>
      </c>
      <c r="D50" s="217" t="s">
        <v>98</v>
      </c>
      <c r="E50" s="215" t="s">
        <v>99</v>
      </c>
      <c r="F50" s="217" t="s">
        <v>100</v>
      </c>
      <c r="G50" s="236"/>
      <c r="H50" s="219" t="s">
        <v>104</v>
      </c>
      <c r="I50" s="221" t="s">
        <v>105</v>
      </c>
      <c r="J50" s="221" t="s">
        <v>98</v>
      </c>
      <c r="K50" s="221" t="s">
        <v>106</v>
      </c>
      <c r="L50" s="241" t="s">
        <v>107</v>
      </c>
      <c r="M50" s="221" t="s">
        <v>36</v>
      </c>
      <c r="N50" s="241" t="s">
        <v>69</v>
      </c>
      <c r="O50" s="211"/>
    </row>
    <row r="51" spans="1:15" ht="15.95" customHeight="1" x14ac:dyDescent="0.15">
      <c r="A51" s="231"/>
      <c r="B51" s="214"/>
      <c r="C51" s="216"/>
      <c r="D51" s="218"/>
      <c r="E51" s="216"/>
      <c r="F51" s="218"/>
      <c r="G51" s="237"/>
      <c r="H51" s="220"/>
      <c r="I51" s="222"/>
      <c r="J51" s="222"/>
      <c r="K51" s="222"/>
      <c r="L51" s="242"/>
      <c r="M51" s="222"/>
      <c r="N51" s="242"/>
      <c r="O51" s="212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6" t="str">
        <f>ローデータ!B2</f>
        <v>北区</v>
      </c>
      <c r="C2" s="288"/>
      <c r="D2" s="288"/>
      <c r="E2" s="287"/>
      <c r="G2" s="160"/>
      <c r="H2" s="412" t="s">
        <v>94</v>
      </c>
      <c r="I2" s="342"/>
      <c r="K2" s="82"/>
      <c r="L2" s="62"/>
    </row>
    <row r="3" spans="1:19" ht="14.1" customHeight="1" x14ac:dyDescent="0.15">
      <c r="A3" s="210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2"/>
      <c r="I3" s="342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61"/>
      <c r="H4" s="413">
        <f>COUNTIFS(ローデータ!B12:B1011,1)</f>
        <v>165</v>
      </c>
      <c r="I4" s="413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9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47</v>
      </c>
      <c r="D10" s="56">
        <f>COUNTIFS(ローデータ!$B$12:$B$1011,1,ローデータ!$H$12:$H$1011,D8)</f>
        <v>45</v>
      </c>
      <c r="E10" s="56">
        <f>COUNTIFS(ローデータ!$B$12:$B$1011,1,ローデータ!$H$12:$H$1011,E8)</f>
        <v>32</v>
      </c>
      <c r="F10" s="56">
        <f>COUNTIFS(ローデータ!$B$12:$B$1011,1,ローデータ!$H$12:$H$1011,F8)</f>
        <v>28</v>
      </c>
      <c r="G10" s="56">
        <f>COUNTIFS(ローデータ!$B$12:$B$1011,1,ローデータ!$H$12:$H$1011,G8)</f>
        <v>8</v>
      </c>
      <c r="H10" s="56">
        <f>COUNTIFS(ローデータ!$B$12:$B$1011,1,ローデータ!$H$12:$H$1011,H8)</f>
        <v>2</v>
      </c>
      <c r="I10" s="56">
        <f>COUNTIFS(ローデータ!$B$12:$B$1011,1,ローデータ!$H$12:$H$1011,I8)</f>
        <v>1</v>
      </c>
      <c r="J10" s="56">
        <f>COUNTIFS(ローデータ!$B$12:$B$1011,1,ローデータ!$H$12:$H$1011,J8)</f>
        <v>0</v>
      </c>
      <c r="K10" s="56">
        <f>SUM(B10:J10)</f>
        <v>165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9"/>
      <c r="B14" s="147">
        <v>1</v>
      </c>
      <c r="C14" s="147">
        <v>2</v>
      </c>
      <c r="D14" s="210" t="s">
        <v>50</v>
      </c>
      <c r="F14" s="229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9" t="s">
        <v>50</v>
      </c>
    </row>
    <row r="15" spans="1:19" ht="14.1" customHeight="1" x14ac:dyDescent="0.15">
      <c r="A15" s="231"/>
      <c r="B15" s="153" t="s">
        <v>63</v>
      </c>
      <c r="C15" s="153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164</v>
      </c>
      <c r="D16" s="56">
        <f>SUM(B16:C16)</f>
        <v>165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58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1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6">
        <f>COUNTIFS(ローデータ!$B$12:$B$1011,1,ローデータ!$K$12:$K$1011,B21)</f>
        <v>59</v>
      </c>
      <c r="C23" s="287"/>
      <c r="D23" s="286">
        <f>COUNTIFS(ローデータ!$B$12:$B$1011,1,ローデータ!$K$12:$K$1011,D21)</f>
        <v>52</v>
      </c>
      <c r="E23" s="287"/>
      <c r="F23" s="286">
        <f>COUNTIFS(ローデータ!$B$12:$B$1011,1,ローデータ!$K$12:$K$1011,F21)</f>
        <v>54</v>
      </c>
      <c r="G23" s="288"/>
      <c r="H23" s="287"/>
      <c r="I23" s="56">
        <f>SUM(B23:H23)</f>
        <v>165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9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54" t="s">
        <v>51</v>
      </c>
      <c r="J29" s="85">
        <f>SUMIFS(ローデータ!M12:M1011,ローデータ!$B$12:$B$1011,1,ローデータ!$K$12:$K$1011,$B$21)</f>
        <v>11</v>
      </c>
      <c r="K29" s="85">
        <f>SUMIFS(ローデータ!N12:N1011,ローデータ!$B$12:$B$1011,1,ローデータ!$K$12:$K$1011,$B$21)</f>
        <v>40</v>
      </c>
      <c r="L29" s="85">
        <f>SUMIFS(ローデータ!O12:O1011,ローデータ!$B$12:$B$1011,1,ローデータ!$K$12:$K$1011,$B$21)</f>
        <v>17</v>
      </c>
      <c r="M29" s="85">
        <f>SUMIFS(ローデータ!P12:P1011,ローデータ!$B$12:$B$1011,1,ローデータ!$K$12:$K$1011,$B$21)</f>
        <v>0</v>
      </c>
      <c r="N29" s="85">
        <f>SUMIFS(ローデータ!Q12:Q1011,ローデータ!$B$12:$B$1011,1,ローデータ!$K$12:$K$1011,$B$21)</f>
        <v>0</v>
      </c>
      <c r="O29" s="85">
        <f>SUM(J29:N29)</f>
        <v>68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57</v>
      </c>
      <c r="C30" s="56">
        <f>COUNTIFS(ローデータ!$B$12:$B$1011,1,ローデータ!$K$12:$K$1011,$B$21,ローデータ!$L$12:$L$1011,C27)</f>
        <v>1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9"/>
      <c r="B34" s="147">
        <v>1</v>
      </c>
      <c r="C34" s="147">
        <v>2</v>
      </c>
      <c r="D34" s="14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53" t="s">
        <v>67</v>
      </c>
      <c r="C35" s="153" t="s">
        <v>66</v>
      </c>
      <c r="D35" s="153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50</v>
      </c>
      <c r="C36" s="56">
        <f>COUNTIFS(ローデータ!$B$12:$B$1011,1,ローデータ!$K$12:$K$1011,$D$21,ローデータ!$S$12:$S$1011,C34)</f>
        <v>2</v>
      </c>
      <c r="D36" s="56">
        <f>COUNTIFS(ローデータ!$B$12:$B$1011,1,ローデータ!$K$12:$K$1011,$D$21,ローデータ!$S$12:$S$1011,D34)</f>
        <v>0</v>
      </c>
      <c r="E36" s="56">
        <f>SUM(B36:D36)</f>
        <v>52</v>
      </c>
      <c r="I36" s="154" t="s">
        <v>51</v>
      </c>
      <c r="J36" s="56">
        <f>SUMIFS(ローデータ!T12:T1011,ローデータ!$B$12:$B$1011,1,ローデータ!$K$12:$K$1011,$D$21)</f>
        <v>8</v>
      </c>
      <c r="K36" s="56">
        <f>SUMIFS(ローデータ!U12:U1011,ローデータ!$B$12:$B$1011,1,ローデータ!$K$12:$K$1011,$D$21)</f>
        <v>44</v>
      </c>
      <c r="L36" s="56">
        <f>SUMIFS(ローデータ!V12:V1011,ローデータ!$B$12:$B$1011,1,ローデータ!$K$12:$K$1011,$D$21)</f>
        <v>4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9</v>
      </c>
      <c r="O36" s="56">
        <f>SUMIFS(ローデータ!Y12:Y1011,ローデータ!$B$12:$B$1011,1,ローデータ!$K$12:$K$1011,$D$21)</f>
        <v>0</v>
      </c>
      <c r="P36" s="56">
        <f>SUMIFS(ローデータ!Z12:Z1011,ローデータ!$B$12:$B$1011,1,ローデータ!$K$12:$K$1011,$D$21)</f>
        <v>0</v>
      </c>
      <c r="Q36" s="56">
        <f>SUM(J36:P36)</f>
        <v>65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53</v>
      </c>
      <c r="C44" s="85">
        <f>COUNTIFS(ローデータ!$B$12:$B$1011,1,ローデータ!$K$12:$K$1011,$F$21,ローデータ!$L$12:$L$1011,C41)</f>
        <v>1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54</v>
      </c>
      <c r="H44" s="88">
        <f>COUNTIFS(ローデータ!$B$12:$B$1011,1,ローデータ!$K$12:$K$1011,$F$21,ローデータ!$S$12:$S$1011,H41)</f>
        <v>53</v>
      </c>
      <c r="I44" s="89">
        <f>COUNTIFS(ローデータ!$B$12:$B$1011,1,ローデータ!$K$12:$K$1011,$F$21,ローデータ!$S$12:$S$1011,I41)</f>
        <v>1</v>
      </c>
      <c r="J44" s="89">
        <f>COUNTIFS(ローデータ!$B$12:$B$1011,1,ローデータ!$K$12:$K$1011,$F$21,ローデータ!$S$12:$S$1011,J41)</f>
        <v>0</v>
      </c>
      <c r="K44" s="89">
        <f>SUM(H44:J44)</f>
        <v>54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2</v>
      </c>
      <c r="C50" s="90">
        <f>SUMIFS(ローデータ!N12:N1011,ローデータ!$B$12:$B$1011,1,ローデータ!$K$12:$K$1011,$F$21)</f>
        <v>56</v>
      </c>
      <c r="D50" s="90">
        <f>SUMIFS(ローデータ!O12:O1011,ローデータ!$B$12:$B$1011,1,ローデータ!$K$12:$K$1011,$F$21)</f>
        <v>21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79</v>
      </c>
      <c r="H50" s="93">
        <f>SUMIFS(ローデータ!T12:T1011,ローデータ!$B$12:$B$1011,1,ローデータ!$K$12:$K$1011,$F$21)</f>
        <v>2</v>
      </c>
      <c r="I50" s="90">
        <f>SUMIFS(ローデータ!U12:U1011,ローデータ!$B$12:$B$1011,1,ローデータ!$K$12:$K$1011,$F$21)</f>
        <v>43</v>
      </c>
      <c r="J50" s="90">
        <f>SUMIFS(ローデータ!V12:V1011,ローデータ!$B$12:$B$1011,1,ローデータ!$K$12:$K$1011,$F$21)</f>
        <v>13</v>
      </c>
      <c r="K50" s="90">
        <f>SUMIFS(ローデータ!W12:W1011,ローデータ!$B$12:$B$1011,1,ローデータ!$K$12:$K$1011,$F$21)</f>
        <v>2</v>
      </c>
      <c r="L50" s="90">
        <f>SUMIFS(ローデータ!X12:X1011,ローデータ!$B$12:$B$1011,1,ローデータ!$K$12:$K$1011,$F$21)</f>
        <v>16</v>
      </c>
      <c r="M50" s="90">
        <f>SUMIFS(ローデータ!Y12:Y1011,ローデータ!$B$12:$B$1011,1,ローデータ!$K$12:$K$1011,$F$21)</f>
        <v>0</v>
      </c>
      <c r="N50" s="90">
        <f>SUMIFS(ローデータ!Z12:Z1011,ローデータ!$B$12:$B$1011,1,ローデータ!$K$12:$K$1011,$F$21)</f>
        <v>0</v>
      </c>
      <c r="O50" s="94">
        <f>SUM(H50:N50)</f>
        <v>76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47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47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45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45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31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1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32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28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28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8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0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164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1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165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54">
        <v>1</v>
      </c>
      <c r="B75" s="50" t="s">
        <v>54</v>
      </c>
      <c r="C75" s="286">
        <f>COUNTIFS(ローデータ!$B$12:$B$1011,1,ローデータ!$H$12:$H$1011,$A$75,ローデータ!$K$12:$K$1011,C73)</f>
        <v>0</v>
      </c>
      <c r="D75" s="287"/>
      <c r="E75" s="286">
        <f>COUNTIFS(ローデータ!$B$12:$B$1011,1,ローデータ!$H$12:$H$1011,$A$75,ローデータ!$K$12:$K$1011,E73)</f>
        <v>0</v>
      </c>
      <c r="F75" s="287"/>
      <c r="G75" s="286">
        <f>COUNTIFS(ローデータ!$B$12:$B$1011,1,ローデータ!$H$12:$H$1011,$A$75,ローデータ!$K$12:$K$1011,G73)</f>
        <v>2</v>
      </c>
      <c r="H75" s="288"/>
      <c r="I75" s="288"/>
      <c r="J75" s="103">
        <f t="shared" ref="J75:J84" si="2">SUM(C75:I75)</f>
        <v>2</v>
      </c>
    </row>
    <row r="76" spans="1:15" ht="14.1" customHeight="1" x14ac:dyDescent="0.15">
      <c r="A76" s="154">
        <v>2</v>
      </c>
      <c r="B76" s="50" t="s">
        <v>55</v>
      </c>
      <c r="C76" s="286">
        <f>COUNTIFS(ローデータ!$B$12:$B$1011,1,ローデータ!$H$12:$H$1011,$A$76,ローデータ!$K$12:$K$1011,C73)</f>
        <v>10</v>
      </c>
      <c r="D76" s="287"/>
      <c r="E76" s="286">
        <f>COUNTIFS(ローデータ!$B$12:$B$1011,1,ローデータ!$H$12:$H$1011,$A$76,ローデータ!$K$12:$K$1011,E73)</f>
        <v>15</v>
      </c>
      <c r="F76" s="287"/>
      <c r="G76" s="286">
        <f>COUNTIFS(ローデータ!$B$12:$B$1011,1,ローデータ!$H$12:$H$1011,$A$76,ローデータ!$K$12:$K$1011,G73)</f>
        <v>22</v>
      </c>
      <c r="H76" s="288"/>
      <c r="I76" s="288"/>
      <c r="J76" s="103">
        <f t="shared" si="2"/>
        <v>47</v>
      </c>
    </row>
    <row r="77" spans="1:15" ht="14.1" customHeight="1" x14ac:dyDescent="0.15">
      <c r="A77" s="154">
        <v>3</v>
      </c>
      <c r="B77" s="50" t="s">
        <v>56</v>
      </c>
      <c r="C77" s="286">
        <f>COUNTIFS(ローデータ!$B$12:$B$1011,1,ローデータ!$H$12:$H$1011,$A$77,ローデータ!$K$12:$K$1011,C73)</f>
        <v>14</v>
      </c>
      <c r="D77" s="287"/>
      <c r="E77" s="286">
        <f>COUNTIFS(ローデータ!$B$12:$B$1011,1,ローデータ!$H$12:$H$1011,$A$77,ローデータ!$K$12:$K$1011,E73)</f>
        <v>18</v>
      </c>
      <c r="F77" s="287"/>
      <c r="G77" s="286">
        <f>COUNTIFS(ローデータ!$B$12:$B$1011,1,ローデータ!$H$12:$H$1011,$A$77,ローデータ!$K$12:$K$1011,G73)</f>
        <v>13</v>
      </c>
      <c r="H77" s="288"/>
      <c r="I77" s="288"/>
      <c r="J77" s="103">
        <f t="shared" si="2"/>
        <v>45</v>
      </c>
    </row>
    <row r="78" spans="1:15" ht="14.1" customHeight="1" x14ac:dyDescent="0.15">
      <c r="A78" s="154">
        <v>4</v>
      </c>
      <c r="B78" s="50" t="s">
        <v>57</v>
      </c>
      <c r="C78" s="286">
        <f>COUNTIFS(ローデータ!$B$12:$B$1011,1,ローデータ!$H$12:$H$1011,$A$78,ローデータ!$K$12:$K$1011,C73)</f>
        <v>10</v>
      </c>
      <c r="D78" s="287"/>
      <c r="E78" s="286">
        <f>COUNTIFS(ローデータ!$B$12:$B$1011,1,ローデータ!$H$12:$H$1011,$A$78,ローデータ!$K$12:$K$1011,E73)</f>
        <v>10</v>
      </c>
      <c r="F78" s="287"/>
      <c r="G78" s="286">
        <f>COUNTIFS(ローデータ!$B$12:$B$1011,1,ローデータ!$H$12:$H$1011,$A$78,ローデータ!$K$12:$K$1011,G73)</f>
        <v>12</v>
      </c>
      <c r="H78" s="288"/>
      <c r="I78" s="288"/>
      <c r="J78" s="103">
        <f t="shared" si="2"/>
        <v>32</v>
      </c>
    </row>
    <row r="79" spans="1:15" ht="14.1" customHeight="1" x14ac:dyDescent="0.15">
      <c r="A79" s="154">
        <v>5</v>
      </c>
      <c r="B79" s="50" t="s">
        <v>58</v>
      </c>
      <c r="C79" s="286">
        <f>COUNTIFS(ローデータ!$B$12:$B$1011,1,ローデータ!$H$12:$H$1011,$A$79,ローデータ!$K$12:$K$1011,C73)</f>
        <v>18</v>
      </c>
      <c r="D79" s="287"/>
      <c r="E79" s="286">
        <f>COUNTIFS(ローデータ!$B$12:$B$1011,1,ローデータ!$H$12:$H$1011,$A$79,ローデータ!$K$12:$K$1011,E73)</f>
        <v>6</v>
      </c>
      <c r="F79" s="287"/>
      <c r="G79" s="286">
        <f>COUNTIFS(ローデータ!$B$12:$B$1011,1,ローデータ!$H$12:$H$1011,$A$79,ローデータ!$K$12:$K$1011,G73)</f>
        <v>4</v>
      </c>
      <c r="H79" s="288"/>
      <c r="I79" s="288"/>
      <c r="J79" s="103">
        <f t="shared" si="2"/>
        <v>28</v>
      </c>
    </row>
    <row r="80" spans="1:15" ht="14.1" customHeight="1" x14ac:dyDescent="0.15">
      <c r="A80" s="154">
        <v>6</v>
      </c>
      <c r="B80" s="50" t="s">
        <v>59</v>
      </c>
      <c r="C80" s="286">
        <f>COUNTIFS(ローデータ!$B$12:$B$1011,1,ローデータ!$H$12:$H$1011,$A$80,ローデータ!$K$12:$K$1011,C73)</f>
        <v>5</v>
      </c>
      <c r="D80" s="287"/>
      <c r="E80" s="286">
        <f>COUNTIFS(ローデータ!$B$12:$B$1011,1,ローデータ!$H$12:$H$1011,$A$80,ローデータ!$K$12:$K$1011,E73)</f>
        <v>2</v>
      </c>
      <c r="F80" s="287"/>
      <c r="G80" s="286">
        <f>COUNTIFS(ローデータ!$B$12:$B$1011,1,ローデータ!$H$12:$H$1011,$A$80,ローデータ!$K$12:$K$1011,G73)</f>
        <v>1</v>
      </c>
      <c r="H80" s="288"/>
      <c r="I80" s="288"/>
      <c r="J80" s="103">
        <f t="shared" si="2"/>
        <v>8</v>
      </c>
    </row>
    <row r="81" spans="1:17" ht="14.1" customHeight="1" x14ac:dyDescent="0.15">
      <c r="A81" s="154">
        <v>7</v>
      </c>
      <c r="B81" s="50" t="s">
        <v>60</v>
      </c>
      <c r="C81" s="286">
        <f>COUNTIFS(ローデータ!$B$12:$B$1011,1,ローデータ!$H$12:$H$1011,$A$81,ローデータ!$K$12:$K$1011,C73)</f>
        <v>1</v>
      </c>
      <c r="D81" s="287"/>
      <c r="E81" s="286">
        <f>COUNTIFS(ローデータ!$B$12:$B$1011,1,ローデータ!$H$12:$H$1011,$A$81,ローデータ!$K$12:$K$1011,E73)</f>
        <v>1</v>
      </c>
      <c r="F81" s="287"/>
      <c r="G81" s="286">
        <f>COUNTIFS(ローデータ!$B$12:$B$1011,1,ローデータ!$H$12:$H$1011,$A$81,ローデータ!$K$12:$K$1011,G73)</f>
        <v>0</v>
      </c>
      <c r="H81" s="288"/>
      <c r="I81" s="288"/>
      <c r="J81" s="103">
        <f t="shared" si="2"/>
        <v>2</v>
      </c>
    </row>
    <row r="82" spans="1:17" ht="14.1" customHeight="1" x14ac:dyDescent="0.15">
      <c r="A82" s="154">
        <v>8</v>
      </c>
      <c r="B82" s="50" t="s">
        <v>61</v>
      </c>
      <c r="C82" s="286">
        <f>COUNTIFS(ローデータ!$B$12:$B$1011,1,ローデータ!$H$12:$H$1011,$A$82,ローデータ!$K$12:$K$1011,C73)</f>
        <v>1</v>
      </c>
      <c r="D82" s="287"/>
      <c r="E82" s="286">
        <f>COUNTIFS(ローデータ!$B$12:$B$1011,1,ローデータ!$H$12:$H$1011,$A$82,ローデータ!$K$12:$K$1011,E73)</f>
        <v>0</v>
      </c>
      <c r="F82" s="287"/>
      <c r="G82" s="286">
        <f>COUNTIFS(ローデータ!$B$12:$B$1011,1,ローデータ!$H$12:$H$1011,$A$82,ローデータ!$K$12:$K$1011,G73)</f>
        <v>0</v>
      </c>
      <c r="H82" s="288"/>
      <c r="I82" s="288"/>
      <c r="J82" s="103">
        <f t="shared" si="2"/>
        <v>1</v>
      </c>
    </row>
    <row r="83" spans="1:17" ht="14.1" customHeight="1" thickBot="1" x14ac:dyDescent="0.2">
      <c r="A83" s="152">
        <v>9</v>
      </c>
      <c r="B83" s="68" t="s">
        <v>62</v>
      </c>
      <c r="C83" s="346">
        <f>COUNTIFS(ローデータ!$B$12:$B$1011,1,ローデータ!$H$12:$H$1011,$A$83,ローデータ!$K$12:$K$1011,C73)</f>
        <v>0</v>
      </c>
      <c r="D83" s="347"/>
      <c r="E83" s="346">
        <f>COUNTIFS(ローデータ!$B$12:$B$1011,1,ローデータ!$H$12:$H$1011,$A$83,ローデータ!$K$12:$K$1011,E73)</f>
        <v>0</v>
      </c>
      <c r="F83" s="347"/>
      <c r="G83" s="348">
        <f>COUNTIFS(ローデータ!$B$12:$B$1011,1,ローデータ!$H$12:$H$1011,$A$83,ローデータ!$K$12:$K$1011,G73)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59</v>
      </c>
      <c r="D84" s="350"/>
      <c r="E84" s="349">
        <f>SUM(E75:F83)</f>
        <v>52</v>
      </c>
      <c r="F84" s="350"/>
      <c r="G84" s="351">
        <f>SUM(G75:I83)</f>
        <v>54</v>
      </c>
      <c r="H84" s="351"/>
      <c r="I84" s="349"/>
      <c r="J84" s="105">
        <f t="shared" si="2"/>
        <v>165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0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0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1</v>
      </c>
      <c r="M93" s="87">
        <f>SUMIFS(ローデータ!$N$12:$N$1011,ローデータ!$B$12:$B$1011,1,ローデータ!$K$12:$K$1011,$B$21,ローデータ!$H$12:$H$1011,J93)</f>
        <v>9</v>
      </c>
      <c r="N93" s="87">
        <f>SUMIFS(ローデータ!$O$12:$O$1011,ローデータ!$B$12:$B$1011,1,ローデータ!$K$12:$K$1011,$B$21,ローデータ!$H$12:$H$1011,J93)</f>
        <v>0</v>
      </c>
      <c r="O93" s="87">
        <f>SUMIFS(ローデータ!$P$12:$P$1011,ローデータ!$B$12:$B$1011,1,ローデータ!$K$12:$K$1011,$B$21,ローデータ!$H$12:$H$1011,J93)</f>
        <v>0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10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10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10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2</v>
      </c>
      <c r="M94" s="87">
        <f>SUMIFS(ローデータ!$N$12:$N$1011,ローデータ!$B$12:$B$1011,1,ローデータ!$K$12:$K$1011,$B$21,ローデータ!$H$12:$H$1011,J94)</f>
        <v>11</v>
      </c>
      <c r="N94" s="87">
        <f>SUMIFS(ローデータ!$O$12:$O$1011,ローデータ!$B$12:$B$1011,1,ローデータ!$K$12:$K$1011,$B$21,ローデータ!$H$12:$H$1011,J94)</f>
        <v>3</v>
      </c>
      <c r="O94" s="87">
        <f>SUMIFS(ローデータ!$P$12:$P$1011,ローデータ!$B$12:$B$1011,1,ローデータ!$K$12:$K$1011,$B$21,ローデータ!$H$12:$H$1011,J94)</f>
        <v>0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16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14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14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0</v>
      </c>
      <c r="M95" s="87">
        <f>SUMIFS(ローデータ!$N$12:$N$1011,ローデータ!$B$12:$B$1011,1,ローデータ!$K$12:$K$1011,$B$21,ローデータ!$H$12:$H$1011,J95)</f>
        <v>7</v>
      </c>
      <c r="N95" s="87">
        <f>SUMIFS(ローデータ!$O$12:$O$1011,ローデータ!$B$12:$B$1011,1,ローデータ!$K$12:$K$1011,$B$21,ローデータ!$H$12:$H$1011,J95)</f>
        <v>5</v>
      </c>
      <c r="O95" s="87">
        <f>SUMIFS(ローデータ!$P$12:$P$1011,ローデータ!$B$12:$B$1011,1,ローデータ!$K$12:$K$1011,$B$21,ローデータ!$H$12:$H$1011,J95)</f>
        <v>0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10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10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4</v>
      </c>
      <c r="M96" s="87">
        <f>SUMIFS(ローデータ!$N$12:$N$1011,ローデータ!$B$12:$B$1011,1,ローデータ!$K$12:$K$1011,$B$21,ローデータ!$H$12:$H$1011,J96)</f>
        <v>11</v>
      </c>
      <c r="N96" s="87">
        <f>SUMIFS(ローデータ!$O$12:$O$1011,ローデータ!$B$12:$B$1011,1,ローデータ!$K$12:$K$1011,$B$21,ローデータ!$H$12:$H$1011,J96)</f>
        <v>6</v>
      </c>
      <c r="O96" s="87">
        <f>SUMIFS(ローデータ!$P$12:$P$1011,ローデータ!$B$12:$B$1011,1,ローデータ!$K$12:$K$1011,$B$21,ローデータ!$H$12:$H$1011,J96)</f>
        <v>0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21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16</v>
      </c>
      <c r="D97" s="56">
        <f>COUNTIFS(ローデータ!$B$12:$B$1011,1,ローデータ!$K$12:$K$1011,$B$21,ローデータ!$L$12:$L$1011,$D$90,ローデータ!$H$12:$H$1011,A97)</f>
        <v>1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18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2</v>
      </c>
      <c r="M97" s="87">
        <f>SUMIFS(ローデータ!$N$12:$N$1011,ローデータ!$B$12:$B$1011,1,ローデータ!$K$12:$K$1011,$B$21,ローデータ!$H$12:$H$1011,J97)</f>
        <v>1</v>
      </c>
      <c r="N97" s="87">
        <f>SUMIFS(ローデータ!$O$12:$O$1011,ローデータ!$B$12:$B$1011,1,ローデータ!$K$12:$K$1011,$B$21,ローデータ!$H$12:$H$1011,J97)</f>
        <v>2</v>
      </c>
      <c r="O97" s="87">
        <f>SUMIFS(ローデータ!$P$12:$P$1011,ローデータ!$B$12:$B$1011,1,ローデータ!$K$12:$K$1011,$B$21,ローデータ!$H$12:$H$1011,J97)</f>
        <v>0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5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5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0</v>
      </c>
      <c r="M98" s="87">
        <f>SUMIFS(ローデータ!$N$12:$N$1011,ローデータ!$B$12:$B$1011,1,ローデータ!$K$12:$K$1011,$B$21,ローデータ!$H$12:$H$1011,J98)</f>
        <v>1</v>
      </c>
      <c r="N98" s="87">
        <f>SUMIFS(ローデータ!$O$12:$O$1011,ローデータ!$B$12:$B$1011,1,ローデータ!$K$12:$K$1011,$B$21,ローデータ!$H$12:$H$1011,J98)</f>
        <v>1</v>
      </c>
      <c r="O98" s="87">
        <f>SUMIFS(ローデータ!$P$12:$P$1011,ローデータ!$B$12:$B$1011,1,ローデータ!$K$12:$K$1011,$B$21,ローデータ!$H$12:$H$1011,J98)</f>
        <v>0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2</v>
      </c>
      <c r="M99" s="87">
        <f>SUMIFS(ローデータ!$N$12:$N$1011,ローデータ!$B$12:$B$1011,1,ローデータ!$K$12:$K$1011,$B$21,ローデータ!$H$12:$H$1011,J99)</f>
        <v>0</v>
      </c>
      <c r="N99" s="87">
        <f>SUMIFS(ローデータ!$O$12:$O$1011,ローデータ!$B$12:$B$1011,1,ローデータ!$K$12:$K$1011,$B$21,ローデータ!$H$12:$H$1011,J99)</f>
        <v>0</v>
      </c>
      <c r="O99" s="87">
        <f>SUMIFS(ローデータ!$P$12:$P$1011,ローデータ!$B$12:$B$1011,1,ローデータ!$K$12:$K$1011,$B$21,ローデータ!$H$12:$H$1011,J99)</f>
        <v>0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48" t="s">
        <v>50</v>
      </c>
      <c r="K101" s="149"/>
      <c r="L101" s="102">
        <f>SUM(L92:L100)</f>
        <v>11</v>
      </c>
      <c r="M101" s="102">
        <f>SUM(M92:M100)</f>
        <v>40</v>
      </c>
      <c r="N101" s="102">
        <f>SUM(N92:N100)</f>
        <v>17</v>
      </c>
      <c r="O101" s="102">
        <f>SUM(O92:O100)</f>
        <v>0</v>
      </c>
      <c r="P101" s="102">
        <f>SUM(P92:P100)</f>
        <v>0</v>
      </c>
      <c r="Q101" s="102">
        <f t="shared" si="3"/>
        <v>68</v>
      </c>
    </row>
    <row r="102" spans="1:17" ht="14.1" customHeight="1" x14ac:dyDescent="0.15">
      <c r="A102" s="148" t="s">
        <v>50</v>
      </c>
      <c r="B102" s="149"/>
      <c r="C102" s="56">
        <f>SUM(C93:C101)</f>
        <v>57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59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47">
        <v>1</v>
      </c>
      <c r="D107" s="147">
        <v>2</v>
      </c>
      <c r="E107" s="14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53" t="s">
        <v>67</v>
      </c>
      <c r="D108" s="153" t="s">
        <v>66</v>
      </c>
      <c r="E108" s="153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0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15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15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2</v>
      </c>
      <c r="K110" s="108">
        <f>SUMIFS(ローデータ!$U$12:$U$1011,ローデータ!$B$12:$B$1011,1,ローデータ!$K$12:$K$1011,$D$21,ローデータ!$H$12:$H$1011,H110)</f>
        <v>14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2</v>
      </c>
      <c r="O110" s="108">
        <f>SUMIFS(ローデータ!$Y$12:$Y$1011,ローデータ!$B$12:$B$1011,1,ローデータ!$K$12:$K$1011,$D$21,ローデータ!$H$12:$H$1011,H110)</f>
        <v>0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18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18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18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3</v>
      </c>
      <c r="K111" s="108">
        <f>SUMIFS(ローデータ!$U$12:$U$1011,ローデータ!$B$12:$B$1011,1,ローデータ!$K$12:$K$1011,$D$21,ローデータ!$H$12:$H$1011,H111)</f>
        <v>16</v>
      </c>
      <c r="L111" s="108">
        <f>SUMIFS(ローデータ!$V$12:$V$1011,ローデータ!$B$12:$B$1011,1,ローデータ!$K$12:$K$1011,$D$21,ローデータ!$H$12:$H$1011,H111)</f>
        <v>2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2</v>
      </c>
      <c r="O111" s="108">
        <f>SUMIFS(ローデータ!$Y$12:$Y$1011,ローデータ!$B$12:$B$1011,1,ローデータ!$K$12:$K$1011,$D$21,ローデータ!$H$12:$H$1011,H111)</f>
        <v>0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9</v>
      </c>
      <c r="D112" s="108">
        <f>COUNTIFS(ローデータ!$B$12:$B$1011,1,ローデータ!$K$12:$K$1011,$D$21,ローデータ!$S$12:$S$1011,$D$107,ローデータ!$H$12:$H$1011,A112)</f>
        <v>1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1</v>
      </c>
      <c r="K112" s="108">
        <f>SUMIFS(ローデータ!$U$12:$U$1011,ローデータ!$B$12:$B$1011,1,ローデータ!$K$12:$K$1011,$D$21,ローデータ!$H$12:$H$1011,H112)</f>
        <v>8</v>
      </c>
      <c r="L112" s="108">
        <f>SUMIFS(ローデータ!$V$12:$V$1011,ローデータ!$B$12:$B$1011,1,ローデータ!$K$12:$K$1011,$D$21,ローデータ!$H$12:$H$1011,H112)</f>
        <v>1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2</v>
      </c>
      <c r="O112" s="108">
        <f>SUMIFS(ローデータ!$Y$12:$Y$1011,ローデータ!$B$12:$B$1011,1,ローデータ!$K$12:$K$1011,$D$21,ローデータ!$H$12:$H$1011,H112)</f>
        <v>0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6</v>
      </c>
      <c r="D113" s="108">
        <f>COUNTIFS(ローデータ!$B$12:$B$1011,1,ローデータ!$K$12:$K$1011,$D$21,ローデータ!$S$12:$S$1011,$D$107,ローデータ!$H$12:$H$1011,A113)</f>
        <v>0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6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0</v>
      </c>
      <c r="K113" s="108">
        <f>SUMIFS(ローデータ!$U$12:$U$1011,ローデータ!$B$12:$B$1011,1,ローデータ!$K$12:$K$1011,$D$21,ローデータ!$H$12:$H$1011,H113)</f>
        <v>5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1</v>
      </c>
      <c r="O113" s="108">
        <f>SUMIFS(ローデータ!$Y$12:$Y$1011,ローデータ!$B$12:$B$1011,1,ローデータ!$K$12:$K$1011,$D$21,ローデータ!$H$12:$H$1011,H113)</f>
        <v>0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7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1</v>
      </c>
      <c r="D114" s="108">
        <f>COUNTIFS(ローデータ!$B$12:$B$1011,1,ローデータ!$K$12:$K$1011,$D$21,ローデータ!$S$12:$S$1011,$D$107,ローデータ!$H$12:$H$1011,A114)</f>
        <v>1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2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1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1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1</v>
      </c>
      <c r="O115" s="108">
        <f>SUMIFS(ローデータ!$Y$12:$Y$1011,ローデータ!$B$12:$B$1011,1,ローデータ!$K$12:$K$1011,$D$21,ローデータ!$H$12:$H$1011,H115)</f>
        <v>0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0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50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52</v>
      </c>
      <c r="G118" s="77"/>
      <c r="H118" s="363" t="s">
        <v>50</v>
      </c>
      <c r="I118" s="364"/>
      <c r="J118" s="108">
        <f t="shared" ref="J118:P118" si="8">SUM(J109:J117)</f>
        <v>8</v>
      </c>
      <c r="K118" s="108">
        <f t="shared" si="8"/>
        <v>44</v>
      </c>
      <c r="L118" s="108">
        <f t="shared" si="8"/>
        <v>4</v>
      </c>
      <c r="M118" s="108">
        <f t="shared" si="8"/>
        <v>0</v>
      </c>
      <c r="N118" s="108">
        <f t="shared" si="8"/>
        <v>9</v>
      </c>
      <c r="O118" s="108">
        <f t="shared" si="8"/>
        <v>0</v>
      </c>
      <c r="P118" s="108">
        <f t="shared" si="8"/>
        <v>0</v>
      </c>
      <c r="Q118" s="108">
        <f t="shared" si="5"/>
        <v>65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2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COUNTIFS(ローデータ!$B$12:$B$1011,1,ローデータ!$K$12:$K$1011,$F$21,ローデータ!$S$12:$S$1011,$I$124,ローデータ!$H$12:$H$1011,A127)</f>
        <v>2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22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22</v>
      </c>
      <c r="I128" s="114">
        <f>COUNTIFS(ローデータ!$B$12:$B$1011,1,ローデータ!$K$12:$K$1011,$F$21,ローデータ!$S$12:$S$1011,$I$124,ローデータ!$H$12:$H$1011,A128)</f>
        <v>22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22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13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13</v>
      </c>
      <c r="I129" s="114">
        <f>COUNTIFS(ローデータ!$B$12:$B$1011,1,ローデータ!$K$12:$K$1011,$F$21,ローデータ!$S$12:$S$1011,$I$124,ローデータ!$H$12:$H$1011,A129)</f>
        <v>13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12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12</v>
      </c>
      <c r="I130" s="114">
        <f>COUNTIFS(ローデータ!$B$12:$B$1011,1,ローデータ!$K$12:$K$1011,$F$21,ローデータ!$S$12:$S$1011,$I$124,ローデータ!$H$12:$H$1011,A130)</f>
        <v>12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12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3</v>
      </c>
      <c r="D131" s="111">
        <f>COUNTIFS(ローデータ!$B$12:$B$1011,1,ローデータ!$K$12:$K$1011,$F$21,ローデータ!$L$12:$L$1011,$D$124,ローデータ!$H$12:$H$1011,A131)</f>
        <v>1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4</v>
      </c>
      <c r="I131" s="114">
        <f>COUNTIFS(ローデータ!$B$12:$B$1011,1,ローデータ!$K$12:$K$1011,$F$21,ローデータ!$S$12:$S$1011,$I$124,ローデータ!$H$12:$H$1011,A131)</f>
        <v>3</v>
      </c>
      <c r="J131" s="111">
        <f>COUNTIFS(ローデータ!$B$12:$B$1011,1,ローデータ!$K$12:$K$1011,$F$21,ローデータ!$S$12:$S$1011,$J$124,ローデータ!$H$12:$H$1011,A131)</f>
        <v>1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53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54</v>
      </c>
      <c r="I136" s="110">
        <f>SUM(I127:I135)</f>
        <v>53</v>
      </c>
      <c r="J136" s="108">
        <f>SUM(J127:J135)</f>
        <v>1</v>
      </c>
      <c r="K136" s="108">
        <f>SUM(K127:K135)</f>
        <v>0</v>
      </c>
      <c r="L136" s="108">
        <f t="shared" si="9"/>
        <v>54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2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2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2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1</v>
      </c>
      <c r="D144" s="90">
        <f>SUMIFS(ローデータ!$N$12:$N$1011,ローデータ!$B$12:$B$1011,1,ローデータ!$K$12:$K$1011,$F$21,ローデータ!$H$12:$H$1011,A144)</f>
        <v>21</v>
      </c>
      <c r="E144" s="90">
        <f>SUMIFS(ローデータ!$O$12:$O$1011,ローデータ!$B$12:$B$1011,1,ローデータ!$K$12:$K$1011,$F$21,ローデータ!$H$12:$H$1011,A144)</f>
        <v>2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24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20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6</v>
      </c>
      <c r="N144" s="90">
        <f>SUMIFS(ローデータ!$Y$12:$Y$1011,ローデータ!$B$12:$B$1011,1,ローデータ!$K$12:$K$1011,$F$21,ローデータ!$H$12:$H$1011,A144)</f>
        <v>0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29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1</v>
      </c>
      <c r="D145" s="90">
        <f>SUMIFS(ローデータ!$N$12:$N$1011,ローデータ!$B$12:$B$1011,1,ローデータ!$K$12:$K$1011,$F$21,ローデータ!$H$12:$H$1011,A145)</f>
        <v>16</v>
      </c>
      <c r="E145" s="90">
        <f>SUMIFS(ローデータ!$O$12:$O$1011,ローデータ!$B$12:$B$1011,1,ローデータ!$K$12:$K$1011,$F$21,ローデータ!$H$12:$H$1011,A145)</f>
        <v>13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30</v>
      </c>
      <c r="I145" s="93">
        <f>SUMIFS(ローデータ!$T$12:$T$1011,ローデータ!$B$12:$B$1011,1,ローデータ!$K$12:$K$1011,$F$21,ローデータ!$H$12:$H$1011,A145)</f>
        <v>0</v>
      </c>
      <c r="J145" s="90">
        <f>SUMIFS(ローデータ!$U$12:$U$1011,ローデータ!$B$12:$B$1011,1,ローデータ!$K$12:$K$1011,$F$21,ローデータ!$H$12:$H$1011,A145)</f>
        <v>8</v>
      </c>
      <c r="K145" s="90">
        <f>SUMIFS(ローデータ!$V$12:$V$1011,ローデータ!$B$12:$B$1011,1,ローデータ!$K$12:$K$1011,$F$21,ローデータ!$H$12:$H$1011,A145)</f>
        <v>6</v>
      </c>
      <c r="L145" s="90">
        <f>SUMIFS(ローデータ!$W$12:$W$1011,ローデータ!$B$12:$B$1011,1,ローデータ!$K$12:$K$1011,$F$21,ローデータ!$H$12:$H$1011,A145)</f>
        <v>2</v>
      </c>
      <c r="M145" s="90">
        <f>SUMIFS(ローデータ!$X$12:$X$1011,ローデータ!$B$12:$B$1011,1,ローデータ!$K$12:$K$1011,$F$21,ローデータ!$H$12:$H$1011,A145)</f>
        <v>3</v>
      </c>
      <c r="N145" s="90">
        <f>SUMIFS(ローデータ!$Y$12:$Y$1011,ローデータ!$B$12:$B$1011,1,ローデータ!$K$12:$K$1011,$F$21,ローデータ!$H$12:$H$1011,A145)</f>
        <v>0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19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13</v>
      </c>
      <c r="E146" s="90">
        <f>SUMIFS(ローデータ!$O$12:$O$1011,ローデータ!$B$12:$B$1011,1,ローデータ!$K$12:$K$1011,$F$21,ローデータ!$H$12:$H$1011,A146)</f>
        <v>4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17</v>
      </c>
      <c r="I146" s="93">
        <f>SUMIFS(ローデータ!$T$12:$T$1011,ローデータ!$B$12:$B$1011,1,ローデータ!$K$12:$K$1011,$F$21,ローデータ!$H$12:$H$1011,A146)</f>
        <v>1</v>
      </c>
      <c r="J146" s="90">
        <f>SUMIFS(ローデータ!$U$12:$U$1011,ローデータ!$B$12:$B$1011,1,ローデータ!$K$12:$K$1011,$F$21,ローデータ!$H$12:$H$1011,A146)</f>
        <v>9</v>
      </c>
      <c r="K146" s="90">
        <f>SUMIFS(ローデータ!$V$12:$V$1011,ローデータ!$B$12:$B$1011,1,ローデータ!$K$12:$K$1011,$F$21,ローデータ!$H$12:$H$1011,A146)</f>
        <v>3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6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19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4</v>
      </c>
      <c r="E147" s="90">
        <f>SUMIFS(ローデータ!$O$12:$O$1011,ローデータ!$B$12:$B$1011,1,ローデータ!$K$12:$K$1011,$F$21,ローデータ!$H$12:$H$1011,A147)</f>
        <v>1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5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4</v>
      </c>
      <c r="K147" s="90">
        <f>SUMIFS(ローデータ!$V$12:$V$1011,ローデータ!$B$12:$B$1011,1,ローデータ!$K$12:$K$1011,$F$21,ローデータ!$H$12:$H$1011,A147)</f>
        <v>1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6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1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2</v>
      </c>
      <c r="D152" s="56">
        <f>SUM(D143:D151)</f>
        <v>56</v>
      </c>
      <c r="E152" s="56">
        <f>SUM(E143:E151)</f>
        <v>21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79</v>
      </c>
      <c r="I152" s="56">
        <f t="shared" ref="I152:O152" si="15">SUM(I143:I151)</f>
        <v>2</v>
      </c>
      <c r="J152" s="56">
        <f t="shared" si="15"/>
        <v>43</v>
      </c>
      <c r="K152" s="56">
        <f t="shared" si="15"/>
        <v>13</v>
      </c>
      <c r="L152" s="56">
        <f t="shared" si="15"/>
        <v>2</v>
      </c>
      <c r="M152" s="56">
        <f t="shared" si="15"/>
        <v>16</v>
      </c>
      <c r="N152" s="56">
        <f t="shared" si="15"/>
        <v>0</v>
      </c>
      <c r="O152" s="56">
        <f t="shared" si="15"/>
        <v>0</v>
      </c>
      <c r="P152" s="56">
        <f t="shared" si="13"/>
        <v>76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56" t="s">
        <v>85</v>
      </c>
      <c r="C159" s="385" t="s">
        <v>87</v>
      </c>
      <c r="D159" s="386"/>
      <c r="E159" s="387"/>
      <c r="F159" s="286">
        <f>COUNTIFS(ローデータ!$B$12:$B$1011,1,ローデータ!$I$12:$I$1011,$C$14,ローデータ!$K$12:$K$1011,F157)</f>
        <v>58</v>
      </c>
      <c r="G159" s="287"/>
      <c r="H159" s="286">
        <f>COUNTIFS(ローデータ!$B$12:$B$1011,1,ローデータ!$I$12:$I$1011,$C$14,ローデータ!$K$12:$K$1011,H157)</f>
        <v>52</v>
      </c>
      <c r="I159" s="287"/>
      <c r="J159" s="286">
        <f>COUNTIFS(ローデータ!$B$12:$B$1011,1,ローデータ!$I$12:$I$1011,$C$14,ローデータ!$K$12:$K$1011,J157)</f>
        <v>54</v>
      </c>
      <c r="K159" s="288"/>
      <c r="L159" s="287"/>
      <c r="M159" s="56">
        <f t="shared" ref="M159:M171" si="16">SUM(F159:L159)</f>
        <v>164</v>
      </c>
    </row>
    <row r="160" spans="1:16" ht="14.1" customHeight="1" x14ac:dyDescent="0.15">
      <c r="A160" s="383"/>
      <c r="B160" s="388" t="s">
        <v>86</v>
      </c>
      <c r="C160" s="150">
        <v>1</v>
      </c>
      <c r="D160" s="380" t="s">
        <v>75</v>
      </c>
      <c r="E160" s="381"/>
      <c r="F160" s="286">
        <f>COUNTIFS(ローデータ!$B$12:$B$1011,1,ローデータ!$I$12:$I$1011,$B$14,ローデータ!$J$12:$J$1011,C160,ローデータ!$K$12:$K$1011,$F$157)</f>
        <v>0</v>
      </c>
      <c r="G160" s="287"/>
      <c r="H160" s="286">
        <f>COUNTIFS(ローデータ!$B$12:$B$1011,1,ローデータ!$I$12:$I$1011,$B$14,ローデータ!$J$12:$J$1011,C160,ローデータ!$K$12:$K$1011,$H$157)</f>
        <v>0</v>
      </c>
      <c r="I160" s="287"/>
      <c r="J160" s="286">
        <f>COUNTIFS(ローデータ!$B$12:$B$1011,1,ローデータ!$I$12:$I$1011,$B$14,ローデータ!$J$12:$J$1011,C160,ローデータ!$K$12:$K$1011,$J$157)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50">
        <v>2</v>
      </c>
      <c r="D161" s="380" t="s">
        <v>76</v>
      </c>
      <c r="E161" s="381"/>
      <c r="F161" s="286">
        <f>COUNTIFS(ローデータ!$B$12:$B$1011,1,ローデータ!$I$12:$I$1011,$B$14,ローデータ!$J$12:$J$1011,C161,ローデータ!$K$12:$K$1011,$F$157)</f>
        <v>0</v>
      </c>
      <c r="G161" s="287"/>
      <c r="H161" s="286">
        <f>COUNTIFS(ローデータ!$B$12:$B$1011,1,ローデータ!$I$12:$I$1011,$B$14,ローデータ!$J$12:$J$1011,C161,ローデータ!$K$12:$K$1011,$H$157)</f>
        <v>0</v>
      </c>
      <c r="I161" s="287"/>
      <c r="J161" s="286">
        <f>COUNTIFS(ローデータ!$B$12:$B$1011,1,ローデータ!$I$12:$I$1011,$B$14,ローデータ!$J$12:$J$1011,C161,ローデータ!$K$12:$K$1011,$J$157)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50">
        <v>3</v>
      </c>
      <c r="D162" s="380" t="s">
        <v>77</v>
      </c>
      <c r="E162" s="381"/>
      <c r="F162" s="286">
        <f>COUNTIFS(ローデータ!$B$12:$B$1011,1,ローデータ!$I$12:$I$1011,$B$14,ローデータ!$J$12:$J$1011,C162,ローデータ!$K$12:$K$1011,$F$157)</f>
        <v>1</v>
      </c>
      <c r="G162" s="287"/>
      <c r="H162" s="286">
        <f>COUNTIFS(ローデータ!$B$12:$B$1011,1,ローデータ!$I$12:$I$1011,$B$14,ローデータ!$J$12:$J$1011,C162,ローデータ!$K$12:$K$1011,$H$157)</f>
        <v>0</v>
      </c>
      <c r="I162" s="287"/>
      <c r="J162" s="286">
        <f>COUNTIFS(ローデータ!$B$12:$B$1011,1,ローデータ!$I$12:$I$1011,$B$14,ローデータ!$J$12:$J$1011,C162,ローデータ!$K$12:$K$1011,$J$157)</f>
        <v>0</v>
      </c>
      <c r="K162" s="288"/>
      <c r="L162" s="287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50">
        <v>4</v>
      </c>
      <c r="D163" s="380" t="s">
        <v>110</v>
      </c>
      <c r="E163" s="381"/>
      <c r="F163" s="286">
        <f>COUNTIFS(ローデータ!$B$12:$B$1011,1,ローデータ!$I$12:$I$1011,$B$14,ローデータ!$J$12:$J$1011,C163,ローデータ!$K$12:$K$1011,$F$157)</f>
        <v>0</v>
      </c>
      <c r="G163" s="287"/>
      <c r="H163" s="286">
        <f>COUNTIFS(ローデータ!$B$12:$B$1011,1,ローデータ!$I$12:$I$1011,$B$14,ローデータ!$J$12:$J$1011,C163,ローデータ!$K$12:$K$1011,$H$157)</f>
        <v>0</v>
      </c>
      <c r="I163" s="287"/>
      <c r="J163" s="286">
        <f>COUNTIFS(ローデータ!$B$12:$B$1011,1,ローデータ!$I$12:$I$1011,$B$14,ローデータ!$J$12:$J$1011,C163,ローデータ!$K$12:$K$1011,$J$157)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50">
        <v>5</v>
      </c>
      <c r="D164" s="380" t="s">
        <v>78</v>
      </c>
      <c r="E164" s="381"/>
      <c r="F164" s="286">
        <f>COUNTIFS(ローデータ!$B$12:$B$1011,1,ローデータ!$I$12:$I$1011,$B$14,ローデータ!$J$12:$J$1011,C164,ローデータ!$K$12:$K$1011,$F$157)</f>
        <v>0</v>
      </c>
      <c r="G164" s="287"/>
      <c r="H164" s="286">
        <f>COUNTIFS(ローデータ!$B$12:$B$1011,1,ローデータ!$I$12:$I$1011,$B$14,ローデータ!$J$12:$J$1011,C164,ローデータ!$K$12:$K$1011,$H$157)</f>
        <v>0</v>
      </c>
      <c r="I164" s="287"/>
      <c r="J164" s="286">
        <f>COUNTIFS(ローデータ!$B$12:$B$1011,1,ローデータ!$I$12:$I$1011,$B$14,ローデータ!$J$12:$J$1011,C164,ローデータ!$K$12:$K$1011,$J$157)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50">
        <v>6</v>
      </c>
      <c r="D165" s="380" t="s">
        <v>79</v>
      </c>
      <c r="E165" s="381"/>
      <c r="F165" s="286">
        <f>COUNTIFS(ローデータ!$B$12:$B$1011,1,ローデータ!$I$12:$I$1011,$B$14,ローデータ!$J$12:$J$1011,C165,ローデータ!$K$12:$K$1011,$F$157)</f>
        <v>0</v>
      </c>
      <c r="G165" s="287"/>
      <c r="H165" s="286">
        <f>COUNTIFS(ローデータ!$B$12:$B$1011,1,ローデータ!$I$12:$I$1011,$B$14,ローデータ!$J$12:$J$1011,C165,ローデータ!$K$12:$K$1011,$H$157)</f>
        <v>0</v>
      </c>
      <c r="I165" s="287"/>
      <c r="J165" s="286">
        <f>COUNTIFS(ローデータ!$B$12:$B$1011,1,ローデータ!$I$12:$I$1011,$B$14,ローデータ!$J$12:$J$1011,C165,ローデータ!$K$12:$K$1011,$J$157)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50">
        <v>7</v>
      </c>
      <c r="D166" s="380" t="s">
        <v>80</v>
      </c>
      <c r="E166" s="381"/>
      <c r="F166" s="286">
        <f>COUNTIFS(ローデータ!$B$12:$B$1011,1,ローデータ!$I$12:$I$1011,$B$14,ローデータ!$J$12:$J$1011,C166,ローデータ!$K$12:$K$1011,$F$157)</f>
        <v>0</v>
      </c>
      <c r="G166" s="287"/>
      <c r="H166" s="286">
        <f>COUNTIFS(ローデータ!$B$12:$B$1011,1,ローデータ!$I$12:$I$1011,$B$14,ローデータ!$J$12:$J$1011,C166,ローデータ!$K$12:$K$1011,$H$157)</f>
        <v>0</v>
      </c>
      <c r="I166" s="287"/>
      <c r="J166" s="286">
        <f>COUNTIFS(ローデータ!$B$12:$B$1011,1,ローデータ!$I$12:$I$1011,$B$14,ローデータ!$J$12:$J$1011,C166,ローデータ!$K$12:$K$1011,$J$157)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50">
        <v>8</v>
      </c>
      <c r="D167" s="380" t="s">
        <v>81</v>
      </c>
      <c r="E167" s="381"/>
      <c r="F167" s="286">
        <f>COUNTIFS(ローデータ!$B$12:$B$1011,1,ローデータ!$I$12:$I$1011,$B$14,ローデータ!$J$12:$J$1011,C167,ローデータ!$K$12:$K$1011,$F$157)</f>
        <v>0</v>
      </c>
      <c r="G167" s="287"/>
      <c r="H167" s="286">
        <f>COUNTIFS(ローデータ!$B$12:$B$1011,1,ローデータ!$I$12:$I$1011,$B$14,ローデータ!$J$12:$J$1011,C167,ローデータ!$K$12:$K$1011,$H$157)</f>
        <v>0</v>
      </c>
      <c r="I167" s="287"/>
      <c r="J167" s="286">
        <f>COUNTIFS(ローデータ!$B$12:$B$1011,1,ローデータ!$I$12:$I$1011,$B$14,ローデータ!$J$12:$J$1011,C167,ローデータ!$K$12:$K$1011,$J$157)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50">
        <v>9</v>
      </c>
      <c r="D168" s="380" t="s">
        <v>82</v>
      </c>
      <c r="E168" s="381"/>
      <c r="F168" s="286">
        <f>COUNTIFS(ローデータ!$B$12:$B$1011,1,ローデータ!$I$12:$I$1011,$B$14,ローデータ!$J$12:$J$1011,C168,ローデータ!$K$12:$K$1011,$F$157)</f>
        <v>0</v>
      </c>
      <c r="G168" s="287"/>
      <c r="H168" s="286">
        <f>COUNTIFS(ローデータ!$B$12:$B$1011,1,ローデータ!$I$12:$I$1011,$B$14,ローデータ!$J$12:$J$1011,C168,ローデータ!$K$12:$K$1011,$H$157)</f>
        <v>0</v>
      </c>
      <c r="I168" s="287"/>
      <c r="J168" s="286">
        <f>COUNTIFS(ローデータ!$B$12:$B$1011,1,ローデータ!$I$12:$I$1011,$B$14,ローデータ!$J$12:$J$1011,C168,ローデータ!$K$12:$K$1011,$J$157)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50">
        <v>10</v>
      </c>
      <c r="D169" s="380" t="s">
        <v>111</v>
      </c>
      <c r="E169" s="381"/>
      <c r="F169" s="286">
        <f>COUNTIFS(ローデータ!$B$12:$B$1011,1,ローデータ!$I$12:$I$1011,$B$14,ローデータ!$J$12:$J$1011,C169,ローデータ!$K$12:$K$1011,$F$157)</f>
        <v>0</v>
      </c>
      <c r="G169" s="287"/>
      <c r="H169" s="286">
        <f>COUNTIFS(ローデータ!$B$12:$B$1011,1,ローデータ!$I$12:$I$1011,$B$14,ローデータ!$J$12:$J$1011,C169,ローデータ!$K$12:$K$1011,$H$157)</f>
        <v>0</v>
      </c>
      <c r="I169" s="287"/>
      <c r="J169" s="286">
        <f>COUNTIFS(ローデータ!$B$12:$B$1011,1,ローデータ!$I$12:$I$1011,$B$14,ローデータ!$J$12:$J$1011,C169,ローデータ!$K$12:$K$1011,$J$157)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50">
        <v>11</v>
      </c>
      <c r="D170" s="380" t="s">
        <v>83</v>
      </c>
      <c r="E170" s="381"/>
      <c r="F170" s="286">
        <f>COUNTIFS(ローデータ!$B$12:$B$1011,1,ローデータ!$I$12:$I$1011,$B$14,ローデータ!$J$12:$J$1011,C170,ローデータ!$K$12:$K$1011,$F$157)</f>
        <v>0</v>
      </c>
      <c r="G170" s="287"/>
      <c r="H170" s="286">
        <f>COUNTIFS(ローデータ!$B$12:$B$1011,1,ローデータ!$I$12:$I$1011,$B$14,ローデータ!$J$12:$J$1011,C170,ローデータ!$K$12:$K$1011,$H$157)</f>
        <v>0</v>
      </c>
      <c r="I170" s="287"/>
      <c r="J170" s="286">
        <f>COUNTIFS(ローデータ!$B$12:$B$1011,1,ローデータ!$I$12:$I$1011,$B$14,ローデータ!$J$12:$J$1011,C170,ローデータ!$K$12:$K$1011,$J$157)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59</v>
      </c>
      <c r="G171" s="287"/>
      <c r="H171" s="286">
        <f>SUM(H159:I170)</f>
        <v>52</v>
      </c>
      <c r="I171" s="287"/>
      <c r="J171" s="286">
        <f>SUM(J159:L170)</f>
        <v>54</v>
      </c>
      <c r="K171" s="288"/>
      <c r="L171" s="287"/>
      <c r="M171" s="56">
        <f t="shared" si="16"/>
        <v>165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COUNTIFS(ローデータ!$B$12:$B$1011,1,ローデータ!$I$12:$I$1011,$C$14,ローデータ!$K$12:$K$1011,$B$21,ローデータ!$L$12:$L$1011,F176)</f>
        <v>56</v>
      </c>
      <c r="G179" s="56">
        <f>COUNTIFS(ローデータ!$B$12:$B$1011,1,ローデータ!$I$12:$I$1011,$C$14,ローデータ!$K$12:$K$1011,$B$21,ローデータ!$L$12:$L$1011,G176)</f>
        <v>1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6">
        <f t="shared" ref="K179:K191" si="17">SUM(F179:J179)</f>
        <v>58</v>
      </c>
      <c r="L179" s="9"/>
    </row>
    <row r="180" spans="1:13" ht="14.1" customHeight="1" x14ac:dyDescent="0.15">
      <c r="A180" s="383"/>
      <c r="B180" s="388" t="s">
        <v>86</v>
      </c>
      <c r="C180" s="150">
        <v>1</v>
      </c>
      <c r="D180" s="380" t="s">
        <v>75</v>
      </c>
      <c r="E180" s="381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50">
        <v>2</v>
      </c>
      <c r="D181" s="380" t="s">
        <v>76</v>
      </c>
      <c r="E181" s="381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50">
        <v>3</v>
      </c>
      <c r="D182" s="380" t="s">
        <v>77</v>
      </c>
      <c r="E182" s="381"/>
      <c r="F182" s="56">
        <f>COUNTIFS(ローデータ!$B$12:$B$1011,1,ローデータ!$I$12:$I$1011,$B$14,ローデータ!$J$12:$J$1011,C182,ローデータ!$K$12:$K$1011,$B$21,ローデータ!$L$12:$L$1011,$F$176)</f>
        <v>1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1</v>
      </c>
      <c r="L182" s="9"/>
    </row>
    <row r="183" spans="1:13" ht="14.1" customHeight="1" x14ac:dyDescent="0.15">
      <c r="A183" s="383"/>
      <c r="B183" s="389"/>
      <c r="C183" s="150">
        <v>4</v>
      </c>
      <c r="D183" s="380" t="s">
        <v>110</v>
      </c>
      <c r="E183" s="381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50">
        <v>5</v>
      </c>
      <c r="D184" s="380" t="s">
        <v>78</v>
      </c>
      <c r="E184" s="381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50">
        <v>6</v>
      </c>
      <c r="D185" s="380" t="s">
        <v>79</v>
      </c>
      <c r="E185" s="381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50">
        <v>7</v>
      </c>
      <c r="D186" s="380" t="s">
        <v>80</v>
      </c>
      <c r="E186" s="381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50">
        <v>8</v>
      </c>
      <c r="D187" s="380" t="s">
        <v>81</v>
      </c>
      <c r="E187" s="381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50">
        <v>9</v>
      </c>
      <c r="D188" s="380" t="s">
        <v>82</v>
      </c>
      <c r="E188" s="381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50">
        <v>10</v>
      </c>
      <c r="D189" s="380" t="s">
        <v>111</v>
      </c>
      <c r="E189" s="381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50">
        <v>11</v>
      </c>
      <c r="D190" s="380" t="s">
        <v>83</v>
      </c>
      <c r="E190" s="381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57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59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SUMIFS(ローデータ!M12:M1011,ローデータ!$B$12:$B$1011,1,ローデータ!$I$12:$I$1011,$C$14,ローデータ!$K$12:$K$1011,$B$21)</f>
        <v>11</v>
      </c>
      <c r="G198" s="89">
        <f>SUMIFS(ローデータ!N12:N1011,ローデータ!$B$12:$B$1011,1,ローデータ!$I$12:$I$1011,$C$14,ローデータ!$K$12:$K$1011,$B$21)</f>
        <v>39</v>
      </c>
      <c r="H198" s="89">
        <f>SUMIFS(ローデータ!O12:O1011,ローデータ!$B$12:$B$1011,1,ローデータ!$I$12:$I$1011,$C$14,ローデータ!$K$12:$K$1011,$B$21)</f>
        <v>17</v>
      </c>
      <c r="I198" s="89">
        <f>SUMIFS(ローデータ!P12:P1011,ローデータ!$B$12:$B$1011,1,ローデータ!$I$12:$I$1011,$C$14,ローデータ!$K$12:$K$1011,$B$21)</f>
        <v>0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67</v>
      </c>
      <c r="L198" s="9"/>
    </row>
    <row r="199" spans="1:18" ht="14.1" customHeight="1" x14ac:dyDescent="0.15">
      <c r="A199" s="383"/>
      <c r="B199" s="388" t="s">
        <v>86</v>
      </c>
      <c r="C199" s="150">
        <v>1</v>
      </c>
      <c r="D199" s="380" t="s">
        <v>75</v>
      </c>
      <c r="E199" s="381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50">
        <v>2</v>
      </c>
      <c r="D200" s="380" t="s">
        <v>76</v>
      </c>
      <c r="E200" s="381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50">
        <v>3</v>
      </c>
      <c r="D201" s="380" t="s">
        <v>77</v>
      </c>
      <c r="E201" s="381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1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1</v>
      </c>
      <c r="L201" s="9"/>
    </row>
    <row r="202" spans="1:18" ht="14.1" customHeight="1" x14ac:dyDescent="0.15">
      <c r="A202" s="383"/>
      <c r="B202" s="389"/>
      <c r="C202" s="150">
        <v>4</v>
      </c>
      <c r="D202" s="380" t="s">
        <v>110</v>
      </c>
      <c r="E202" s="381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50">
        <v>5</v>
      </c>
      <c r="D203" s="380" t="s">
        <v>78</v>
      </c>
      <c r="E203" s="381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50">
        <v>6</v>
      </c>
      <c r="D204" s="380" t="s">
        <v>79</v>
      </c>
      <c r="E204" s="381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50">
        <v>7</v>
      </c>
      <c r="D205" s="380" t="s">
        <v>80</v>
      </c>
      <c r="E205" s="381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50">
        <v>8</v>
      </c>
      <c r="D206" s="380" t="s">
        <v>81</v>
      </c>
      <c r="E206" s="381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50">
        <v>9</v>
      </c>
      <c r="D207" s="380" t="s">
        <v>82</v>
      </c>
      <c r="E207" s="381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50">
        <v>10</v>
      </c>
      <c r="D208" s="380" t="s">
        <v>111</v>
      </c>
      <c r="E208" s="381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50">
        <v>11</v>
      </c>
      <c r="D209" s="380" t="s">
        <v>83</v>
      </c>
      <c r="E209" s="381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11</v>
      </c>
      <c r="G210" s="94">
        <f t="shared" ref="G210:I210" si="19">SUM(G198:G209)</f>
        <v>40</v>
      </c>
      <c r="H210" s="94">
        <f>SUM(H198:H209)</f>
        <v>17</v>
      </c>
      <c r="I210" s="94">
        <f t="shared" si="19"/>
        <v>0</v>
      </c>
      <c r="J210" s="94">
        <f>SUM(J198:J209)</f>
        <v>0</v>
      </c>
      <c r="K210" s="118">
        <f t="shared" si="18"/>
        <v>68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47">
        <v>1</v>
      </c>
      <c r="G214" s="147">
        <v>2</v>
      </c>
      <c r="H214" s="14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53" t="s">
        <v>67</v>
      </c>
      <c r="G215" s="153" t="s">
        <v>66</v>
      </c>
      <c r="H215" s="153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COUNTIFS(ローデータ!$B$12:$B$1011,1,ローデータ!$I$12:$I$1011,$C$14,ローデータ!$K$12:$K$1011,$D$21,ローデータ!$S$12:$S$1011,F214)</f>
        <v>50</v>
      </c>
      <c r="G216" s="56">
        <f>COUNTIFS(ローデータ!$B$12:$B$1011,1,ローデータ!$I$12:$I$1011,$C$14,ローデータ!$K$12:$K$1011,$D$21,ローデータ!$S$12:$S$1011,G214)</f>
        <v>2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52</v>
      </c>
    </row>
    <row r="217" spans="1:18" ht="14.1" customHeight="1" x14ac:dyDescent="0.15">
      <c r="A217" s="383"/>
      <c r="B217" s="388" t="s">
        <v>86</v>
      </c>
      <c r="C217" s="150">
        <v>1</v>
      </c>
      <c r="D217" s="380" t="s">
        <v>75</v>
      </c>
      <c r="E217" s="381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50">
        <v>2</v>
      </c>
      <c r="D218" s="380" t="s">
        <v>76</v>
      </c>
      <c r="E218" s="381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50">
        <v>3</v>
      </c>
      <c r="D219" s="380" t="s">
        <v>77</v>
      </c>
      <c r="E219" s="381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50">
        <v>4</v>
      </c>
      <c r="D220" s="380" t="s">
        <v>110</v>
      </c>
      <c r="E220" s="381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50">
        <v>5</v>
      </c>
      <c r="D221" s="380" t="s">
        <v>78</v>
      </c>
      <c r="E221" s="381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50">
        <v>6</v>
      </c>
      <c r="D222" s="380" t="s">
        <v>79</v>
      </c>
      <c r="E222" s="381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50">
        <v>7</v>
      </c>
      <c r="D223" s="380" t="s">
        <v>80</v>
      </c>
      <c r="E223" s="381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50">
        <v>8</v>
      </c>
      <c r="D224" s="380" t="s">
        <v>81</v>
      </c>
      <c r="E224" s="381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50">
        <v>9</v>
      </c>
      <c r="D225" s="380" t="s">
        <v>82</v>
      </c>
      <c r="E225" s="381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50">
        <v>10</v>
      </c>
      <c r="D226" s="380" t="s">
        <v>111</v>
      </c>
      <c r="E226" s="381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50">
        <v>11</v>
      </c>
      <c r="D227" s="380" t="s">
        <v>83</v>
      </c>
      <c r="E227" s="381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50</v>
      </c>
      <c r="G228" s="56">
        <f>SUM(G216:G227)</f>
        <v>2</v>
      </c>
      <c r="H228" s="56">
        <f>SUM(H216:H227)</f>
        <v>0</v>
      </c>
      <c r="I228" s="56">
        <f t="shared" si="20"/>
        <v>52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SUMIFS(ローデータ!T12:T1011,ローデータ!$B$12:$B$1011,1,ローデータ!$I$12:$I$1011,$C$14,ローデータ!$K$12:$K$1011,$D$21)</f>
        <v>8</v>
      </c>
      <c r="G234" s="89">
        <f>SUMIFS(ローデータ!U12:U1011,ローデータ!$B$12:$B$1011,1,ローデータ!$I$12:$I$1011,$C$14,ローデータ!$K$12:$K$1011,$D$21)</f>
        <v>44</v>
      </c>
      <c r="H234" s="89">
        <f>SUMIFS(ローデータ!V12:V1011,ローデータ!$B$12:$B$1011,1,ローデータ!$I$12:$I$1011,$C$14,ローデータ!$K$12:$K$1011,$D$21)</f>
        <v>4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9</v>
      </c>
      <c r="K234" s="89">
        <f>SUMIFS(ローデータ!Y12:Y1011,ローデータ!$B$12:$B$1011,1,ローデータ!$I$12:$I$1011,$C$14,ローデータ!$K$12:$K$1011,$D$21)</f>
        <v>0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65</v>
      </c>
    </row>
    <row r="235" spans="1:14" ht="14.1" customHeight="1" x14ac:dyDescent="0.15">
      <c r="A235" s="383"/>
      <c r="B235" s="388" t="s">
        <v>86</v>
      </c>
      <c r="C235" s="150">
        <v>1</v>
      </c>
      <c r="D235" s="380" t="s">
        <v>75</v>
      </c>
      <c r="E235" s="381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50">
        <v>2</v>
      </c>
      <c r="D236" s="380" t="s">
        <v>76</v>
      </c>
      <c r="E236" s="381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50">
        <v>3</v>
      </c>
      <c r="D237" s="380" t="s">
        <v>77</v>
      </c>
      <c r="E237" s="381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50">
        <v>4</v>
      </c>
      <c r="D238" s="380" t="s">
        <v>110</v>
      </c>
      <c r="E238" s="381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50">
        <v>5</v>
      </c>
      <c r="D239" s="380" t="s">
        <v>78</v>
      </c>
      <c r="E239" s="381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50">
        <v>6</v>
      </c>
      <c r="D240" s="380" t="s">
        <v>79</v>
      </c>
      <c r="E240" s="381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50">
        <v>7</v>
      </c>
      <c r="D241" s="380" t="s">
        <v>80</v>
      </c>
      <c r="E241" s="381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50">
        <v>8</v>
      </c>
      <c r="D242" s="380" t="s">
        <v>81</v>
      </c>
      <c r="E242" s="381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50">
        <v>9</v>
      </c>
      <c r="D243" s="380" t="s">
        <v>82</v>
      </c>
      <c r="E243" s="381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50">
        <v>10</v>
      </c>
      <c r="D244" s="380" t="s">
        <v>111</v>
      </c>
      <c r="E244" s="381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50">
        <v>11</v>
      </c>
      <c r="D245" s="380" t="s">
        <v>83</v>
      </c>
      <c r="E245" s="381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8</v>
      </c>
      <c r="G246" s="94">
        <f t="shared" ref="G246:L246" si="22">SUM(G234:G245)</f>
        <v>44</v>
      </c>
      <c r="H246" s="94">
        <f t="shared" si="22"/>
        <v>4</v>
      </c>
      <c r="I246" s="94">
        <f>SUM(I234:I245)</f>
        <v>0</v>
      </c>
      <c r="J246" s="94">
        <f t="shared" si="22"/>
        <v>9</v>
      </c>
      <c r="K246" s="94">
        <f>SUM(K234:K245)</f>
        <v>0</v>
      </c>
      <c r="L246" s="94">
        <f t="shared" si="22"/>
        <v>0</v>
      </c>
      <c r="M246" s="56">
        <f t="shared" si="21"/>
        <v>65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COUNTIFS(ローデータ!$B$12:$B$1011,1,ローデータ!$I$12:$I$1011,$C$14,ローデータ!$K$12:$K$1011,$F$21,ローデータ!$L$12:$L$1011,F251)</f>
        <v>53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54</v>
      </c>
      <c r="L254" s="56">
        <f>COUNTIFS(ローデータ!$B$12:$B$1011,1,ローデータ!$I$12:$I$1011,$C$14,ローデータ!$K$12:$K$1011,$F$21,ローデータ!$S$12:$S$1011,L251)</f>
        <v>53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54</v>
      </c>
    </row>
    <row r="255" spans="1:17" ht="14.1" customHeight="1" x14ac:dyDescent="0.15">
      <c r="A255" s="405"/>
      <c r="B255" s="407" t="s">
        <v>86</v>
      </c>
      <c r="C255" s="150">
        <v>1</v>
      </c>
      <c r="D255" s="380" t="s">
        <v>75</v>
      </c>
      <c r="E255" s="387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50">
        <v>2</v>
      </c>
      <c r="D256" s="380" t="s">
        <v>76</v>
      </c>
      <c r="E256" s="387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50">
        <v>3</v>
      </c>
      <c r="D257" s="380" t="s">
        <v>77</v>
      </c>
      <c r="E257" s="387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50">
        <v>4</v>
      </c>
      <c r="D258" s="380" t="s">
        <v>110</v>
      </c>
      <c r="E258" s="381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50">
        <v>5</v>
      </c>
      <c r="D259" s="380" t="s">
        <v>78</v>
      </c>
      <c r="E259" s="387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50">
        <v>6</v>
      </c>
      <c r="D260" s="380" t="s">
        <v>79</v>
      </c>
      <c r="E260" s="387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50">
        <v>7</v>
      </c>
      <c r="D261" s="380" t="s">
        <v>80</v>
      </c>
      <c r="E261" s="387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50">
        <v>8</v>
      </c>
      <c r="D262" s="380" t="s">
        <v>81</v>
      </c>
      <c r="E262" s="387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50">
        <v>9</v>
      </c>
      <c r="D263" s="380" t="s">
        <v>82</v>
      </c>
      <c r="E263" s="387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50">
        <v>10</v>
      </c>
      <c r="D264" s="380" t="s">
        <v>111</v>
      </c>
      <c r="E264" s="381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50">
        <v>11</v>
      </c>
      <c r="D265" s="380" t="s">
        <v>83</v>
      </c>
      <c r="E265" s="387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53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54</v>
      </c>
      <c r="L266" s="94">
        <f>SUM(L254:L265)</f>
        <v>53</v>
      </c>
      <c r="M266" s="94">
        <f>SUM(M254:M265)</f>
        <v>1</v>
      </c>
      <c r="N266" s="94">
        <f>SUM(N254:N265)</f>
        <v>0</v>
      </c>
      <c r="O266" s="56">
        <f>SUM(L266:N266)</f>
        <v>54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SUMIFS(ローデータ!M86:M1085,ローデータ!$B$12:$B$1011,1,ローデータ!$I$12:$I$1011,$C$14,ローデータ!$K$12:$K$1011,$F$21)</f>
        <v>22</v>
      </c>
      <c r="G272" s="89">
        <f>SUMIFS(ローデータ!N86:N1085,ローデータ!$B$12:$B$1011,1,ローデータ!$I$12:$I$1011,$C$14,ローデータ!$K$12:$K$1011,$F$21)</f>
        <v>30</v>
      </c>
      <c r="H272" s="89">
        <f>SUMIFS(ローデータ!O86:O1085,ローデータ!$B$12:$B$1011,1,ローデータ!$I$12:$I$1011,$C$14,ローデータ!$K$12:$K$1011,$F$21)</f>
        <v>7</v>
      </c>
      <c r="I272" s="89">
        <f>SUMIFS(ローデータ!P86:P1085,ローデータ!$B$12:$B$1011,1,ローデータ!$I$12:$I$1011,$C$14,ローデータ!$K$12:$K$1011,$F$21)</f>
        <v>0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59</v>
      </c>
      <c r="L272" s="94">
        <f>SUMIFS(ローデータ!$T$12:$T$1011,ローデータ!$B$12:$B$1011,1,ローデータ!$I$12:$I$1011,$C$14,ローデータ!$K$12:$K$1011,$F$21)</f>
        <v>2</v>
      </c>
      <c r="M272" s="94">
        <f>SUMIFS(ローデータ!$U$12:$U$1011,ローデータ!$B$12:$B$1011,1,ローデータ!$I$12:$I$1011,$C$14,ローデータ!$K$12:$K$1011,$F$21)</f>
        <v>43</v>
      </c>
      <c r="N272" s="94">
        <f>SUMIFS(ローデータ!$V$12:$V$1011,ローデータ!$B$12:$B$1011,1,ローデータ!$I$12:$I$1011,$C$14,ローデータ!$K$12:$K$1011,$F$21)</f>
        <v>13</v>
      </c>
      <c r="O272" s="94">
        <f>SUMIFS(ローデータ!$W$12:$W$1011,ローデータ!$B$12:$B$1011,1,ローデータ!$I$12:$I$1011,$C$14,ローデータ!$K$12:$K$1011,$F$21)</f>
        <v>2</v>
      </c>
      <c r="P272" s="94">
        <f>SUMIFS(ローデータ!$X$12:$X$1011,ローデータ!$B$12:$B$1011,1,ローデータ!$I$12:$I$1011,$C$14,ローデータ!$K$12:$K$1011,$F$21)</f>
        <v>16</v>
      </c>
      <c r="Q272" s="94">
        <f>SUMIFS(ローデータ!$Y$12:$Y$1011,ローデータ!$B$12:$B$1011,1,ローデータ!$I$12:$I$1011,$C$14,ローデータ!$K$12:$K$1011,$F$21)</f>
        <v>0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76</v>
      </c>
    </row>
    <row r="273" spans="1:19" ht="14.1" customHeight="1" x14ac:dyDescent="0.15">
      <c r="A273" s="383"/>
      <c r="B273" s="388" t="s">
        <v>86</v>
      </c>
      <c r="C273" s="150">
        <v>1</v>
      </c>
      <c r="D273" s="380" t="s">
        <v>75</v>
      </c>
      <c r="E273" s="381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50">
        <v>2</v>
      </c>
      <c r="D274" s="380" t="s">
        <v>76</v>
      </c>
      <c r="E274" s="381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50">
        <v>3</v>
      </c>
      <c r="D275" s="380" t="s">
        <v>77</v>
      </c>
      <c r="E275" s="381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50">
        <v>4</v>
      </c>
      <c r="D276" s="414" t="s">
        <v>110</v>
      </c>
      <c r="E276" s="415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50">
        <v>5</v>
      </c>
      <c r="D277" s="380" t="s">
        <v>78</v>
      </c>
      <c r="E277" s="381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50">
        <v>6</v>
      </c>
      <c r="D278" s="380" t="s">
        <v>79</v>
      </c>
      <c r="E278" s="381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50">
        <v>7</v>
      </c>
      <c r="D279" s="380" t="s">
        <v>80</v>
      </c>
      <c r="E279" s="381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50">
        <v>8</v>
      </c>
      <c r="D280" s="380" t="s">
        <v>81</v>
      </c>
      <c r="E280" s="381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50">
        <v>9</v>
      </c>
      <c r="D281" s="380" t="s">
        <v>82</v>
      </c>
      <c r="E281" s="381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50">
        <v>10</v>
      </c>
      <c r="D282" s="380" t="s">
        <v>111</v>
      </c>
      <c r="E282" s="381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50">
        <v>11</v>
      </c>
      <c r="D283" s="380" t="s">
        <v>83</v>
      </c>
      <c r="E283" s="381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22</v>
      </c>
      <c r="G284" s="56">
        <f t="shared" ref="G284:J284" si="28">SUM(G272:G283)</f>
        <v>30</v>
      </c>
      <c r="H284" s="56">
        <f t="shared" si="28"/>
        <v>7</v>
      </c>
      <c r="I284" s="56">
        <f t="shared" si="28"/>
        <v>0</v>
      </c>
      <c r="J284" s="56">
        <f t="shared" si="28"/>
        <v>0</v>
      </c>
      <c r="K284" s="95">
        <f t="shared" si="26"/>
        <v>59</v>
      </c>
      <c r="L284" s="94">
        <f>SUM(L272:L283)</f>
        <v>2</v>
      </c>
      <c r="M284" s="94">
        <f t="shared" ref="M284:R284" si="29">SUM(M272:M283)</f>
        <v>43</v>
      </c>
      <c r="N284" s="94">
        <f t="shared" si="29"/>
        <v>13</v>
      </c>
      <c r="O284" s="94">
        <f t="shared" si="29"/>
        <v>2</v>
      </c>
      <c r="P284" s="94">
        <f t="shared" si="29"/>
        <v>16</v>
      </c>
      <c r="Q284" s="94">
        <f t="shared" si="29"/>
        <v>0</v>
      </c>
      <c r="R284" s="94">
        <f t="shared" si="29"/>
        <v>0</v>
      </c>
      <c r="S284" s="56">
        <f t="shared" si="27"/>
        <v>76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57">
        <v>2</v>
      </c>
      <c r="Q3" s="424" t="s">
        <v>55</v>
      </c>
      <c r="R3" s="425"/>
      <c r="S3" s="425"/>
      <c r="T3" s="426"/>
      <c r="U3" s="157">
        <v>3</v>
      </c>
      <c r="V3" s="424" t="s">
        <v>56</v>
      </c>
      <c r="W3" s="425"/>
      <c r="X3" s="425"/>
      <c r="Y3" s="426"/>
      <c r="Z3" s="157">
        <v>4</v>
      </c>
      <c r="AA3" s="424" t="s">
        <v>57</v>
      </c>
      <c r="AB3" s="425"/>
      <c r="AC3" s="425"/>
      <c r="AD3" s="426"/>
      <c r="AE3" s="157">
        <v>5</v>
      </c>
      <c r="AF3" s="424" t="s">
        <v>58</v>
      </c>
      <c r="AG3" s="425"/>
      <c r="AH3" s="425"/>
      <c r="AI3" s="426"/>
      <c r="AJ3" s="157">
        <v>6</v>
      </c>
      <c r="AK3" s="424" t="s">
        <v>134</v>
      </c>
      <c r="AL3" s="425"/>
      <c r="AM3" s="425"/>
      <c r="AN3" s="426"/>
      <c r="AO3" s="157">
        <v>7</v>
      </c>
      <c r="AP3" s="424" t="s">
        <v>135</v>
      </c>
      <c r="AQ3" s="425"/>
      <c r="AR3" s="425"/>
      <c r="AS3" s="426"/>
      <c r="AT3" s="157">
        <v>8</v>
      </c>
      <c r="AU3" s="424" t="s">
        <v>61</v>
      </c>
      <c r="AV3" s="425"/>
      <c r="AW3" s="425"/>
      <c r="AX3" s="426"/>
      <c r="AY3" s="157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57">
        <v>2</v>
      </c>
      <c r="Q13" s="424" t="s">
        <v>55</v>
      </c>
      <c r="R13" s="425"/>
      <c r="S13" s="425"/>
      <c r="T13" s="426"/>
      <c r="U13" s="157">
        <v>3</v>
      </c>
      <c r="V13" s="424" t="s">
        <v>56</v>
      </c>
      <c r="W13" s="425"/>
      <c r="X13" s="425"/>
      <c r="Y13" s="426"/>
      <c r="Z13" s="157">
        <v>4</v>
      </c>
      <c r="AA13" s="424" t="s">
        <v>57</v>
      </c>
      <c r="AB13" s="425"/>
      <c r="AC13" s="425"/>
      <c r="AD13" s="426"/>
      <c r="AE13" s="157">
        <v>5</v>
      </c>
      <c r="AF13" s="424" t="s">
        <v>58</v>
      </c>
      <c r="AG13" s="425"/>
      <c r="AH13" s="425"/>
      <c r="AI13" s="426"/>
      <c r="AJ13" s="157">
        <v>6</v>
      </c>
      <c r="AK13" s="424" t="s">
        <v>134</v>
      </c>
      <c r="AL13" s="425"/>
      <c r="AM13" s="425"/>
      <c r="AN13" s="426"/>
      <c r="AO13" s="157">
        <v>7</v>
      </c>
      <c r="AP13" s="424" t="s">
        <v>135</v>
      </c>
      <c r="AQ13" s="425"/>
      <c r="AR13" s="425"/>
      <c r="AS13" s="426"/>
      <c r="AT13" s="157">
        <v>8</v>
      </c>
      <c r="AU13" s="424" t="s">
        <v>61</v>
      </c>
      <c r="AV13" s="425"/>
      <c r="AW13" s="425"/>
      <c r="AX13" s="426"/>
      <c r="AY13" s="157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57">
        <v>2</v>
      </c>
      <c r="Q23" s="424" t="s">
        <v>55</v>
      </c>
      <c r="R23" s="425"/>
      <c r="S23" s="425"/>
      <c r="T23" s="426"/>
      <c r="U23" s="157">
        <v>3</v>
      </c>
      <c r="V23" s="424" t="s">
        <v>56</v>
      </c>
      <c r="W23" s="425"/>
      <c r="X23" s="425"/>
      <c r="Y23" s="426"/>
      <c r="Z23" s="157">
        <v>4</v>
      </c>
      <c r="AA23" s="424" t="s">
        <v>57</v>
      </c>
      <c r="AB23" s="425"/>
      <c r="AC23" s="425"/>
      <c r="AD23" s="426"/>
      <c r="AE23" s="157">
        <v>5</v>
      </c>
      <c r="AF23" s="424" t="s">
        <v>58</v>
      </c>
      <c r="AG23" s="425"/>
      <c r="AH23" s="425"/>
      <c r="AI23" s="426"/>
      <c r="AJ23" s="157">
        <v>6</v>
      </c>
      <c r="AK23" s="424" t="s">
        <v>134</v>
      </c>
      <c r="AL23" s="425"/>
      <c r="AM23" s="425"/>
      <c r="AN23" s="426"/>
      <c r="AO23" s="157">
        <v>7</v>
      </c>
      <c r="AP23" s="424" t="s">
        <v>135</v>
      </c>
      <c r="AQ23" s="425"/>
      <c r="AR23" s="425"/>
      <c r="AS23" s="426"/>
      <c r="AT23" s="157">
        <v>8</v>
      </c>
      <c r="AU23" s="424" t="s">
        <v>61</v>
      </c>
      <c r="AV23" s="425"/>
      <c r="AW23" s="425"/>
      <c r="AX23" s="426"/>
      <c r="AY23" s="157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57">
        <v>2</v>
      </c>
      <c r="Q33" s="424" t="s">
        <v>55</v>
      </c>
      <c r="R33" s="425"/>
      <c r="S33" s="425"/>
      <c r="T33" s="426"/>
      <c r="U33" s="157">
        <v>3</v>
      </c>
      <c r="V33" s="424" t="s">
        <v>56</v>
      </c>
      <c r="W33" s="425"/>
      <c r="X33" s="425"/>
      <c r="Y33" s="426"/>
      <c r="Z33" s="157">
        <v>4</v>
      </c>
      <c r="AA33" s="424" t="s">
        <v>57</v>
      </c>
      <c r="AB33" s="425"/>
      <c r="AC33" s="425"/>
      <c r="AD33" s="426"/>
      <c r="AE33" s="157">
        <v>5</v>
      </c>
      <c r="AF33" s="424" t="s">
        <v>58</v>
      </c>
      <c r="AG33" s="425"/>
      <c r="AH33" s="425"/>
      <c r="AI33" s="426"/>
      <c r="AJ33" s="157">
        <v>6</v>
      </c>
      <c r="AK33" s="424" t="s">
        <v>134</v>
      </c>
      <c r="AL33" s="425"/>
      <c r="AM33" s="425"/>
      <c r="AN33" s="426"/>
      <c r="AO33" s="157">
        <v>7</v>
      </c>
      <c r="AP33" s="424" t="s">
        <v>135</v>
      </c>
      <c r="AQ33" s="425"/>
      <c r="AR33" s="425"/>
      <c r="AS33" s="426"/>
      <c r="AT33" s="157">
        <v>8</v>
      </c>
      <c r="AU33" s="424" t="s">
        <v>61</v>
      </c>
      <c r="AV33" s="425"/>
      <c r="AW33" s="425"/>
      <c r="AX33" s="426"/>
      <c r="AY33" s="157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57">
        <v>2</v>
      </c>
      <c r="Q43" s="424" t="s">
        <v>55</v>
      </c>
      <c r="R43" s="425"/>
      <c r="S43" s="425"/>
      <c r="T43" s="426"/>
      <c r="U43" s="157">
        <v>3</v>
      </c>
      <c r="V43" s="424" t="s">
        <v>56</v>
      </c>
      <c r="W43" s="425"/>
      <c r="X43" s="425"/>
      <c r="Y43" s="426"/>
      <c r="Z43" s="157">
        <v>4</v>
      </c>
      <c r="AA43" s="424" t="s">
        <v>57</v>
      </c>
      <c r="AB43" s="425"/>
      <c r="AC43" s="425"/>
      <c r="AD43" s="426"/>
      <c r="AE43" s="157">
        <v>5</v>
      </c>
      <c r="AF43" s="424" t="s">
        <v>58</v>
      </c>
      <c r="AG43" s="425"/>
      <c r="AH43" s="425"/>
      <c r="AI43" s="426"/>
      <c r="AJ43" s="157">
        <v>6</v>
      </c>
      <c r="AK43" s="424" t="s">
        <v>134</v>
      </c>
      <c r="AL43" s="425"/>
      <c r="AM43" s="425"/>
      <c r="AN43" s="426"/>
      <c r="AO43" s="157">
        <v>7</v>
      </c>
      <c r="AP43" s="424" t="s">
        <v>135</v>
      </c>
      <c r="AQ43" s="425"/>
      <c r="AR43" s="425"/>
      <c r="AS43" s="426"/>
      <c r="AT43" s="157">
        <v>8</v>
      </c>
      <c r="AU43" s="424" t="s">
        <v>61</v>
      </c>
      <c r="AV43" s="425"/>
      <c r="AW43" s="425"/>
      <c r="AX43" s="426"/>
      <c r="AY43" s="157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57">
        <v>2</v>
      </c>
      <c r="Q53" s="424" t="s">
        <v>55</v>
      </c>
      <c r="R53" s="425"/>
      <c r="S53" s="425"/>
      <c r="T53" s="426"/>
      <c r="U53" s="157">
        <v>3</v>
      </c>
      <c r="V53" s="424" t="s">
        <v>56</v>
      </c>
      <c r="W53" s="425"/>
      <c r="X53" s="425"/>
      <c r="Y53" s="426"/>
      <c r="Z53" s="157">
        <v>4</v>
      </c>
      <c r="AA53" s="424" t="s">
        <v>57</v>
      </c>
      <c r="AB53" s="425"/>
      <c r="AC53" s="425"/>
      <c r="AD53" s="426"/>
      <c r="AE53" s="157">
        <v>5</v>
      </c>
      <c r="AF53" s="424" t="s">
        <v>58</v>
      </c>
      <c r="AG53" s="425"/>
      <c r="AH53" s="425"/>
      <c r="AI53" s="426"/>
      <c r="AJ53" s="157">
        <v>6</v>
      </c>
      <c r="AK53" s="424" t="s">
        <v>134</v>
      </c>
      <c r="AL53" s="425"/>
      <c r="AM53" s="425"/>
      <c r="AN53" s="426"/>
      <c r="AO53" s="157">
        <v>7</v>
      </c>
      <c r="AP53" s="424" t="s">
        <v>135</v>
      </c>
      <c r="AQ53" s="425"/>
      <c r="AR53" s="425"/>
      <c r="AS53" s="426"/>
      <c r="AT53" s="157">
        <v>8</v>
      </c>
      <c r="AU53" s="424" t="s">
        <v>61</v>
      </c>
      <c r="AV53" s="425"/>
      <c r="AW53" s="425"/>
      <c r="AX53" s="426"/>
      <c r="AY53" s="157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57">
        <v>2</v>
      </c>
      <c r="Q63" s="424" t="s">
        <v>55</v>
      </c>
      <c r="R63" s="425"/>
      <c r="S63" s="425"/>
      <c r="T63" s="426"/>
      <c r="U63" s="157">
        <v>3</v>
      </c>
      <c r="V63" s="424" t="s">
        <v>56</v>
      </c>
      <c r="W63" s="425"/>
      <c r="X63" s="425"/>
      <c r="Y63" s="426"/>
      <c r="Z63" s="157">
        <v>4</v>
      </c>
      <c r="AA63" s="424" t="s">
        <v>57</v>
      </c>
      <c r="AB63" s="425"/>
      <c r="AC63" s="425"/>
      <c r="AD63" s="426"/>
      <c r="AE63" s="157">
        <v>5</v>
      </c>
      <c r="AF63" s="424" t="s">
        <v>58</v>
      </c>
      <c r="AG63" s="425"/>
      <c r="AH63" s="425"/>
      <c r="AI63" s="426"/>
      <c r="AJ63" s="157">
        <v>6</v>
      </c>
      <c r="AK63" s="424" t="s">
        <v>134</v>
      </c>
      <c r="AL63" s="425"/>
      <c r="AM63" s="425"/>
      <c r="AN63" s="426"/>
      <c r="AO63" s="157">
        <v>7</v>
      </c>
      <c r="AP63" s="424" t="s">
        <v>135</v>
      </c>
      <c r="AQ63" s="425"/>
      <c r="AR63" s="425"/>
      <c r="AS63" s="426"/>
      <c r="AT63" s="157">
        <v>8</v>
      </c>
      <c r="AU63" s="424" t="s">
        <v>61</v>
      </c>
      <c r="AV63" s="425"/>
      <c r="AW63" s="425"/>
      <c r="AX63" s="426"/>
      <c r="AY63" s="157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57">
        <v>2</v>
      </c>
      <c r="Q73" s="424" t="s">
        <v>55</v>
      </c>
      <c r="R73" s="425"/>
      <c r="S73" s="425"/>
      <c r="T73" s="426"/>
      <c r="U73" s="157">
        <v>3</v>
      </c>
      <c r="V73" s="424" t="s">
        <v>56</v>
      </c>
      <c r="W73" s="425"/>
      <c r="X73" s="425"/>
      <c r="Y73" s="426"/>
      <c r="Z73" s="157">
        <v>4</v>
      </c>
      <c r="AA73" s="424" t="s">
        <v>57</v>
      </c>
      <c r="AB73" s="425"/>
      <c r="AC73" s="425"/>
      <c r="AD73" s="426"/>
      <c r="AE73" s="157">
        <v>5</v>
      </c>
      <c r="AF73" s="424" t="s">
        <v>58</v>
      </c>
      <c r="AG73" s="425"/>
      <c r="AH73" s="425"/>
      <c r="AI73" s="426"/>
      <c r="AJ73" s="157">
        <v>6</v>
      </c>
      <c r="AK73" s="424" t="s">
        <v>134</v>
      </c>
      <c r="AL73" s="425"/>
      <c r="AM73" s="425"/>
      <c r="AN73" s="426"/>
      <c r="AO73" s="157">
        <v>7</v>
      </c>
      <c r="AP73" s="424" t="s">
        <v>135</v>
      </c>
      <c r="AQ73" s="425"/>
      <c r="AR73" s="425"/>
      <c r="AS73" s="426"/>
      <c r="AT73" s="157">
        <v>8</v>
      </c>
      <c r="AU73" s="424" t="s">
        <v>61</v>
      </c>
      <c r="AV73" s="425"/>
      <c r="AW73" s="425"/>
      <c r="AX73" s="426"/>
      <c r="AY73" s="157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57">
        <v>2</v>
      </c>
      <c r="Q84" s="424" t="s">
        <v>55</v>
      </c>
      <c r="R84" s="425"/>
      <c r="S84" s="425"/>
      <c r="T84" s="426"/>
      <c r="U84" s="157">
        <v>3</v>
      </c>
      <c r="V84" s="424" t="s">
        <v>56</v>
      </c>
      <c r="W84" s="425"/>
      <c r="X84" s="425"/>
      <c r="Y84" s="426"/>
      <c r="Z84" s="157">
        <v>4</v>
      </c>
      <c r="AA84" s="424" t="s">
        <v>57</v>
      </c>
      <c r="AB84" s="425"/>
      <c r="AC84" s="425"/>
      <c r="AD84" s="426"/>
      <c r="AE84" s="157">
        <v>5</v>
      </c>
      <c r="AF84" s="424" t="s">
        <v>58</v>
      </c>
      <c r="AG84" s="425"/>
      <c r="AH84" s="425"/>
      <c r="AI84" s="426"/>
      <c r="AJ84" s="157">
        <v>6</v>
      </c>
      <c r="AK84" s="424" t="s">
        <v>134</v>
      </c>
      <c r="AL84" s="425"/>
      <c r="AM84" s="425"/>
      <c r="AN84" s="426"/>
      <c r="AO84" s="157">
        <v>7</v>
      </c>
      <c r="AP84" s="424" t="s">
        <v>135</v>
      </c>
      <c r="AQ84" s="425"/>
      <c r="AR84" s="425"/>
      <c r="AS84" s="426"/>
      <c r="AT84" s="157">
        <v>8</v>
      </c>
      <c r="AU84" s="424" t="s">
        <v>61</v>
      </c>
      <c r="AV84" s="425"/>
      <c r="AW84" s="425"/>
      <c r="AX84" s="426"/>
      <c r="AY84" s="157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57">
        <v>2</v>
      </c>
      <c r="Q94" s="424" t="s">
        <v>55</v>
      </c>
      <c r="R94" s="425"/>
      <c r="S94" s="425"/>
      <c r="T94" s="426"/>
      <c r="U94" s="157">
        <v>3</v>
      </c>
      <c r="V94" s="424" t="s">
        <v>56</v>
      </c>
      <c r="W94" s="425"/>
      <c r="X94" s="425"/>
      <c r="Y94" s="426"/>
      <c r="Z94" s="157">
        <v>4</v>
      </c>
      <c r="AA94" s="424" t="s">
        <v>57</v>
      </c>
      <c r="AB94" s="425"/>
      <c r="AC94" s="425"/>
      <c r="AD94" s="426"/>
      <c r="AE94" s="157">
        <v>5</v>
      </c>
      <c r="AF94" s="424" t="s">
        <v>58</v>
      </c>
      <c r="AG94" s="425"/>
      <c r="AH94" s="425"/>
      <c r="AI94" s="426"/>
      <c r="AJ94" s="157">
        <v>6</v>
      </c>
      <c r="AK94" s="424" t="s">
        <v>134</v>
      </c>
      <c r="AL94" s="425"/>
      <c r="AM94" s="425"/>
      <c r="AN94" s="426"/>
      <c r="AO94" s="157">
        <v>7</v>
      </c>
      <c r="AP94" s="424" t="s">
        <v>135</v>
      </c>
      <c r="AQ94" s="425"/>
      <c r="AR94" s="425"/>
      <c r="AS94" s="426"/>
      <c r="AT94" s="157">
        <v>8</v>
      </c>
      <c r="AU94" s="424" t="s">
        <v>61</v>
      </c>
      <c r="AV94" s="425"/>
      <c r="AW94" s="425"/>
      <c r="AX94" s="426"/>
      <c r="AY94" s="157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57">
        <v>2</v>
      </c>
      <c r="Q104" s="424" t="s">
        <v>55</v>
      </c>
      <c r="R104" s="425"/>
      <c r="S104" s="425"/>
      <c r="T104" s="426"/>
      <c r="U104" s="157">
        <v>3</v>
      </c>
      <c r="V104" s="424" t="s">
        <v>56</v>
      </c>
      <c r="W104" s="425"/>
      <c r="X104" s="425"/>
      <c r="Y104" s="426"/>
      <c r="Z104" s="157">
        <v>4</v>
      </c>
      <c r="AA104" s="424" t="s">
        <v>57</v>
      </c>
      <c r="AB104" s="425"/>
      <c r="AC104" s="425"/>
      <c r="AD104" s="426"/>
      <c r="AE104" s="157">
        <v>5</v>
      </c>
      <c r="AF104" s="424" t="s">
        <v>58</v>
      </c>
      <c r="AG104" s="425"/>
      <c r="AH104" s="425"/>
      <c r="AI104" s="426"/>
      <c r="AJ104" s="157">
        <v>6</v>
      </c>
      <c r="AK104" s="424" t="s">
        <v>134</v>
      </c>
      <c r="AL104" s="425"/>
      <c r="AM104" s="425"/>
      <c r="AN104" s="426"/>
      <c r="AO104" s="157">
        <v>7</v>
      </c>
      <c r="AP104" s="424" t="s">
        <v>135</v>
      </c>
      <c r="AQ104" s="425"/>
      <c r="AR104" s="425"/>
      <c r="AS104" s="426"/>
      <c r="AT104" s="157">
        <v>8</v>
      </c>
      <c r="AU104" s="424" t="s">
        <v>61</v>
      </c>
      <c r="AV104" s="425"/>
      <c r="AW104" s="425"/>
      <c r="AX104" s="426"/>
      <c r="AY104" s="157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57">
        <v>2</v>
      </c>
      <c r="Q114" s="424" t="s">
        <v>55</v>
      </c>
      <c r="R114" s="425"/>
      <c r="S114" s="425"/>
      <c r="T114" s="426"/>
      <c r="U114" s="157">
        <v>3</v>
      </c>
      <c r="V114" s="424" t="s">
        <v>56</v>
      </c>
      <c r="W114" s="425"/>
      <c r="X114" s="425"/>
      <c r="Y114" s="426"/>
      <c r="Z114" s="157">
        <v>4</v>
      </c>
      <c r="AA114" s="424" t="s">
        <v>57</v>
      </c>
      <c r="AB114" s="425"/>
      <c r="AC114" s="425"/>
      <c r="AD114" s="426"/>
      <c r="AE114" s="157">
        <v>5</v>
      </c>
      <c r="AF114" s="424" t="s">
        <v>58</v>
      </c>
      <c r="AG114" s="425"/>
      <c r="AH114" s="425"/>
      <c r="AI114" s="426"/>
      <c r="AJ114" s="157">
        <v>6</v>
      </c>
      <c r="AK114" s="424" t="s">
        <v>134</v>
      </c>
      <c r="AL114" s="425"/>
      <c r="AM114" s="425"/>
      <c r="AN114" s="426"/>
      <c r="AO114" s="157">
        <v>7</v>
      </c>
      <c r="AP114" s="424" t="s">
        <v>135</v>
      </c>
      <c r="AQ114" s="425"/>
      <c r="AR114" s="425"/>
      <c r="AS114" s="426"/>
      <c r="AT114" s="157">
        <v>8</v>
      </c>
      <c r="AU114" s="424" t="s">
        <v>61</v>
      </c>
      <c r="AV114" s="425"/>
      <c r="AW114" s="425"/>
      <c r="AX114" s="426"/>
      <c r="AY114" s="157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2"/>
      <c r="H3" s="342"/>
      <c r="K3" s="342"/>
      <c r="L3" s="342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84">
        <v>8</v>
      </c>
      <c r="H4" s="43" t="s">
        <v>53</v>
      </c>
      <c r="K4" s="413">
        <f>COUNTIFS(ローデータ!B12:B1011,1,ローデータ!G12:G1011,$G$4)</f>
        <v>0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9"/>
      <c r="B14" s="53">
        <v>1</v>
      </c>
      <c r="C14" s="53">
        <v>2</v>
      </c>
      <c r="D14" s="210" t="s">
        <v>50</v>
      </c>
      <c r="F14" s="22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1"/>
      <c r="B15" s="54" t="s">
        <v>63</v>
      </c>
      <c r="C15" s="54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48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6">
        <f>COUNTIFS(ローデータ!$B$12:$B$1011,1,ローデータ!$G$12:$G$1011,$G$4,ローデータ!$K$12:$K$1011,B21)</f>
        <v>0</v>
      </c>
      <c r="C23" s="287"/>
      <c r="D23" s="286">
        <f>COUNTIFS(ローデータ!$B$12:$B$1011,1,ローデータ!$G$12:$G$1011,$G$4,ローデータ!$K$12:$K$1011,D21)</f>
        <v>0</v>
      </c>
      <c r="E23" s="287"/>
      <c r="F23" s="286">
        <f>COUNTIFS(ローデータ!$B$12:$B$1011,1,ローデータ!$G$12:$G$1011,$G$4,ローデータ!$K$12:$K$1011,F21)</f>
        <v>0</v>
      </c>
      <c r="G23" s="288"/>
      <c r="H23" s="287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9"/>
      <c r="B34" s="35">
        <v>1</v>
      </c>
      <c r="C34" s="35">
        <v>2</v>
      </c>
      <c r="D34" s="35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124</v>
      </c>
      <c r="Q34" s="249" t="s">
        <v>50</v>
      </c>
    </row>
    <row r="35" spans="1:17" ht="14.1" customHeight="1" x14ac:dyDescent="0.15">
      <c r="A35" s="231"/>
      <c r="B35" s="54" t="s">
        <v>67</v>
      </c>
      <c r="C35" s="54" t="s">
        <v>66</v>
      </c>
      <c r="D35" s="54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124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38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0</v>
      </c>
      <c r="F76" s="287"/>
      <c r="G76" s="286">
        <f>COUNTIFS(ローデータ!$B$12:$B$1011,1,ローデータ!$G$12:$G$1011,$G$4,ローデータ!$H$12:$H$1011,$A$76,ローデータ!$K$12:$K$1011,G73)</f>
        <v>0</v>
      </c>
      <c r="H76" s="288"/>
      <c r="I76" s="288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0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0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0</v>
      </c>
      <c r="D84" s="350"/>
      <c r="E84" s="349">
        <f>SUM(E75:F83)</f>
        <v>0</v>
      </c>
      <c r="F84" s="350"/>
      <c r="G84" s="351">
        <f>SUM(G75:I83)</f>
        <v>0</v>
      </c>
      <c r="H84" s="351"/>
      <c r="I84" s="349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115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70">
        <v>1</v>
      </c>
      <c r="D107" s="70">
        <v>2</v>
      </c>
      <c r="E107" s="70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124</v>
      </c>
      <c r="Q107" s="358"/>
    </row>
    <row r="108" spans="1:17" ht="14.1" customHeight="1" x14ac:dyDescent="0.15">
      <c r="A108" s="334"/>
      <c r="B108" s="335"/>
      <c r="C108" s="73" t="s">
        <v>67</v>
      </c>
      <c r="D108" s="73" t="s">
        <v>66</v>
      </c>
      <c r="E108" s="73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124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16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0</v>
      </c>
      <c r="G159" s="287"/>
      <c r="H159" s="286">
        <f>COUNTIFS(ローデータ!$B$12:$B$1011,1,ローデータ!$G$12:$G$1011,$G$4,ローデータ!$I$12:$I$1011,$C$14,ローデータ!$K$12:$K$1011,H157)</f>
        <v>0</v>
      </c>
      <c r="I159" s="287"/>
      <c r="J159" s="286">
        <f>COUNTIFS(ローデータ!$B$12:$B$1011,1,ローデータ!$G$12:$G$1011,$G$4,ローデータ!$I$12:$I$1011,$C$14,ローデータ!$K$12:$K$1011,J157)</f>
        <v>0</v>
      </c>
      <c r="K159" s="288"/>
      <c r="L159" s="287"/>
      <c r="M159" s="56">
        <f t="shared" ref="M159:M171" si="16">SUM(F159:L159)</f>
        <v>0</v>
      </c>
    </row>
    <row r="160" spans="1:16" ht="14.1" customHeight="1" x14ac:dyDescent="0.15">
      <c r="A160" s="383"/>
      <c r="B160" s="388" t="s">
        <v>86</v>
      </c>
      <c r="C160" s="4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4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4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4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4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4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4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4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4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4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4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0</v>
      </c>
      <c r="G171" s="287"/>
      <c r="H171" s="286">
        <f>SUM(H159:I170)</f>
        <v>0</v>
      </c>
      <c r="I171" s="287"/>
      <c r="J171" s="286">
        <f>SUM(J159:L170)</f>
        <v>0</v>
      </c>
      <c r="K171" s="288"/>
      <c r="L171" s="287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3"/>
      <c r="B180" s="388" t="s">
        <v>86</v>
      </c>
      <c r="C180" s="4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4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4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4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4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4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4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4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4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4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4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3"/>
      <c r="B199" s="388" t="s">
        <v>86</v>
      </c>
      <c r="C199" s="74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74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74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74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74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74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74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74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74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74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74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70">
        <v>1</v>
      </c>
      <c r="G214" s="70">
        <v>2</v>
      </c>
      <c r="H214" s="70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73" t="s">
        <v>67</v>
      </c>
      <c r="G215" s="73" t="s">
        <v>66</v>
      </c>
      <c r="H215" s="73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3"/>
      <c r="B217" s="388" t="s">
        <v>86</v>
      </c>
      <c r="C217" s="74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74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74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74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74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74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74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74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74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74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74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178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69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3"/>
      <c r="B235" s="388" t="s">
        <v>86</v>
      </c>
      <c r="C235" s="74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74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74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74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74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74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74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74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74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74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74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5"/>
      <c r="B255" s="407" t="s">
        <v>86</v>
      </c>
      <c r="C255" s="4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4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4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4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4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4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4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4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4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4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4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124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3"/>
      <c r="B273" s="388" t="s">
        <v>86</v>
      </c>
      <c r="C273" s="4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4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4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4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4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4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3"/>
      <c r="B279" s="389"/>
      <c r="C279" s="4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3"/>
      <c r="B280" s="389"/>
      <c r="C280" s="4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3"/>
      <c r="B281" s="389"/>
      <c r="C281" s="4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3"/>
      <c r="B282" s="389"/>
      <c r="C282" s="4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4"/>
      <c r="B283" s="390"/>
      <c r="C283" s="4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2" t="s">
        <v>138</v>
      </c>
      <c r="B3" s="376" t="s">
        <v>142</v>
      </c>
      <c r="C3" s="376"/>
      <c r="D3" s="376"/>
      <c r="E3" s="376" t="s">
        <v>141</v>
      </c>
      <c r="F3" s="376"/>
      <c r="G3" s="376"/>
      <c r="H3" s="376" t="s">
        <v>140</v>
      </c>
      <c r="I3" s="376"/>
      <c r="J3" s="376"/>
      <c r="K3" s="36">
        <v>1</v>
      </c>
      <c r="L3" s="424" t="s">
        <v>129</v>
      </c>
      <c r="M3" s="425"/>
      <c r="N3" s="425"/>
      <c r="O3" s="426"/>
      <c r="P3" s="121">
        <v>2</v>
      </c>
      <c r="Q3" s="424" t="s">
        <v>130</v>
      </c>
      <c r="R3" s="425"/>
      <c r="S3" s="425"/>
      <c r="T3" s="426"/>
      <c r="U3" s="121">
        <v>3</v>
      </c>
      <c r="V3" s="424" t="s">
        <v>131</v>
      </c>
      <c r="W3" s="425"/>
      <c r="X3" s="425"/>
      <c r="Y3" s="426"/>
      <c r="Z3" s="121">
        <v>4</v>
      </c>
      <c r="AA3" s="424" t="s">
        <v>132</v>
      </c>
      <c r="AB3" s="425"/>
      <c r="AC3" s="425"/>
      <c r="AD3" s="426"/>
      <c r="AE3" s="121">
        <v>5</v>
      </c>
      <c r="AF3" s="424" t="s">
        <v>133</v>
      </c>
      <c r="AG3" s="425"/>
      <c r="AH3" s="425"/>
      <c r="AI3" s="426"/>
      <c r="AJ3" s="121">
        <v>6</v>
      </c>
      <c r="AK3" s="424" t="s">
        <v>134</v>
      </c>
      <c r="AL3" s="425"/>
      <c r="AM3" s="425"/>
      <c r="AN3" s="426"/>
      <c r="AO3" s="121">
        <v>7</v>
      </c>
      <c r="AP3" s="424" t="s">
        <v>135</v>
      </c>
      <c r="AQ3" s="425"/>
      <c r="AR3" s="425"/>
      <c r="AS3" s="426"/>
      <c r="AT3" s="121">
        <v>8</v>
      </c>
      <c r="AU3" s="424" t="s">
        <v>136</v>
      </c>
      <c r="AV3" s="425"/>
      <c r="AW3" s="425"/>
      <c r="AX3" s="426"/>
      <c r="AY3" s="121">
        <v>9</v>
      </c>
      <c r="AZ3" s="424" t="s">
        <v>137</v>
      </c>
      <c r="BA3" s="425"/>
      <c r="BB3" s="425"/>
      <c r="BC3" s="428"/>
      <c r="BD3" s="425" t="s">
        <v>194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143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143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143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143</v>
      </c>
      <c r="C8" s="376"/>
      <c r="D8" s="376"/>
      <c r="E8" s="376" t="s">
        <v>143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143</v>
      </c>
      <c r="C9" s="376"/>
      <c r="D9" s="376"/>
      <c r="E9" s="376"/>
      <c r="F9" s="376"/>
      <c r="G9" s="376"/>
      <c r="H9" s="376" t="s">
        <v>143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143</v>
      </c>
      <c r="F10" s="376"/>
      <c r="G10" s="376"/>
      <c r="H10" s="376" t="s">
        <v>143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143</v>
      </c>
      <c r="C11" s="376"/>
      <c r="D11" s="376"/>
      <c r="E11" s="376" t="s">
        <v>143</v>
      </c>
      <c r="F11" s="376"/>
      <c r="G11" s="376"/>
      <c r="H11" s="376" t="s">
        <v>143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21">
        <v>2</v>
      </c>
      <c r="Q13" s="424" t="s">
        <v>55</v>
      </c>
      <c r="R13" s="425"/>
      <c r="S13" s="425"/>
      <c r="T13" s="426"/>
      <c r="U13" s="121">
        <v>3</v>
      </c>
      <c r="V13" s="424" t="s">
        <v>56</v>
      </c>
      <c r="W13" s="425"/>
      <c r="X13" s="425"/>
      <c r="Y13" s="426"/>
      <c r="Z13" s="121">
        <v>4</v>
      </c>
      <c r="AA13" s="424" t="s">
        <v>57</v>
      </c>
      <c r="AB13" s="425"/>
      <c r="AC13" s="425"/>
      <c r="AD13" s="426"/>
      <c r="AE13" s="121">
        <v>5</v>
      </c>
      <c r="AF13" s="424" t="s">
        <v>58</v>
      </c>
      <c r="AG13" s="425"/>
      <c r="AH13" s="425"/>
      <c r="AI13" s="426"/>
      <c r="AJ13" s="121">
        <v>6</v>
      </c>
      <c r="AK13" s="424" t="s">
        <v>134</v>
      </c>
      <c r="AL13" s="425"/>
      <c r="AM13" s="425"/>
      <c r="AN13" s="426"/>
      <c r="AO13" s="121">
        <v>7</v>
      </c>
      <c r="AP13" s="424" t="s">
        <v>135</v>
      </c>
      <c r="AQ13" s="425"/>
      <c r="AR13" s="425"/>
      <c r="AS13" s="426"/>
      <c r="AT13" s="121">
        <v>8</v>
      </c>
      <c r="AU13" s="424" t="s">
        <v>61</v>
      </c>
      <c r="AV13" s="425"/>
      <c r="AW13" s="425"/>
      <c r="AX13" s="426"/>
      <c r="AY13" s="121">
        <v>9</v>
      </c>
      <c r="AZ13" s="424" t="s">
        <v>62</v>
      </c>
      <c r="BA13" s="425"/>
      <c r="BB13" s="425"/>
      <c r="BC13" s="428"/>
      <c r="BD13" s="425" t="s">
        <v>194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143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143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143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143</v>
      </c>
      <c r="C18" s="376"/>
      <c r="D18" s="376"/>
      <c r="E18" s="376" t="s">
        <v>143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143</v>
      </c>
      <c r="C19" s="376"/>
      <c r="D19" s="376"/>
      <c r="E19" s="376"/>
      <c r="F19" s="376"/>
      <c r="G19" s="376"/>
      <c r="H19" s="376" t="s">
        <v>143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143</v>
      </c>
      <c r="F20" s="376"/>
      <c r="G20" s="376"/>
      <c r="H20" s="376" t="s">
        <v>143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143</v>
      </c>
      <c r="C21" s="376"/>
      <c r="D21" s="376"/>
      <c r="E21" s="376" t="s">
        <v>143</v>
      </c>
      <c r="F21" s="376"/>
      <c r="G21" s="376"/>
      <c r="H21" s="376" t="s">
        <v>143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21">
        <v>2</v>
      </c>
      <c r="Q23" s="424" t="s">
        <v>55</v>
      </c>
      <c r="R23" s="425"/>
      <c r="S23" s="425"/>
      <c r="T23" s="426"/>
      <c r="U23" s="121">
        <v>3</v>
      </c>
      <c r="V23" s="424" t="s">
        <v>56</v>
      </c>
      <c r="W23" s="425"/>
      <c r="X23" s="425"/>
      <c r="Y23" s="426"/>
      <c r="Z23" s="121">
        <v>4</v>
      </c>
      <c r="AA23" s="424" t="s">
        <v>57</v>
      </c>
      <c r="AB23" s="425"/>
      <c r="AC23" s="425"/>
      <c r="AD23" s="426"/>
      <c r="AE23" s="121">
        <v>5</v>
      </c>
      <c r="AF23" s="424" t="s">
        <v>58</v>
      </c>
      <c r="AG23" s="425"/>
      <c r="AH23" s="425"/>
      <c r="AI23" s="426"/>
      <c r="AJ23" s="121">
        <v>6</v>
      </c>
      <c r="AK23" s="424" t="s">
        <v>134</v>
      </c>
      <c r="AL23" s="425"/>
      <c r="AM23" s="425"/>
      <c r="AN23" s="426"/>
      <c r="AO23" s="121">
        <v>7</v>
      </c>
      <c r="AP23" s="424" t="s">
        <v>135</v>
      </c>
      <c r="AQ23" s="425"/>
      <c r="AR23" s="425"/>
      <c r="AS23" s="426"/>
      <c r="AT23" s="121">
        <v>8</v>
      </c>
      <c r="AU23" s="424" t="s">
        <v>61</v>
      </c>
      <c r="AV23" s="425"/>
      <c r="AW23" s="425"/>
      <c r="AX23" s="426"/>
      <c r="AY23" s="121">
        <v>9</v>
      </c>
      <c r="AZ23" s="424" t="s">
        <v>62</v>
      </c>
      <c r="BA23" s="425"/>
      <c r="BB23" s="425"/>
      <c r="BC23" s="428"/>
      <c r="BD23" s="425" t="s">
        <v>194</v>
      </c>
      <c r="BE23" s="425"/>
      <c r="BF23" s="425"/>
      <c r="BG23" s="425"/>
      <c r="BH23" s="427"/>
    </row>
    <row r="24" spans="1:60" ht="12.95" customHeight="1" thickBot="1" x14ac:dyDescent="0.2">
      <c r="A24" s="382" t="s">
        <v>145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143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143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143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143</v>
      </c>
      <c r="C28" s="376"/>
      <c r="D28" s="376"/>
      <c r="E28" s="376" t="s">
        <v>143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143</v>
      </c>
      <c r="C29" s="376"/>
      <c r="D29" s="376"/>
      <c r="E29" s="376"/>
      <c r="F29" s="376"/>
      <c r="G29" s="376"/>
      <c r="H29" s="376" t="s">
        <v>143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143</v>
      </c>
      <c r="F30" s="376"/>
      <c r="G30" s="376"/>
      <c r="H30" s="376" t="s">
        <v>143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143</v>
      </c>
      <c r="C31" s="376"/>
      <c r="D31" s="376"/>
      <c r="E31" s="376" t="s">
        <v>143</v>
      </c>
      <c r="F31" s="376"/>
      <c r="G31" s="376"/>
      <c r="H31" s="376" t="s">
        <v>143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21">
        <v>2</v>
      </c>
      <c r="Q33" s="424" t="s">
        <v>55</v>
      </c>
      <c r="R33" s="425"/>
      <c r="S33" s="425"/>
      <c r="T33" s="426"/>
      <c r="U33" s="121">
        <v>3</v>
      </c>
      <c r="V33" s="424" t="s">
        <v>56</v>
      </c>
      <c r="W33" s="425"/>
      <c r="X33" s="425"/>
      <c r="Y33" s="426"/>
      <c r="Z33" s="121">
        <v>4</v>
      </c>
      <c r="AA33" s="424" t="s">
        <v>57</v>
      </c>
      <c r="AB33" s="425"/>
      <c r="AC33" s="425"/>
      <c r="AD33" s="426"/>
      <c r="AE33" s="121">
        <v>5</v>
      </c>
      <c r="AF33" s="424" t="s">
        <v>58</v>
      </c>
      <c r="AG33" s="425"/>
      <c r="AH33" s="425"/>
      <c r="AI33" s="426"/>
      <c r="AJ33" s="121">
        <v>6</v>
      </c>
      <c r="AK33" s="424" t="s">
        <v>134</v>
      </c>
      <c r="AL33" s="425"/>
      <c r="AM33" s="425"/>
      <c r="AN33" s="426"/>
      <c r="AO33" s="121">
        <v>7</v>
      </c>
      <c r="AP33" s="424" t="s">
        <v>135</v>
      </c>
      <c r="AQ33" s="425"/>
      <c r="AR33" s="425"/>
      <c r="AS33" s="426"/>
      <c r="AT33" s="121">
        <v>8</v>
      </c>
      <c r="AU33" s="424" t="s">
        <v>61</v>
      </c>
      <c r="AV33" s="425"/>
      <c r="AW33" s="425"/>
      <c r="AX33" s="426"/>
      <c r="AY33" s="121">
        <v>9</v>
      </c>
      <c r="AZ33" s="424" t="s">
        <v>62</v>
      </c>
      <c r="BA33" s="425"/>
      <c r="BB33" s="425"/>
      <c r="BC33" s="428"/>
      <c r="BD33" s="425" t="s">
        <v>194</v>
      </c>
      <c r="BE33" s="425"/>
      <c r="BF33" s="425"/>
      <c r="BG33" s="425"/>
      <c r="BH33" s="427"/>
    </row>
    <row r="34" spans="1:60" ht="12.95" customHeight="1" thickBot="1" x14ac:dyDescent="0.2">
      <c r="A34" s="382" t="s">
        <v>146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143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143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143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143</v>
      </c>
      <c r="C38" s="376"/>
      <c r="D38" s="376"/>
      <c r="E38" s="376" t="s">
        <v>143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143</v>
      </c>
      <c r="C39" s="376"/>
      <c r="D39" s="376"/>
      <c r="E39" s="376"/>
      <c r="F39" s="376"/>
      <c r="G39" s="376"/>
      <c r="H39" s="376" t="s">
        <v>143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143</v>
      </c>
      <c r="F40" s="376"/>
      <c r="G40" s="376"/>
      <c r="H40" s="376" t="s">
        <v>143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143</v>
      </c>
      <c r="C41" s="376"/>
      <c r="D41" s="376"/>
      <c r="E41" s="376" t="s">
        <v>143</v>
      </c>
      <c r="F41" s="376"/>
      <c r="G41" s="376"/>
      <c r="H41" s="376" t="s">
        <v>143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21">
        <v>2</v>
      </c>
      <c r="Q43" s="424" t="s">
        <v>55</v>
      </c>
      <c r="R43" s="425"/>
      <c r="S43" s="425"/>
      <c r="T43" s="426"/>
      <c r="U43" s="121">
        <v>3</v>
      </c>
      <c r="V43" s="424" t="s">
        <v>56</v>
      </c>
      <c r="W43" s="425"/>
      <c r="X43" s="425"/>
      <c r="Y43" s="426"/>
      <c r="Z43" s="121">
        <v>4</v>
      </c>
      <c r="AA43" s="424" t="s">
        <v>57</v>
      </c>
      <c r="AB43" s="425"/>
      <c r="AC43" s="425"/>
      <c r="AD43" s="426"/>
      <c r="AE43" s="121">
        <v>5</v>
      </c>
      <c r="AF43" s="424" t="s">
        <v>58</v>
      </c>
      <c r="AG43" s="425"/>
      <c r="AH43" s="425"/>
      <c r="AI43" s="426"/>
      <c r="AJ43" s="121">
        <v>6</v>
      </c>
      <c r="AK43" s="424" t="s">
        <v>134</v>
      </c>
      <c r="AL43" s="425"/>
      <c r="AM43" s="425"/>
      <c r="AN43" s="426"/>
      <c r="AO43" s="121">
        <v>7</v>
      </c>
      <c r="AP43" s="424" t="s">
        <v>135</v>
      </c>
      <c r="AQ43" s="425"/>
      <c r="AR43" s="425"/>
      <c r="AS43" s="426"/>
      <c r="AT43" s="121">
        <v>8</v>
      </c>
      <c r="AU43" s="424" t="s">
        <v>61</v>
      </c>
      <c r="AV43" s="425"/>
      <c r="AW43" s="425"/>
      <c r="AX43" s="426"/>
      <c r="AY43" s="121">
        <v>9</v>
      </c>
      <c r="AZ43" s="424" t="s">
        <v>62</v>
      </c>
      <c r="BA43" s="425"/>
      <c r="BB43" s="425"/>
      <c r="BC43" s="428"/>
      <c r="BD43" s="425" t="s">
        <v>194</v>
      </c>
      <c r="BE43" s="425"/>
      <c r="BF43" s="425"/>
      <c r="BG43" s="425"/>
      <c r="BH43" s="427"/>
    </row>
    <row r="44" spans="1:60" ht="12.95" customHeight="1" thickBot="1" x14ac:dyDescent="0.2">
      <c r="A44" s="422" t="s">
        <v>147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143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143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143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143</v>
      </c>
      <c r="C48" s="376"/>
      <c r="D48" s="376"/>
      <c r="E48" s="376" t="s">
        <v>143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143</v>
      </c>
      <c r="C49" s="376"/>
      <c r="D49" s="376"/>
      <c r="E49" s="376"/>
      <c r="F49" s="376"/>
      <c r="G49" s="376"/>
      <c r="H49" s="376" t="s">
        <v>143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143</v>
      </c>
      <c r="F50" s="376"/>
      <c r="G50" s="376"/>
      <c r="H50" s="376" t="s">
        <v>143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143</v>
      </c>
      <c r="C51" s="376"/>
      <c r="D51" s="376"/>
      <c r="E51" s="376" t="s">
        <v>143</v>
      </c>
      <c r="F51" s="376"/>
      <c r="G51" s="376"/>
      <c r="H51" s="376" t="s">
        <v>143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21">
        <v>2</v>
      </c>
      <c r="Q53" s="424" t="s">
        <v>55</v>
      </c>
      <c r="R53" s="425"/>
      <c r="S53" s="425"/>
      <c r="T53" s="426"/>
      <c r="U53" s="121">
        <v>3</v>
      </c>
      <c r="V53" s="424" t="s">
        <v>56</v>
      </c>
      <c r="W53" s="425"/>
      <c r="X53" s="425"/>
      <c r="Y53" s="426"/>
      <c r="Z53" s="121">
        <v>4</v>
      </c>
      <c r="AA53" s="424" t="s">
        <v>57</v>
      </c>
      <c r="AB53" s="425"/>
      <c r="AC53" s="425"/>
      <c r="AD53" s="426"/>
      <c r="AE53" s="121">
        <v>5</v>
      </c>
      <c r="AF53" s="424" t="s">
        <v>58</v>
      </c>
      <c r="AG53" s="425"/>
      <c r="AH53" s="425"/>
      <c r="AI53" s="426"/>
      <c r="AJ53" s="121">
        <v>6</v>
      </c>
      <c r="AK53" s="424" t="s">
        <v>134</v>
      </c>
      <c r="AL53" s="425"/>
      <c r="AM53" s="425"/>
      <c r="AN53" s="426"/>
      <c r="AO53" s="121">
        <v>7</v>
      </c>
      <c r="AP53" s="424" t="s">
        <v>135</v>
      </c>
      <c r="AQ53" s="425"/>
      <c r="AR53" s="425"/>
      <c r="AS53" s="426"/>
      <c r="AT53" s="121">
        <v>8</v>
      </c>
      <c r="AU53" s="424" t="s">
        <v>61</v>
      </c>
      <c r="AV53" s="425"/>
      <c r="AW53" s="425"/>
      <c r="AX53" s="426"/>
      <c r="AY53" s="121">
        <v>9</v>
      </c>
      <c r="AZ53" s="424" t="s">
        <v>62</v>
      </c>
      <c r="BA53" s="425"/>
      <c r="BB53" s="425"/>
      <c r="BC53" s="428"/>
      <c r="BD53" s="425" t="s">
        <v>194</v>
      </c>
      <c r="BE53" s="425"/>
      <c r="BF53" s="425"/>
      <c r="BG53" s="425"/>
      <c r="BH53" s="427"/>
    </row>
    <row r="54" spans="1:60" ht="12.95" customHeight="1" thickBot="1" x14ac:dyDescent="0.2">
      <c r="A54" s="429" t="s">
        <v>148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143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143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143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143</v>
      </c>
      <c r="C58" s="376"/>
      <c r="D58" s="376"/>
      <c r="E58" s="376" t="s">
        <v>143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143</v>
      </c>
      <c r="C59" s="376"/>
      <c r="D59" s="376"/>
      <c r="E59" s="376"/>
      <c r="F59" s="376"/>
      <c r="G59" s="376"/>
      <c r="H59" s="376" t="s">
        <v>143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143</v>
      </c>
      <c r="F60" s="376"/>
      <c r="G60" s="376"/>
      <c r="H60" s="376" t="s">
        <v>143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143</v>
      </c>
      <c r="C61" s="376"/>
      <c r="D61" s="376"/>
      <c r="E61" s="376" t="s">
        <v>143</v>
      </c>
      <c r="F61" s="376"/>
      <c r="G61" s="376"/>
      <c r="H61" s="376" t="s">
        <v>143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21">
        <v>2</v>
      </c>
      <c r="Q63" s="424" t="s">
        <v>55</v>
      </c>
      <c r="R63" s="425"/>
      <c r="S63" s="425"/>
      <c r="T63" s="426"/>
      <c r="U63" s="121">
        <v>3</v>
      </c>
      <c r="V63" s="424" t="s">
        <v>56</v>
      </c>
      <c r="W63" s="425"/>
      <c r="X63" s="425"/>
      <c r="Y63" s="426"/>
      <c r="Z63" s="121">
        <v>4</v>
      </c>
      <c r="AA63" s="424" t="s">
        <v>57</v>
      </c>
      <c r="AB63" s="425"/>
      <c r="AC63" s="425"/>
      <c r="AD63" s="426"/>
      <c r="AE63" s="121">
        <v>5</v>
      </c>
      <c r="AF63" s="424" t="s">
        <v>58</v>
      </c>
      <c r="AG63" s="425"/>
      <c r="AH63" s="425"/>
      <c r="AI63" s="426"/>
      <c r="AJ63" s="121">
        <v>6</v>
      </c>
      <c r="AK63" s="424" t="s">
        <v>134</v>
      </c>
      <c r="AL63" s="425"/>
      <c r="AM63" s="425"/>
      <c r="AN63" s="426"/>
      <c r="AO63" s="121">
        <v>7</v>
      </c>
      <c r="AP63" s="424" t="s">
        <v>135</v>
      </c>
      <c r="AQ63" s="425"/>
      <c r="AR63" s="425"/>
      <c r="AS63" s="426"/>
      <c r="AT63" s="121">
        <v>8</v>
      </c>
      <c r="AU63" s="424" t="s">
        <v>61</v>
      </c>
      <c r="AV63" s="425"/>
      <c r="AW63" s="425"/>
      <c r="AX63" s="426"/>
      <c r="AY63" s="121">
        <v>9</v>
      </c>
      <c r="AZ63" s="424" t="s">
        <v>62</v>
      </c>
      <c r="BA63" s="425"/>
      <c r="BB63" s="425"/>
      <c r="BC63" s="428"/>
      <c r="BD63" s="425" t="s">
        <v>194</v>
      </c>
      <c r="BE63" s="425"/>
      <c r="BF63" s="425"/>
      <c r="BG63" s="425"/>
      <c r="BH63" s="427"/>
    </row>
    <row r="64" spans="1:60" ht="12.95" customHeight="1" thickBot="1" x14ac:dyDescent="0.2">
      <c r="A64" s="382" t="s">
        <v>149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143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143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143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143</v>
      </c>
      <c r="C68" s="376"/>
      <c r="D68" s="376"/>
      <c r="E68" s="376" t="s">
        <v>143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143</v>
      </c>
      <c r="C69" s="376"/>
      <c r="D69" s="376"/>
      <c r="E69" s="376"/>
      <c r="F69" s="376"/>
      <c r="G69" s="376"/>
      <c r="H69" s="376" t="s">
        <v>143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143</v>
      </c>
      <c r="F70" s="376"/>
      <c r="G70" s="376"/>
      <c r="H70" s="376" t="s">
        <v>143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143</v>
      </c>
      <c r="C71" s="376"/>
      <c r="D71" s="376"/>
      <c r="E71" s="376" t="s">
        <v>143</v>
      </c>
      <c r="F71" s="376"/>
      <c r="G71" s="376"/>
      <c r="H71" s="376" t="s">
        <v>143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21">
        <v>2</v>
      </c>
      <c r="Q73" s="424" t="s">
        <v>55</v>
      </c>
      <c r="R73" s="425"/>
      <c r="S73" s="425"/>
      <c r="T73" s="426"/>
      <c r="U73" s="121">
        <v>3</v>
      </c>
      <c r="V73" s="424" t="s">
        <v>56</v>
      </c>
      <c r="W73" s="425"/>
      <c r="X73" s="425"/>
      <c r="Y73" s="426"/>
      <c r="Z73" s="121">
        <v>4</v>
      </c>
      <c r="AA73" s="424" t="s">
        <v>57</v>
      </c>
      <c r="AB73" s="425"/>
      <c r="AC73" s="425"/>
      <c r="AD73" s="426"/>
      <c r="AE73" s="121">
        <v>5</v>
      </c>
      <c r="AF73" s="424" t="s">
        <v>58</v>
      </c>
      <c r="AG73" s="425"/>
      <c r="AH73" s="425"/>
      <c r="AI73" s="426"/>
      <c r="AJ73" s="121">
        <v>6</v>
      </c>
      <c r="AK73" s="424" t="s">
        <v>134</v>
      </c>
      <c r="AL73" s="425"/>
      <c r="AM73" s="425"/>
      <c r="AN73" s="426"/>
      <c r="AO73" s="121">
        <v>7</v>
      </c>
      <c r="AP73" s="424" t="s">
        <v>135</v>
      </c>
      <c r="AQ73" s="425"/>
      <c r="AR73" s="425"/>
      <c r="AS73" s="426"/>
      <c r="AT73" s="121">
        <v>8</v>
      </c>
      <c r="AU73" s="424" t="s">
        <v>61</v>
      </c>
      <c r="AV73" s="425"/>
      <c r="AW73" s="425"/>
      <c r="AX73" s="426"/>
      <c r="AY73" s="121">
        <v>9</v>
      </c>
      <c r="AZ73" s="424" t="s">
        <v>62</v>
      </c>
      <c r="BA73" s="425"/>
      <c r="BB73" s="425"/>
      <c r="BC73" s="428"/>
      <c r="BD73" s="425" t="s">
        <v>194</v>
      </c>
      <c r="BE73" s="425"/>
      <c r="BF73" s="425"/>
      <c r="BG73" s="425"/>
      <c r="BH73" s="427"/>
    </row>
    <row r="74" spans="1:60" ht="12.95" customHeight="1" thickBot="1" x14ac:dyDescent="0.2">
      <c r="A74" s="382" t="s">
        <v>150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143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143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143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143</v>
      </c>
      <c r="C78" s="376"/>
      <c r="D78" s="376"/>
      <c r="E78" s="376" t="s">
        <v>143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143</v>
      </c>
      <c r="C79" s="376"/>
      <c r="D79" s="376"/>
      <c r="E79" s="376"/>
      <c r="F79" s="376"/>
      <c r="G79" s="376"/>
      <c r="H79" s="376" t="s">
        <v>143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143</v>
      </c>
      <c r="F80" s="376"/>
      <c r="G80" s="376"/>
      <c r="H80" s="376" t="s">
        <v>143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143</v>
      </c>
      <c r="C81" s="376"/>
      <c r="D81" s="376"/>
      <c r="E81" s="376" t="s">
        <v>143</v>
      </c>
      <c r="F81" s="376"/>
      <c r="G81" s="376"/>
      <c r="H81" s="376" t="s">
        <v>143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21">
        <v>2</v>
      </c>
      <c r="Q84" s="424" t="s">
        <v>55</v>
      </c>
      <c r="R84" s="425"/>
      <c r="S84" s="425"/>
      <c r="T84" s="426"/>
      <c r="U84" s="121">
        <v>3</v>
      </c>
      <c r="V84" s="424" t="s">
        <v>56</v>
      </c>
      <c r="W84" s="425"/>
      <c r="X84" s="425"/>
      <c r="Y84" s="426"/>
      <c r="Z84" s="121">
        <v>4</v>
      </c>
      <c r="AA84" s="424" t="s">
        <v>57</v>
      </c>
      <c r="AB84" s="425"/>
      <c r="AC84" s="425"/>
      <c r="AD84" s="426"/>
      <c r="AE84" s="121">
        <v>5</v>
      </c>
      <c r="AF84" s="424" t="s">
        <v>58</v>
      </c>
      <c r="AG84" s="425"/>
      <c r="AH84" s="425"/>
      <c r="AI84" s="426"/>
      <c r="AJ84" s="121">
        <v>6</v>
      </c>
      <c r="AK84" s="424" t="s">
        <v>134</v>
      </c>
      <c r="AL84" s="425"/>
      <c r="AM84" s="425"/>
      <c r="AN84" s="426"/>
      <c r="AO84" s="121">
        <v>7</v>
      </c>
      <c r="AP84" s="424" t="s">
        <v>135</v>
      </c>
      <c r="AQ84" s="425"/>
      <c r="AR84" s="425"/>
      <c r="AS84" s="426"/>
      <c r="AT84" s="121">
        <v>8</v>
      </c>
      <c r="AU84" s="424" t="s">
        <v>61</v>
      </c>
      <c r="AV84" s="425"/>
      <c r="AW84" s="425"/>
      <c r="AX84" s="426"/>
      <c r="AY84" s="121">
        <v>9</v>
      </c>
      <c r="AZ84" s="424" t="s">
        <v>62</v>
      </c>
      <c r="BA84" s="425"/>
      <c r="BB84" s="425"/>
      <c r="BC84" s="428"/>
      <c r="BD84" s="425" t="s">
        <v>194</v>
      </c>
      <c r="BE84" s="425"/>
      <c r="BF84" s="425"/>
      <c r="BG84" s="425"/>
      <c r="BH84" s="427"/>
    </row>
    <row r="85" spans="1:60" ht="12.95" customHeight="1" thickBot="1" x14ac:dyDescent="0.2">
      <c r="A85" s="422" t="s">
        <v>151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143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143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143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143</v>
      </c>
      <c r="C89" s="376"/>
      <c r="D89" s="376"/>
      <c r="E89" s="376" t="s">
        <v>143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143</v>
      </c>
      <c r="C90" s="376"/>
      <c r="D90" s="376"/>
      <c r="E90" s="376"/>
      <c r="F90" s="376"/>
      <c r="G90" s="376"/>
      <c r="H90" s="376" t="s">
        <v>143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143</v>
      </c>
      <c r="F91" s="376"/>
      <c r="G91" s="376"/>
      <c r="H91" s="376" t="s">
        <v>143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143</v>
      </c>
      <c r="C92" s="376"/>
      <c r="D92" s="376"/>
      <c r="E92" s="376" t="s">
        <v>143</v>
      </c>
      <c r="F92" s="376"/>
      <c r="G92" s="376"/>
      <c r="H92" s="376" t="s">
        <v>143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21">
        <v>2</v>
      </c>
      <c r="Q94" s="424" t="s">
        <v>55</v>
      </c>
      <c r="R94" s="425"/>
      <c r="S94" s="425"/>
      <c r="T94" s="426"/>
      <c r="U94" s="121">
        <v>3</v>
      </c>
      <c r="V94" s="424" t="s">
        <v>56</v>
      </c>
      <c r="W94" s="425"/>
      <c r="X94" s="425"/>
      <c r="Y94" s="426"/>
      <c r="Z94" s="121">
        <v>4</v>
      </c>
      <c r="AA94" s="424" t="s">
        <v>57</v>
      </c>
      <c r="AB94" s="425"/>
      <c r="AC94" s="425"/>
      <c r="AD94" s="426"/>
      <c r="AE94" s="121">
        <v>5</v>
      </c>
      <c r="AF94" s="424" t="s">
        <v>58</v>
      </c>
      <c r="AG94" s="425"/>
      <c r="AH94" s="425"/>
      <c r="AI94" s="426"/>
      <c r="AJ94" s="121">
        <v>6</v>
      </c>
      <c r="AK94" s="424" t="s">
        <v>134</v>
      </c>
      <c r="AL94" s="425"/>
      <c r="AM94" s="425"/>
      <c r="AN94" s="426"/>
      <c r="AO94" s="121">
        <v>7</v>
      </c>
      <c r="AP94" s="424" t="s">
        <v>135</v>
      </c>
      <c r="AQ94" s="425"/>
      <c r="AR94" s="425"/>
      <c r="AS94" s="426"/>
      <c r="AT94" s="121">
        <v>8</v>
      </c>
      <c r="AU94" s="424" t="s">
        <v>61</v>
      </c>
      <c r="AV94" s="425"/>
      <c r="AW94" s="425"/>
      <c r="AX94" s="426"/>
      <c r="AY94" s="121">
        <v>9</v>
      </c>
      <c r="AZ94" s="424" t="s">
        <v>62</v>
      </c>
      <c r="BA94" s="425"/>
      <c r="BB94" s="425"/>
      <c r="BC94" s="428"/>
      <c r="BD94" s="425" t="s">
        <v>194</v>
      </c>
      <c r="BE94" s="425"/>
      <c r="BF94" s="425"/>
      <c r="BG94" s="425"/>
      <c r="BH94" s="427"/>
    </row>
    <row r="95" spans="1:60" ht="12.95" customHeight="1" thickBot="1" x14ac:dyDescent="0.2">
      <c r="A95" s="429" t="s">
        <v>152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143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143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143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143</v>
      </c>
      <c r="C99" s="376"/>
      <c r="D99" s="376"/>
      <c r="E99" s="376" t="s">
        <v>143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143</v>
      </c>
      <c r="C100" s="376"/>
      <c r="D100" s="376"/>
      <c r="E100" s="376"/>
      <c r="F100" s="376"/>
      <c r="G100" s="376"/>
      <c r="H100" s="376" t="s">
        <v>143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143</v>
      </c>
      <c r="F101" s="376"/>
      <c r="G101" s="376"/>
      <c r="H101" s="376" t="s">
        <v>143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143</v>
      </c>
      <c r="C102" s="376"/>
      <c r="D102" s="376"/>
      <c r="E102" s="376" t="s">
        <v>143</v>
      </c>
      <c r="F102" s="376"/>
      <c r="G102" s="376"/>
      <c r="H102" s="376" t="s">
        <v>143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21">
        <v>2</v>
      </c>
      <c r="Q104" s="424" t="s">
        <v>55</v>
      </c>
      <c r="R104" s="425"/>
      <c r="S104" s="425"/>
      <c r="T104" s="426"/>
      <c r="U104" s="121">
        <v>3</v>
      </c>
      <c r="V104" s="424" t="s">
        <v>56</v>
      </c>
      <c r="W104" s="425"/>
      <c r="X104" s="425"/>
      <c r="Y104" s="426"/>
      <c r="Z104" s="121">
        <v>4</v>
      </c>
      <c r="AA104" s="424" t="s">
        <v>57</v>
      </c>
      <c r="AB104" s="425"/>
      <c r="AC104" s="425"/>
      <c r="AD104" s="426"/>
      <c r="AE104" s="121">
        <v>5</v>
      </c>
      <c r="AF104" s="424" t="s">
        <v>58</v>
      </c>
      <c r="AG104" s="425"/>
      <c r="AH104" s="425"/>
      <c r="AI104" s="426"/>
      <c r="AJ104" s="121">
        <v>6</v>
      </c>
      <c r="AK104" s="424" t="s">
        <v>134</v>
      </c>
      <c r="AL104" s="425"/>
      <c r="AM104" s="425"/>
      <c r="AN104" s="426"/>
      <c r="AO104" s="121">
        <v>7</v>
      </c>
      <c r="AP104" s="424" t="s">
        <v>135</v>
      </c>
      <c r="AQ104" s="425"/>
      <c r="AR104" s="425"/>
      <c r="AS104" s="426"/>
      <c r="AT104" s="121">
        <v>8</v>
      </c>
      <c r="AU104" s="424" t="s">
        <v>61</v>
      </c>
      <c r="AV104" s="425"/>
      <c r="AW104" s="425"/>
      <c r="AX104" s="426"/>
      <c r="AY104" s="121">
        <v>9</v>
      </c>
      <c r="AZ104" s="424" t="s">
        <v>62</v>
      </c>
      <c r="BA104" s="425"/>
      <c r="BB104" s="425"/>
      <c r="BC104" s="428"/>
      <c r="BD104" s="425" t="s">
        <v>194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153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143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143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143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143</v>
      </c>
      <c r="C109" s="430"/>
      <c r="D109" s="430"/>
      <c r="E109" s="430" t="s">
        <v>143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143</v>
      </c>
      <c r="C110" s="430"/>
      <c r="D110" s="430"/>
      <c r="E110" s="430"/>
      <c r="F110" s="430"/>
      <c r="G110" s="430"/>
      <c r="H110" s="430" t="s">
        <v>143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143</v>
      </c>
      <c r="F111" s="430"/>
      <c r="G111" s="430"/>
      <c r="H111" s="430" t="s">
        <v>143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143</v>
      </c>
      <c r="C112" s="430"/>
      <c r="D112" s="430"/>
      <c r="E112" s="430" t="s">
        <v>143</v>
      </c>
      <c r="F112" s="430"/>
      <c r="G112" s="430"/>
      <c r="H112" s="430" t="s">
        <v>143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21">
        <v>2</v>
      </c>
      <c r="Q114" s="424" t="s">
        <v>55</v>
      </c>
      <c r="R114" s="425"/>
      <c r="S114" s="425"/>
      <c r="T114" s="426"/>
      <c r="U114" s="121">
        <v>3</v>
      </c>
      <c r="V114" s="424" t="s">
        <v>56</v>
      </c>
      <c r="W114" s="425"/>
      <c r="X114" s="425"/>
      <c r="Y114" s="426"/>
      <c r="Z114" s="121">
        <v>4</v>
      </c>
      <c r="AA114" s="424" t="s">
        <v>57</v>
      </c>
      <c r="AB114" s="425"/>
      <c r="AC114" s="425"/>
      <c r="AD114" s="426"/>
      <c r="AE114" s="121">
        <v>5</v>
      </c>
      <c r="AF114" s="424" t="s">
        <v>58</v>
      </c>
      <c r="AG114" s="425"/>
      <c r="AH114" s="425"/>
      <c r="AI114" s="426"/>
      <c r="AJ114" s="121">
        <v>6</v>
      </c>
      <c r="AK114" s="424" t="s">
        <v>134</v>
      </c>
      <c r="AL114" s="425"/>
      <c r="AM114" s="425"/>
      <c r="AN114" s="426"/>
      <c r="AO114" s="121">
        <v>7</v>
      </c>
      <c r="AP114" s="424" t="s">
        <v>135</v>
      </c>
      <c r="AQ114" s="425"/>
      <c r="AR114" s="425"/>
      <c r="AS114" s="426"/>
      <c r="AT114" s="121">
        <v>8</v>
      </c>
      <c r="AU114" s="424" t="s">
        <v>61</v>
      </c>
      <c r="AV114" s="425"/>
      <c r="AW114" s="425"/>
      <c r="AX114" s="426"/>
      <c r="AY114" s="121">
        <v>9</v>
      </c>
      <c r="AZ114" s="424" t="s">
        <v>62</v>
      </c>
      <c r="BA114" s="425"/>
      <c r="BB114" s="425"/>
      <c r="BC114" s="428"/>
      <c r="BD114" s="425" t="s">
        <v>194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154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143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143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143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143</v>
      </c>
      <c r="C119" s="430"/>
      <c r="D119" s="430"/>
      <c r="E119" s="430" t="s">
        <v>143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143</v>
      </c>
      <c r="C120" s="430"/>
      <c r="D120" s="430"/>
      <c r="E120" s="430"/>
      <c r="F120" s="430"/>
      <c r="G120" s="430"/>
      <c r="H120" s="430" t="s">
        <v>143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143</v>
      </c>
      <c r="F121" s="430"/>
      <c r="G121" s="430"/>
      <c r="H121" s="430" t="s">
        <v>143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143</v>
      </c>
      <c r="C122" s="430"/>
      <c r="D122" s="430"/>
      <c r="E122" s="430" t="s">
        <v>143</v>
      </c>
      <c r="F122" s="430"/>
      <c r="G122" s="430"/>
      <c r="H122" s="430" t="s">
        <v>143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9</v>
      </c>
      <c r="H4" s="140" t="s">
        <v>53</v>
      </c>
      <c r="K4" s="413">
        <f>COUNTIFS(ローデータ!B12:B1011,1,ローデータ!G12:G1011,$G$4)</f>
        <v>30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29</v>
      </c>
      <c r="D16" s="56">
        <f>SUM(B16:C16)</f>
        <v>30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1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14</v>
      </c>
      <c r="C23" s="287"/>
      <c r="D23" s="286">
        <f>COUNTIFS(ローデータ!$B$12:$B$1011,1,ローデータ!$G$12:$G$1011,$G$4,ローデータ!$K$12:$K$1011,D21)</f>
        <v>8</v>
      </c>
      <c r="E23" s="287"/>
      <c r="F23" s="286">
        <f>COUNTIFS(ローデータ!$B$12:$B$1011,1,ローデータ!$G$12:$G$1011,$G$4,ローデータ!$K$12:$K$1011,F21)</f>
        <v>8</v>
      </c>
      <c r="G23" s="288"/>
      <c r="H23" s="287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1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29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1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3</v>
      </c>
      <c r="D76" s="287"/>
      <c r="E76" s="286">
        <f>COUNTIFS(ローデータ!$B$12:$B$1011,1,ローデータ!$G$12:$G$1011,$G$4,ローデータ!$H$12:$H$1011,$A$76,ローデータ!$K$12:$K$1011,E73)</f>
        <v>2</v>
      </c>
      <c r="F76" s="287"/>
      <c r="G76" s="286">
        <f>COUNTIFS(ローデータ!$B$12:$B$1011,1,ローデータ!$G$12:$G$1011,$G$4,ローデータ!$H$12:$H$1011,$A$76,ローデータ!$K$12:$K$1011,G73)</f>
        <v>2</v>
      </c>
      <c r="H76" s="288"/>
      <c r="I76" s="288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2</v>
      </c>
      <c r="D77" s="287"/>
      <c r="E77" s="286">
        <f>COUNTIFS(ローデータ!$B$12:$B$1011,1,ローデータ!$G$12:$G$1011,$G$4,ローデータ!$H$12:$H$1011,$A$77,ローデータ!$K$12:$K$1011,E73)</f>
        <v>2</v>
      </c>
      <c r="F77" s="287"/>
      <c r="G77" s="286">
        <f>COUNTIFS(ローデータ!$B$12:$B$1011,1,ローデータ!$G$12:$G$1011,$G$4,ローデータ!$H$12:$H$1011,$A$77,ローデータ!$K$12:$K$1011,G73)</f>
        <v>3</v>
      </c>
      <c r="H77" s="288"/>
      <c r="I77" s="288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3</v>
      </c>
      <c r="D78" s="287"/>
      <c r="E78" s="286">
        <f>COUNTIFS(ローデータ!$B$12:$B$1011,1,ローデータ!$G$12:$G$1011,$G$4,ローデータ!$H$12:$H$1011,$A$78,ローデータ!$K$12:$K$1011,E73)</f>
        <v>2</v>
      </c>
      <c r="F78" s="287"/>
      <c r="G78" s="286">
        <f>COUNTIFS(ローデータ!$B$12:$B$1011,1,ローデータ!$G$12:$G$1011,$G$4,ローデータ!$H$12:$H$1011,$A$78,ローデータ!$K$12:$K$1011,G73)</f>
        <v>1</v>
      </c>
      <c r="H78" s="288"/>
      <c r="I78" s="288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5</v>
      </c>
      <c r="D79" s="287"/>
      <c r="E79" s="286">
        <f>COUNTIFS(ローデータ!$B$12:$B$1011,1,ローデータ!$G$12:$G$1011,$G$4,ローデータ!$H$12:$H$1011,$A$79,ローデータ!$K$12:$K$1011,E73)</f>
        <v>1</v>
      </c>
      <c r="F79" s="287"/>
      <c r="G79" s="286">
        <f>COUNTIFS(ローデータ!$B$12:$B$1011,1,ローデータ!$G$12:$G$1011,$G$4,ローデータ!$H$12:$H$1011,$A$79,ローデータ!$K$12:$K$1011,G73)</f>
        <v>2</v>
      </c>
      <c r="H79" s="288"/>
      <c r="I79" s="288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1</v>
      </c>
      <c r="D80" s="287"/>
      <c r="E80" s="286">
        <f>COUNTIFS(ローデータ!$B$12:$B$1011,1,ローデータ!$G$12:$G$1011,$G$4,ローデータ!$H$12:$H$1011,$A$80,ローデータ!$K$12:$K$1011,E73)</f>
        <v>1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14</v>
      </c>
      <c r="D84" s="350"/>
      <c r="E84" s="349">
        <f>SUM(E75:F83)</f>
        <v>8</v>
      </c>
      <c r="F84" s="350"/>
      <c r="G84" s="351">
        <f>SUM(G75:I83)</f>
        <v>8</v>
      </c>
      <c r="H84" s="351"/>
      <c r="I84" s="349"/>
      <c r="J84" s="105">
        <f t="shared" si="2"/>
        <v>30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9</v>
      </c>
      <c r="N101" s="102">
        <f>SUM(N92:N100)</f>
        <v>4</v>
      </c>
      <c r="O101" s="102">
        <f>SUM(O92:O100)</f>
        <v>0</v>
      </c>
      <c r="P101" s="102">
        <f>SUM(P92:P100)</f>
        <v>0</v>
      </c>
      <c r="Q101" s="102">
        <f t="shared" si="3"/>
        <v>15</v>
      </c>
    </row>
    <row r="102" spans="1:17" ht="14.1" customHeight="1" x14ac:dyDescent="0.15">
      <c r="A102" s="133" t="s">
        <v>50</v>
      </c>
      <c r="B102" s="134"/>
      <c r="C102" s="56">
        <f>SUM(C93:C101)</f>
        <v>14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8</v>
      </c>
      <c r="G118" s="77"/>
      <c r="H118" s="363" t="s">
        <v>50</v>
      </c>
      <c r="I118" s="364"/>
      <c r="J118" s="108">
        <f t="shared" ref="J118:P118" si="8">SUM(J109:J117)</f>
        <v>2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7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7</v>
      </c>
      <c r="J136" s="108">
        <f>SUM(J127:J135)</f>
        <v>1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5</v>
      </c>
      <c r="E145" s="90">
        <f>SUMIFS(ローデータ!$O$12:$O$1011,ローデータ!$B$12:$B$1011,1,ローデータ!$G$12:$G$1011,$G$4,ローデータ!$K$12:$K$1011,$F$21,ローデータ!$H$12:$H$1011,A145)</f>
        <v>3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8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2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9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13</v>
      </c>
      <c r="G159" s="287"/>
      <c r="H159" s="286">
        <f>COUNTIFS(ローデータ!$B$12:$B$1011,1,ローデータ!$G$12:$G$1011,$G$4,ローデータ!$I$12:$I$1011,$C$14,ローデータ!$K$12:$K$1011,H157)</f>
        <v>8</v>
      </c>
      <c r="I159" s="287"/>
      <c r="J159" s="286">
        <f>COUNTIFS(ローデータ!$B$12:$B$1011,1,ローデータ!$G$12:$G$1011,$G$4,ローデータ!$I$12:$I$1011,$C$14,ローデータ!$K$12:$K$1011,J157)</f>
        <v>8</v>
      </c>
      <c r="K159" s="288"/>
      <c r="L159" s="287"/>
      <c r="M159" s="56">
        <f t="shared" ref="M159:M171" si="16">SUM(F159:L159)</f>
        <v>29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1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14</v>
      </c>
      <c r="G171" s="287"/>
      <c r="H171" s="286">
        <f>SUM(H159:I170)</f>
        <v>8</v>
      </c>
      <c r="I171" s="287"/>
      <c r="J171" s="286">
        <f>SUM(J159:L170)</f>
        <v>8</v>
      </c>
      <c r="K171" s="288"/>
      <c r="L171" s="287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13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1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1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14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14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1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1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2</v>
      </c>
      <c r="G210" s="94">
        <f t="shared" ref="G210:I210" si="19">SUM(G198:G209)</f>
        <v>9</v>
      </c>
      <c r="H210" s="94">
        <f>SUM(H198:H209)</f>
        <v>4</v>
      </c>
      <c r="I210" s="94">
        <f t="shared" si="19"/>
        <v>0</v>
      </c>
      <c r="J210" s="94">
        <f>SUM(J198:J209)</f>
        <v>0</v>
      </c>
      <c r="K210" s="118">
        <f t="shared" si="18"/>
        <v>15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2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7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7</v>
      </c>
      <c r="M266" s="94">
        <f>SUM(M254:M265)</f>
        <v>1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8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2</v>
      </c>
      <c r="G284" s="56">
        <f t="shared" ref="G284:J284" si="28">SUM(G272:G283)</f>
        <v>4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8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10</v>
      </c>
      <c r="H4" s="140" t="s">
        <v>53</v>
      </c>
      <c r="K4" s="413">
        <f>COUNTIFS(ローデータ!B12:B1011,1,ローデータ!G12:G1011,$G$4)</f>
        <v>31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8</v>
      </c>
      <c r="C23" s="287"/>
      <c r="D23" s="286">
        <f>COUNTIFS(ローデータ!$B$12:$B$1011,1,ローデータ!$G$12:$G$1011,$G$4,ローデータ!$K$12:$K$1011,D21)</f>
        <v>8</v>
      </c>
      <c r="E23" s="287"/>
      <c r="F23" s="286">
        <f>COUNTIFS(ローデータ!$B$12:$B$1011,1,ローデータ!$G$12:$G$1011,$G$4,ローデータ!$K$12:$K$1011,F21)</f>
        <v>15</v>
      </c>
      <c r="G23" s="288"/>
      <c r="H23" s="287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5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15</v>
      </c>
      <c r="H44" s="88">
        <f>COUNTIFS(ローデータ!$B$12:$B$1011,1,ローデータ!$G$12:$G$1011,$G$4,ローデータ!$K$12:$K$1011,$F$21,ローデータ!$S$12:$S$1011,H41)</f>
        <v>15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14</v>
      </c>
      <c r="D50" s="90">
        <f>SUMIFS(ローデータ!O12:O1011,ローデータ!$B$12:$B$1011,1,ローデータ!$G$12:$G$1011,$G$4,ローデータ!$K$12:$K$1011,$F$21)</f>
        <v>9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24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8</v>
      </c>
      <c r="J50" s="90">
        <f>SUMIFS(ローデータ!V12:V1011,ローデータ!$B$12:$B$1011,1,ローデータ!$G$12:$G$1011,$G$4,ローデータ!$K$12:$K$1011,$F$21)</f>
        <v>6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8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31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3</v>
      </c>
      <c r="D76" s="287"/>
      <c r="E76" s="286">
        <f>COUNTIFS(ローデータ!$B$12:$B$1011,1,ローデータ!$G$12:$G$1011,$G$4,ローデータ!$H$12:$H$1011,$A$76,ローデータ!$K$12:$K$1011,E73)</f>
        <v>1</v>
      </c>
      <c r="F76" s="287"/>
      <c r="G76" s="286">
        <f>COUNTIFS(ローデータ!$B$12:$B$1011,1,ローデータ!$G$12:$G$1011,$G$4,ローデータ!$H$12:$H$1011,$A$76,ローデータ!$K$12:$K$1011,G73)</f>
        <v>6</v>
      </c>
      <c r="H76" s="288"/>
      <c r="I76" s="288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1</v>
      </c>
      <c r="D77" s="287"/>
      <c r="E77" s="286">
        <f>COUNTIFS(ローデータ!$B$12:$B$1011,1,ローデータ!$G$12:$G$1011,$G$4,ローデータ!$H$12:$H$1011,$A$77,ローデータ!$K$12:$K$1011,E73)</f>
        <v>3</v>
      </c>
      <c r="F77" s="287"/>
      <c r="G77" s="286">
        <f>COUNTIFS(ローデータ!$B$12:$B$1011,1,ローデータ!$G$12:$G$1011,$G$4,ローデータ!$H$12:$H$1011,$A$77,ローデータ!$K$12:$K$1011,G73)</f>
        <v>5</v>
      </c>
      <c r="H77" s="288"/>
      <c r="I77" s="288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1</v>
      </c>
      <c r="D78" s="287"/>
      <c r="E78" s="286">
        <f>COUNTIFS(ローデータ!$B$12:$B$1011,1,ローデータ!$G$12:$G$1011,$G$4,ローデータ!$H$12:$H$1011,$A$78,ローデータ!$K$12:$K$1011,E73)</f>
        <v>3</v>
      </c>
      <c r="F78" s="287"/>
      <c r="G78" s="286">
        <f>COUNTIFS(ローデータ!$B$12:$B$1011,1,ローデータ!$G$12:$G$1011,$G$4,ローデータ!$H$12:$H$1011,$A$78,ローデータ!$K$12:$K$1011,G73)</f>
        <v>4</v>
      </c>
      <c r="H78" s="288"/>
      <c r="I78" s="288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2</v>
      </c>
      <c r="D79" s="287"/>
      <c r="E79" s="286">
        <f>COUNTIFS(ローデータ!$B$12:$B$1011,1,ローデータ!$G$12:$G$1011,$G$4,ローデータ!$H$12:$H$1011,$A$79,ローデータ!$K$12:$K$1011,E73)</f>
        <v>1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1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8</v>
      </c>
      <c r="D84" s="350"/>
      <c r="E84" s="349">
        <f>SUM(E75:F83)</f>
        <v>8</v>
      </c>
      <c r="F84" s="350"/>
      <c r="G84" s="351">
        <f>SUM(G75:I83)</f>
        <v>15</v>
      </c>
      <c r="H84" s="351"/>
      <c r="I84" s="349"/>
      <c r="J84" s="105">
        <f t="shared" si="2"/>
        <v>31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5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9</v>
      </c>
    </row>
    <row r="102" spans="1:17" ht="14.1" customHeight="1" x14ac:dyDescent="0.15">
      <c r="A102" s="133" t="s">
        <v>50</v>
      </c>
      <c r="B102" s="134"/>
      <c r="C102" s="56">
        <f>SUM(C93:C101)</f>
        <v>8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4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2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63" t="s">
        <v>50</v>
      </c>
      <c r="I118" s="364"/>
      <c r="J118" s="108">
        <f t="shared" ref="J118:P118" si="8">SUM(J109:J117)</f>
        <v>1</v>
      </c>
      <c r="K118" s="108">
        <f t="shared" si="8"/>
        <v>7</v>
      </c>
      <c r="L118" s="108">
        <f t="shared" si="8"/>
        <v>2</v>
      </c>
      <c r="M118" s="108">
        <f t="shared" si="8"/>
        <v>0</v>
      </c>
      <c r="N118" s="108">
        <f t="shared" si="8"/>
        <v>2</v>
      </c>
      <c r="O118" s="108">
        <f t="shared" si="8"/>
        <v>0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6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6</v>
      </c>
      <c r="I128" s="114">
        <f>COUNTIFS(ローデータ!$B$12:$B$1011,1,ローデータ!$G$12:$G$1011,$G$4,ローデータ!$K$12:$K$1011,$F$21,ローデータ!$S$12:$S$1011,$I$124,ローデータ!$H$12:$H$1011,A128)</f>
        <v>6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5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5</v>
      </c>
      <c r="I129" s="114">
        <f>COUNTIFS(ローデータ!$B$12:$B$1011,1,ローデータ!$G$12:$G$1011,$G$4,ローデータ!$K$12:$K$1011,$F$21,ローデータ!$S$12:$S$1011,$I$124,ローデータ!$H$12:$H$1011,A129)</f>
        <v>5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4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4</v>
      </c>
      <c r="I130" s="114">
        <f>COUNTIFS(ローデータ!$B$12:$B$1011,1,ローデータ!$G$12:$G$1011,$G$4,ローデータ!$K$12:$K$1011,$F$21,ローデータ!$S$12:$S$1011,$I$124,ローデータ!$H$12:$H$1011,A130)</f>
        <v>4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15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15</v>
      </c>
      <c r="I136" s="110">
        <f>SUM(I127:I135)</f>
        <v>15</v>
      </c>
      <c r="J136" s="108">
        <f>SUM(J127:J135)</f>
        <v>0</v>
      </c>
      <c r="K136" s="108">
        <f>SUM(K127:K135)</f>
        <v>0</v>
      </c>
      <c r="L136" s="108">
        <f t="shared" si="9"/>
        <v>15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7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8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6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5</v>
      </c>
      <c r="E145" s="90">
        <f>SUMIFS(ローデータ!$O$12:$O$1011,ローデータ!$B$12:$B$1011,1,ローデータ!$G$12:$G$1011,$G$4,ローデータ!$K$12:$K$1011,$F$21,ローデータ!$H$12:$H$1011,A145)</f>
        <v>6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3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3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3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5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9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1</v>
      </c>
      <c r="D152" s="56">
        <f>SUM(D143:D151)</f>
        <v>14</v>
      </c>
      <c r="E152" s="56">
        <f>SUM(E143:E151)</f>
        <v>9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24</v>
      </c>
      <c r="I152" s="56">
        <f t="shared" ref="I152:O152" si="15">SUM(I143:I151)</f>
        <v>1</v>
      </c>
      <c r="J152" s="56">
        <f t="shared" si="15"/>
        <v>8</v>
      </c>
      <c r="K152" s="56">
        <f t="shared" si="15"/>
        <v>6</v>
      </c>
      <c r="L152" s="56">
        <f t="shared" si="15"/>
        <v>0</v>
      </c>
      <c r="M152" s="56">
        <f t="shared" si="15"/>
        <v>8</v>
      </c>
      <c r="N152" s="56">
        <f t="shared" si="15"/>
        <v>0</v>
      </c>
      <c r="O152" s="56">
        <f t="shared" si="15"/>
        <v>0</v>
      </c>
      <c r="P152" s="56">
        <f t="shared" si="13"/>
        <v>23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8</v>
      </c>
      <c r="G159" s="287"/>
      <c r="H159" s="286">
        <f>COUNTIFS(ローデータ!$B$12:$B$1011,1,ローデータ!$G$12:$G$1011,$G$4,ローデータ!$I$12:$I$1011,$C$14,ローデータ!$K$12:$K$1011,H157)</f>
        <v>8</v>
      </c>
      <c r="I159" s="287"/>
      <c r="J159" s="286">
        <f>COUNTIFS(ローデータ!$B$12:$B$1011,1,ローデータ!$G$12:$G$1011,$G$4,ローデータ!$I$12:$I$1011,$C$14,ローデータ!$K$12:$K$1011,J157)</f>
        <v>15</v>
      </c>
      <c r="K159" s="288"/>
      <c r="L159" s="287"/>
      <c r="M159" s="56">
        <f t="shared" ref="M159:M171" si="16">SUM(F159:L159)</f>
        <v>31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8</v>
      </c>
      <c r="G171" s="287"/>
      <c r="H171" s="286">
        <f>SUM(H159:I170)</f>
        <v>8</v>
      </c>
      <c r="I171" s="287"/>
      <c r="J171" s="286">
        <f>SUM(J159:L170)</f>
        <v>15</v>
      </c>
      <c r="K171" s="288"/>
      <c r="L171" s="287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8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8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5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9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3</v>
      </c>
      <c r="G210" s="94">
        <f t="shared" ref="G210:I210" si="19">SUM(G198:G209)</f>
        <v>5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1</v>
      </c>
      <c r="G246" s="94">
        <f t="shared" ref="G246:L246" si="22">SUM(G234:G245)</f>
        <v>7</v>
      </c>
      <c r="H246" s="94">
        <f t="shared" si="22"/>
        <v>2</v>
      </c>
      <c r="I246" s="94">
        <f>SUM(I234:I245)</f>
        <v>0</v>
      </c>
      <c r="J246" s="94">
        <f t="shared" si="22"/>
        <v>2</v>
      </c>
      <c r="K246" s="94">
        <f>SUM(K234:K245)</f>
        <v>0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15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15</v>
      </c>
      <c r="L254" s="56">
        <f>COUNTIFS(ローデータ!$B$12:$B$1011,1,ローデータ!$G$12:$G$1011,$G$4,ローデータ!$I$12:$I$1011,$C$14,ローデータ!$K$12:$K$1011,$F$21,ローデータ!$S$12:$S$1011,L251)</f>
        <v>15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15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15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15</v>
      </c>
      <c r="L266" s="94">
        <f>SUM(L254:L265)</f>
        <v>15</v>
      </c>
      <c r="M266" s="94">
        <f>SUM(M254:M265)</f>
        <v>0</v>
      </c>
      <c r="N266" s="94">
        <f>SUM(N254:N265)</f>
        <v>0</v>
      </c>
      <c r="O266" s="56">
        <f>SUM(L266:N266)</f>
        <v>15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10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14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8</v>
      </c>
      <c r="N272" s="94">
        <f>SUMIFS(ローデータ!$V$12:$V$1011,ローデータ!$B$12:$B$1011,1,ローデータ!$G$12:$G$1011,$G$4,ローデータ!$I$12:$I$1011,$C$14,ローデータ!$K$12:$K$1011,$F$21)</f>
        <v>6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8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23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1</v>
      </c>
      <c r="G284" s="56">
        <f t="shared" ref="G284:J284" si="28">SUM(G272:G283)</f>
        <v>10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14</v>
      </c>
      <c r="L284" s="94">
        <f>SUM(L272:L283)</f>
        <v>1</v>
      </c>
      <c r="M284" s="94">
        <f t="shared" ref="M284:R284" si="29">SUM(M272:M283)</f>
        <v>8</v>
      </c>
      <c r="N284" s="94">
        <f t="shared" si="29"/>
        <v>6</v>
      </c>
      <c r="O284" s="94">
        <f t="shared" si="29"/>
        <v>0</v>
      </c>
      <c r="P284" s="94">
        <f t="shared" si="29"/>
        <v>8</v>
      </c>
      <c r="Q284" s="94">
        <f t="shared" si="29"/>
        <v>0</v>
      </c>
      <c r="R284" s="94">
        <f t="shared" si="29"/>
        <v>0</v>
      </c>
      <c r="S284" s="56">
        <f t="shared" si="27"/>
        <v>23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11</v>
      </c>
      <c r="H4" s="140" t="s">
        <v>53</v>
      </c>
      <c r="K4" s="413">
        <f>COUNTIFS(ローデータ!B12:B1011,1,ローデータ!G12:G1011,$G$4)</f>
        <v>23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7</v>
      </c>
      <c r="C23" s="287"/>
      <c r="D23" s="286">
        <f>COUNTIFS(ローデータ!$B$12:$B$1011,1,ローデータ!$G$12:$G$1011,$G$4,ローデータ!$K$12:$K$1011,D21)</f>
        <v>10</v>
      </c>
      <c r="E23" s="287"/>
      <c r="F23" s="286">
        <f>COUNTIFS(ローデータ!$B$12:$B$1011,1,ローデータ!$G$12:$G$1011,$G$4,ローデータ!$K$12:$K$1011,F21)</f>
        <v>6</v>
      </c>
      <c r="G23" s="288"/>
      <c r="H23" s="287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2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23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1</v>
      </c>
      <c r="H75" s="288"/>
      <c r="I75" s="288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3</v>
      </c>
      <c r="F76" s="287"/>
      <c r="G76" s="286">
        <f>COUNTIFS(ローデータ!$B$12:$B$1011,1,ローデータ!$G$12:$G$1011,$G$4,ローデータ!$H$12:$H$1011,$A$76,ローデータ!$K$12:$K$1011,G73)</f>
        <v>2</v>
      </c>
      <c r="H76" s="288"/>
      <c r="I76" s="288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4</v>
      </c>
      <c r="D77" s="287"/>
      <c r="E77" s="286">
        <f>COUNTIFS(ローデータ!$B$12:$B$1011,1,ローデータ!$G$12:$G$1011,$G$4,ローデータ!$H$12:$H$1011,$A$77,ローデータ!$K$12:$K$1011,E73)</f>
        <v>5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1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2</v>
      </c>
      <c r="H78" s="288"/>
      <c r="I78" s="288"/>
      <c r="J78" s="103">
        <f t="shared" si="2"/>
        <v>3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1</v>
      </c>
      <c r="D79" s="287"/>
      <c r="E79" s="286">
        <f>COUNTIFS(ローデータ!$B$12:$B$1011,1,ローデータ!$G$12:$G$1011,$G$4,ローデータ!$H$12:$H$1011,$A$79,ローデータ!$K$12:$K$1011,E73)</f>
        <v>1</v>
      </c>
      <c r="F79" s="287"/>
      <c r="G79" s="286">
        <f>COUNTIFS(ローデータ!$B$12:$B$1011,1,ローデータ!$G$12:$G$1011,$G$4,ローデータ!$H$12:$H$1011,$A$79,ローデータ!$K$12:$K$1011,G73)</f>
        <v>1</v>
      </c>
      <c r="H79" s="288"/>
      <c r="I79" s="288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1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1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7</v>
      </c>
      <c r="D84" s="350"/>
      <c r="E84" s="349">
        <f>SUM(E75:F83)</f>
        <v>10</v>
      </c>
      <c r="F84" s="350"/>
      <c r="G84" s="351">
        <f>SUM(G75:I83)</f>
        <v>6</v>
      </c>
      <c r="H84" s="351"/>
      <c r="I84" s="349"/>
      <c r="J84" s="105">
        <f t="shared" si="2"/>
        <v>23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2</v>
      </c>
      <c r="N101" s="102">
        <f>SUM(N92:N100)</f>
        <v>4</v>
      </c>
      <c r="O101" s="102">
        <f>SUM(O92:O100)</f>
        <v>0</v>
      </c>
      <c r="P101" s="102">
        <f>SUM(P92:P100)</f>
        <v>0</v>
      </c>
      <c r="Q101" s="102">
        <f t="shared" si="3"/>
        <v>10</v>
      </c>
    </row>
    <row r="102" spans="1:17" ht="14.1" customHeight="1" x14ac:dyDescent="0.15">
      <c r="A102" s="133" t="s">
        <v>50</v>
      </c>
      <c r="B102" s="134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5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5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3" t="s">
        <v>50</v>
      </c>
      <c r="I118" s="364"/>
      <c r="J118" s="108">
        <f t="shared" ref="J118:P118" si="8">SUM(J109:J117)</f>
        <v>2</v>
      </c>
      <c r="K118" s="108">
        <f t="shared" si="8"/>
        <v>8</v>
      </c>
      <c r="L118" s="108">
        <f t="shared" si="8"/>
        <v>1</v>
      </c>
      <c r="M118" s="108">
        <f t="shared" si="8"/>
        <v>0</v>
      </c>
      <c r="N118" s="108">
        <f t="shared" si="8"/>
        <v>4</v>
      </c>
      <c r="O118" s="108">
        <f t="shared" si="8"/>
        <v>0</v>
      </c>
      <c r="P118" s="108">
        <f t="shared" si="8"/>
        <v>0</v>
      </c>
      <c r="Q118" s="108">
        <f t="shared" si="5"/>
        <v>15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7</v>
      </c>
      <c r="G159" s="287"/>
      <c r="H159" s="286">
        <f>COUNTIFS(ローデータ!$B$12:$B$1011,1,ローデータ!$G$12:$G$1011,$G$4,ローデータ!$I$12:$I$1011,$C$14,ローデータ!$K$12:$K$1011,H157)</f>
        <v>10</v>
      </c>
      <c r="I159" s="287"/>
      <c r="J159" s="286">
        <f>COUNTIFS(ローデータ!$B$12:$B$1011,1,ローデータ!$G$12:$G$1011,$G$4,ローデータ!$I$12:$I$1011,$C$14,ローデータ!$K$12:$K$1011,J157)</f>
        <v>6</v>
      </c>
      <c r="K159" s="288"/>
      <c r="L159" s="287"/>
      <c r="M159" s="56">
        <f t="shared" ref="M159:M171" si="16">SUM(F159:L159)</f>
        <v>23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7</v>
      </c>
      <c r="G171" s="287"/>
      <c r="H171" s="286">
        <f>SUM(H159:I170)</f>
        <v>10</v>
      </c>
      <c r="I171" s="287"/>
      <c r="J171" s="286">
        <f>SUM(J159:L170)</f>
        <v>6</v>
      </c>
      <c r="K171" s="288"/>
      <c r="L171" s="287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7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2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10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4</v>
      </c>
      <c r="G210" s="94">
        <f t="shared" ref="G210:I210" si="19">SUM(G198:G209)</f>
        <v>2</v>
      </c>
      <c r="H210" s="94">
        <f>SUM(H198:H209)</f>
        <v>4</v>
      </c>
      <c r="I210" s="94">
        <f t="shared" si="19"/>
        <v>0</v>
      </c>
      <c r="J210" s="94">
        <f>SUM(J198:J209)</f>
        <v>0</v>
      </c>
      <c r="K210" s="118">
        <f t="shared" si="18"/>
        <v>10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2</v>
      </c>
      <c r="G246" s="94">
        <f t="shared" ref="G246:L246" si="22">SUM(G234:G245)</f>
        <v>8</v>
      </c>
      <c r="H246" s="94">
        <f t="shared" si="22"/>
        <v>1</v>
      </c>
      <c r="I246" s="94">
        <f>SUM(I234:I245)</f>
        <v>0</v>
      </c>
      <c r="J246" s="94">
        <f t="shared" si="22"/>
        <v>4</v>
      </c>
      <c r="K246" s="94">
        <f>SUM(K234:K245)</f>
        <v>0</v>
      </c>
      <c r="L246" s="94">
        <f t="shared" si="22"/>
        <v>0</v>
      </c>
      <c r="M246" s="56">
        <f t="shared" si="21"/>
        <v>15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12</v>
      </c>
      <c r="H4" s="140" t="s">
        <v>53</v>
      </c>
      <c r="K4" s="413">
        <f>COUNTIFS(ローデータ!B12:B1011,1,ローデータ!G12:G1011,$G$4)</f>
        <v>24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24</v>
      </c>
      <c r="D16" s="56">
        <f>SUM(B16:C16)</f>
        <v>24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12</v>
      </c>
      <c r="C23" s="287"/>
      <c r="D23" s="286">
        <f>COUNTIFS(ローデータ!$B$12:$B$1011,1,ローデータ!$G$12:$G$1011,$G$4,ローデータ!$K$12:$K$1011,D21)</f>
        <v>5</v>
      </c>
      <c r="E23" s="287"/>
      <c r="F23" s="286">
        <f>COUNTIFS(ローデータ!$B$12:$B$1011,1,ローデータ!$G$12:$G$1011,$G$4,ローデータ!$K$12:$K$1011,F21)</f>
        <v>7</v>
      </c>
      <c r="G23" s="288"/>
      <c r="H23" s="287"/>
      <c r="I23" s="56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2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24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2</v>
      </c>
      <c r="D76" s="287"/>
      <c r="E76" s="286">
        <f>COUNTIFS(ローデータ!$B$12:$B$1011,1,ローデータ!$G$12:$G$1011,$G$4,ローデータ!$H$12:$H$1011,$A$76,ローデータ!$K$12:$K$1011,E73)</f>
        <v>0</v>
      </c>
      <c r="F76" s="287"/>
      <c r="G76" s="286">
        <f>COUNTIFS(ローデータ!$B$12:$B$1011,1,ローデータ!$G$12:$G$1011,$G$4,ローデータ!$H$12:$H$1011,$A$76,ローデータ!$K$12:$K$1011,G73)</f>
        <v>3</v>
      </c>
      <c r="H76" s="288"/>
      <c r="I76" s="288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2</v>
      </c>
      <c r="D77" s="287"/>
      <c r="E77" s="286">
        <f>COUNTIFS(ローデータ!$B$12:$B$1011,1,ローデータ!$G$12:$G$1011,$G$4,ローデータ!$H$12:$H$1011,$A$77,ローデータ!$K$12:$K$1011,E73)</f>
        <v>1</v>
      </c>
      <c r="F77" s="287"/>
      <c r="G77" s="286">
        <f>COUNTIFS(ローデータ!$B$12:$B$1011,1,ローデータ!$G$12:$G$1011,$G$4,ローデータ!$H$12:$H$1011,$A$77,ローデータ!$K$12:$K$1011,G73)</f>
        <v>2</v>
      </c>
      <c r="H77" s="288"/>
      <c r="I77" s="288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2</v>
      </c>
      <c r="D78" s="287"/>
      <c r="E78" s="286">
        <f>COUNTIFS(ローデータ!$B$12:$B$1011,1,ローデータ!$G$12:$G$1011,$G$4,ローデータ!$H$12:$H$1011,$A$78,ローデータ!$K$12:$K$1011,E73)</f>
        <v>2</v>
      </c>
      <c r="F78" s="287"/>
      <c r="G78" s="286">
        <f>COUNTIFS(ローデータ!$B$12:$B$1011,1,ローデータ!$G$12:$G$1011,$G$4,ローデータ!$H$12:$H$1011,$A$78,ローデータ!$K$12:$K$1011,G73)</f>
        <v>1</v>
      </c>
      <c r="H78" s="288"/>
      <c r="I78" s="288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4</v>
      </c>
      <c r="D79" s="287"/>
      <c r="E79" s="286">
        <f>COUNTIFS(ローデータ!$B$12:$B$1011,1,ローデータ!$G$12:$G$1011,$G$4,ローデータ!$H$12:$H$1011,$A$79,ローデータ!$K$12:$K$1011,E73)</f>
        <v>1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2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1</v>
      </c>
      <c r="H80" s="288"/>
      <c r="I80" s="288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1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12</v>
      </c>
      <c r="D84" s="350"/>
      <c r="E84" s="349">
        <f>SUM(E75:F83)</f>
        <v>5</v>
      </c>
      <c r="F84" s="350"/>
      <c r="G84" s="351">
        <f>SUM(G75:I83)</f>
        <v>7</v>
      </c>
      <c r="H84" s="351"/>
      <c r="I84" s="349"/>
      <c r="J84" s="105">
        <f t="shared" si="2"/>
        <v>24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8</v>
      </c>
      <c r="N101" s="102">
        <f>SUM(N92:N100)</f>
        <v>3</v>
      </c>
      <c r="O101" s="102">
        <f>SUM(O92:O100)</f>
        <v>0</v>
      </c>
      <c r="P101" s="102">
        <f>SUM(P92:P100)</f>
        <v>0</v>
      </c>
      <c r="Q101" s="102">
        <f t="shared" si="3"/>
        <v>12</v>
      </c>
    </row>
    <row r="102" spans="1:17" ht="14.1" customHeight="1" x14ac:dyDescent="0.15">
      <c r="A102" s="133" t="s">
        <v>50</v>
      </c>
      <c r="B102" s="134"/>
      <c r="C102" s="56">
        <f>SUM(C93:C101)</f>
        <v>11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1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1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2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6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3</v>
      </c>
      <c r="L152" s="56">
        <f t="shared" si="15"/>
        <v>2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12</v>
      </c>
      <c r="G159" s="287"/>
      <c r="H159" s="286">
        <f>COUNTIFS(ローデータ!$B$12:$B$1011,1,ローデータ!$G$12:$G$1011,$G$4,ローデータ!$I$12:$I$1011,$C$14,ローデータ!$K$12:$K$1011,H157)</f>
        <v>5</v>
      </c>
      <c r="I159" s="287"/>
      <c r="J159" s="286">
        <f>COUNTIFS(ローデータ!$B$12:$B$1011,1,ローデータ!$G$12:$G$1011,$G$4,ローデータ!$I$12:$I$1011,$C$14,ローデータ!$K$12:$K$1011,J157)</f>
        <v>7</v>
      </c>
      <c r="K159" s="288"/>
      <c r="L159" s="287"/>
      <c r="M159" s="56">
        <f t="shared" ref="M159:M171" si="16">SUM(F159:L159)</f>
        <v>24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12</v>
      </c>
      <c r="G171" s="287"/>
      <c r="H171" s="286">
        <f>SUM(H159:I170)</f>
        <v>5</v>
      </c>
      <c r="I171" s="287"/>
      <c r="J171" s="286">
        <f>SUM(J159:L170)</f>
        <v>7</v>
      </c>
      <c r="K171" s="288"/>
      <c r="L171" s="287"/>
      <c r="M171" s="56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12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11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12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1</v>
      </c>
      <c r="G210" s="94">
        <f t="shared" ref="G210:I210" si="19">SUM(G198:G209)</f>
        <v>8</v>
      </c>
      <c r="H210" s="94">
        <f>SUM(H198:H209)</f>
        <v>3</v>
      </c>
      <c r="I210" s="94">
        <f t="shared" si="19"/>
        <v>0</v>
      </c>
      <c r="J210" s="94">
        <f>SUM(J198:J209)</f>
        <v>0</v>
      </c>
      <c r="K210" s="118">
        <f t="shared" si="18"/>
        <v>12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2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3</v>
      </c>
      <c r="G284" s="56">
        <f t="shared" ref="G284:J284" si="28">SUM(G272:G283)</f>
        <v>6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10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3</v>
      </c>
      <c r="O284" s="94">
        <f t="shared" si="29"/>
        <v>2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13</v>
      </c>
      <c r="H4" s="140" t="s">
        <v>53</v>
      </c>
      <c r="K4" s="413">
        <f>COUNTIFS(ローデータ!B12:B1011,1,ローデータ!G12:G1011,$G$4)</f>
        <v>14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14</v>
      </c>
      <c r="D16" s="56">
        <f>SUM(B16:C16)</f>
        <v>14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2</v>
      </c>
      <c r="C23" s="287"/>
      <c r="D23" s="286">
        <f>COUNTIFS(ローデータ!$B$12:$B$1011,1,ローデータ!$G$12:$G$1011,$G$4,ローデータ!$K$12:$K$1011,D21)</f>
        <v>4</v>
      </c>
      <c r="E23" s="287"/>
      <c r="F23" s="286">
        <f>COUNTIFS(ローデータ!$B$12:$B$1011,1,ローデータ!$G$12:$G$1011,$G$4,ローデータ!$K$12:$K$1011,F21)</f>
        <v>8</v>
      </c>
      <c r="G23" s="288"/>
      <c r="H23" s="287"/>
      <c r="I23" s="56">
        <f>SUM(B23:H23)</f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2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8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14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2</v>
      </c>
      <c r="F76" s="287"/>
      <c r="G76" s="286">
        <f>COUNTIFS(ローデータ!$B$12:$B$1011,1,ローデータ!$G$12:$G$1011,$G$4,ローデータ!$H$12:$H$1011,$A$76,ローデータ!$K$12:$K$1011,G73)</f>
        <v>5</v>
      </c>
      <c r="H76" s="288"/>
      <c r="I76" s="288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1</v>
      </c>
      <c r="F77" s="287"/>
      <c r="G77" s="286">
        <f>COUNTIFS(ローデータ!$B$12:$B$1011,1,ローデータ!$G$12:$G$1011,$G$4,ローデータ!$H$12:$H$1011,$A$77,ローデータ!$K$12:$K$1011,G73)</f>
        <v>2</v>
      </c>
      <c r="H77" s="288"/>
      <c r="I77" s="288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2</v>
      </c>
      <c r="D79" s="287"/>
      <c r="E79" s="286">
        <f>COUNTIFS(ローデータ!$B$12:$B$1011,1,ローデータ!$G$12:$G$1011,$G$4,ローデータ!$H$12:$H$1011,$A$79,ローデータ!$K$12:$K$1011,E73)</f>
        <v>1</v>
      </c>
      <c r="F79" s="287"/>
      <c r="G79" s="286">
        <f>COUNTIFS(ローデータ!$B$12:$B$1011,1,ローデータ!$G$12:$G$1011,$G$4,ローデータ!$H$12:$H$1011,$A$79,ローデータ!$K$12:$K$1011,G73)</f>
        <v>1</v>
      </c>
      <c r="H79" s="288"/>
      <c r="I79" s="288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2</v>
      </c>
      <c r="D84" s="350"/>
      <c r="E84" s="349">
        <f>SUM(E75:F83)</f>
        <v>4</v>
      </c>
      <c r="F84" s="350"/>
      <c r="G84" s="351">
        <f>SUM(G75:I83)</f>
        <v>8</v>
      </c>
      <c r="H84" s="351"/>
      <c r="I84" s="349"/>
      <c r="J84" s="105">
        <f t="shared" si="2"/>
        <v>14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2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2</v>
      </c>
    </row>
    <row r="102" spans="1:17" ht="14.1" customHeight="1" x14ac:dyDescent="0.15">
      <c r="A102" s="133" t="s">
        <v>50</v>
      </c>
      <c r="B102" s="134"/>
      <c r="C102" s="56">
        <f>SUM(C93:C101)</f>
        <v>1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4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3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5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5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6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1</v>
      </c>
      <c r="D152" s="56">
        <f>SUM(D143:D151)</f>
        <v>9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12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2</v>
      </c>
      <c r="G159" s="287"/>
      <c r="H159" s="286">
        <f>COUNTIFS(ローデータ!$B$12:$B$1011,1,ローデータ!$G$12:$G$1011,$G$4,ローデータ!$I$12:$I$1011,$C$14,ローデータ!$K$12:$K$1011,H157)</f>
        <v>4</v>
      </c>
      <c r="I159" s="287"/>
      <c r="J159" s="286">
        <f>COUNTIFS(ローデータ!$B$12:$B$1011,1,ローデータ!$G$12:$G$1011,$G$4,ローデータ!$I$12:$I$1011,$C$14,ローデータ!$K$12:$K$1011,J157)</f>
        <v>8</v>
      </c>
      <c r="K159" s="288"/>
      <c r="L159" s="287"/>
      <c r="M159" s="56">
        <f t="shared" ref="M159:M171" si="16">SUM(F159:L159)</f>
        <v>14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2</v>
      </c>
      <c r="G171" s="287"/>
      <c r="H171" s="286">
        <f>SUM(H159:I170)</f>
        <v>4</v>
      </c>
      <c r="I171" s="287"/>
      <c r="J171" s="286">
        <f>SUM(J159:L170)</f>
        <v>8</v>
      </c>
      <c r="K171" s="288"/>
      <c r="L171" s="287"/>
      <c r="M171" s="56">
        <f t="shared" si="16"/>
        <v>14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1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2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2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3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11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8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11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16</v>
      </c>
      <c r="L284" s="94">
        <f>SUM(L272:L283)</f>
        <v>0</v>
      </c>
      <c r="M284" s="94">
        <f t="shared" ref="M284:R284" si="29">SUM(M272:M283)</f>
        <v>8</v>
      </c>
      <c r="N284" s="94">
        <f t="shared" si="29"/>
        <v>0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14</v>
      </c>
      <c r="H4" s="140" t="s">
        <v>53</v>
      </c>
      <c r="K4" s="413">
        <f>COUNTIFS(ローデータ!B12:B1011,1,ローデータ!G12:G1011,$G$4)</f>
        <v>14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14</v>
      </c>
      <c r="D16" s="56">
        <f>SUM(B16:C16)</f>
        <v>14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3</v>
      </c>
      <c r="C23" s="287"/>
      <c r="D23" s="286">
        <f>COUNTIFS(ローデータ!$B$12:$B$1011,1,ローデータ!$G$12:$G$1011,$G$4,ローデータ!$K$12:$K$1011,D21)</f>
        <v>8</v>
      </c>
      <c r="E23" s="287"/>
      <c r="F23" s="286">
        <f>COUNTIFS(ローデータ!$B$12:$B$1011,1,ローデータ!$G$12:$G$1011,$G$4,ローデータ!$K$12:$K$1011,F21)</f>
        <v>3</v>
      </c>
      <c r="G23" s="288"/>
      <c r="H23" s="287"/>
      <c r="I23" s="56">
        <f>SUM(B23:H23)</f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2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14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2</v>
      </c>
      <c r="F76" s="287"/>
      <c r="G76" s="286">
        <f>COUNTIFS(ローデータ!$B$12:$B$1011,1,ローデータ!$G$12:$G$1011,$G$4,ローデータ!$H$12:$H$1011,$A$76,ローデータ!$K$12:$K$1011,G73)</f>
        <v>1</v>
      </c>
      <c r="H76" s="288"/>
      <c r="I76" s="288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4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2</v>
      </c>
      <c r="D78" s="287"/>
      <c r="E78" s="286">
        <f>COUNTIFS(ローデータ!$B$12:$B$1011,1,ローデータ!$G$12:$G$1011,$G$4,ローデータ!$H$12:$H$1011,$A$78,ローデータ!$K$12:$K$1011,E73)</f>
        <v>2</v>
      </c>
      <c r="F78" s="287"/>
      <c r="G78" s="286">
        <f>COUNTIFS(ローデータ!$B$12:$B$1011,1,ローデータ!$G$12:$G$1011,$G$4,ローデータ!$H$12:$H$1011,$A$78,ローデータ!$K$12:$K$1011,G73)</f>
        <v>2</v>
      </c>
      <c r="H78" s="288"/>
      <c r="I78" s="288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1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3</v>
      </c>
      <c r="D84" s="350"/>
      <c r="E84" s="349">
        <f>SUM(E75:F83)</f>
        <v>8</v>
      </c>
      <c r="F84" s="350"/>
      <c r="G84" s="351">
        <f>SUM(G75:I83)</f>
        <v>3</v>
      </c>
      <c r="H84" s="351"/>
      <c r="I84" s="349"/>
      <c r="J84" s="105">
        <f t="shared" si="2"/>
        <v>14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2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3</v>
      </c>
    </row>
    <row r="102" spans="1:17" ht="14.1" customHeight="1" x14ac:dyDescent="0.15">
      <c r="A102" s="133" t="s">
        <v>50</v>
      </c>
      <c r="B102" s="134"/>
      <c r="C102" s="56">
        <f>SUM(C93:C101)</f>
        <v>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8</v>
      </c>
      <c r="G118" s="77"/>
      <c r="H118" s="363" t="s">
        <v>50</v>
      </c>
      <c r="I118" s="364"/>
      <c r="J118" s="108">
        <f t="shared" ref="J118:P118" si="8">SUM(J109:J117)</f>
        <v>1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0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3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3</v>
      </c>
      <c r="G159" s="287"/>
      <c r="H159" s="286">
        <f>COUNTIFS(ローデータ!$B$12:$B$1011,1,ローデータ!$G$12:$G$1011,$G$4,ローデータ!$I$12:$I$1011,$C$14,ローデータ!$K$12:$K$1011,H157)</f>
        <v>8</v>
      </c>
      <c r="I159" s="287"/>
      <c r="J159" s="286">
        <f>COUNTIFS(ローデータ!$B$12:$B$1011,1,ローデータ!$G$12:$G$1011,$G$4,ローデータ!$I$12:$I$1011,$C$14,ローデータ!$K$12:$K$1011,J157)</f>
        <v>3</v>
      </c>
      <c r="K159" s="288"/>
      <c r="L159" s="287"/>
      <c r="M159" s="56">
        <f t="shared" ref="M159:M171" si="16">SUM(F159:L159)</f>
        <v>14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3</v>
      </c>
      <c r="G171" s="287"/>
      <c r="H171" s="286">
        <f>SUM(H159:I170)</f>
        <v>8</v>
      </c>
      <c r="I171" s="287"/>
      <c r="J171" s="286">
        <f>SUM(J159:L170)</f>
        <v>3</v>
      </c>
      <c r="K171" s="288"/>
      <c r="L171" s="287"/>
      <c r="M171" s="56">
        <f t="shared" si="16"/>
        <v>14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2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2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1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0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5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5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0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15</v>
      </c>
      <c r="H4" s="140" t="s">
        <v>53</v>
      </c>
      <c r="K4" s="413">
        <f>COUNTIFS(ローデータ!B12:B1011,1,ローデータ!G12:G1011,$G$4)</f>
        <v>16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6</v>
      </c>
      <c r="C23" s="287"/>
      <c r="D23" s="286">
        <f>COUNTIFS(ローデータ!$B$12:$B$1011,1,ローデータ!$G$12:$G$1011,$G$4,ローデータ!$K$12:$K$1011,D21)</f>
        <v>4</v>
      </c>
      <c r="E23" s="287"/>
      <c r="F23" s="286">
        <f>COUNTIFS(ローデータ!$B$12:$B$1011,1,ローデータ!$G$12:$G$1011,$G$4,ローデータ!$K$12:$K$1011,F21)</f>
        <v>6</v>
      </c>
      <c r="G23" s="288"/>
      <c r="H23" s="287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5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16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1</v>
      </c>
      <c r="H75" s="288"/>
      <c r="I75" s="288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1</v>
      </c>
      <c r="F76" s="287"/>
      <c r="G76" s="286">
        <f>COUNTIFS(ローデータ!$B$12:$B$1011,1,ローデータ!$G$12:$G$1011,$G$4,ローデータ!$H$12:$H$1011,$A$76,ローデータ!$K$12:$K$1011,G73)</f>
        <v>2</v>
      </c>
      <c r="H76" s="288"/>
      <c r="I76" s="288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3</v>
      </c>
      <c r="D77" s="287"/>
      <c r="E77" s="286">
        <f>COUNTIFS(ローデータ!$B$12:$B$1011,1,ローデータ!$G$12:$G$1011,$G$4,ローデータ!$H$12:$H$1011,$A$77,ローデータ!$K$12:$K$1011,E73)</f>
        <v>2</v>
      </c>
      <c r="F77" s="287"/>
      <c r="G77" s="286">
        <f>COUNTIFS(ローデータ!$B$12:$B$1011,1,ローデータ!$G$12:$G$1011,$G$4,ローデータ!$H$12:$H$1011,$A$77,ローデータ!$K$12:$K$1011,G73)</f>
        <v>1</v>
      </c>
      <c r="H77" s="288"/>
      <c r="I77" s="288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2</v>
      </c>
      <c r="H78" s="288"/>
      <c r="I78" s="288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1</v>
      </c>
      <c r="D79" s="287"/>
      <c r="E79" s="286">
        <f>COUNTIFS(ローデータ!$B$12:$B$1011,1,ローデータ!$G$12:$G$1011,$G$4,ローデータ!$H$12:$H$1011,$A$79,ローデータ!$K$12:$K$1011,E73)</f>
        <v>1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1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1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6</v>
      </c>
      <c r="D84" s="350"/>
      <c r="E84" s="349">
        <f>SUM(E75:F83)</f>
        <v>4</v>
      </c>
      <c r="F84" s="350"/>
      <c r="G84" s="351">
        <f>SUM(G75:I83)</f>
        <v>6</v>
      </c>
      <c r="H84" s="351"/>
      <c r="I84" s="349"/>
      <c r="J84" s="105">
        <f t="shared" si="2"/>
        <v>16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</v>
      </c>
      <c r="M101" s="102">
        <f>SUM(M92:M100)</f>
        <v>5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7</v>
      </c>
    </row>
    <row r="102" spans="1:17" ht="14.1" customHeight="1" x14ac:dyDescent="0.15">
      <c r="A102" s="133" t="s">
        <v>50</v>
      </c>
      <c r="B102" s="134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4</v>
      </c>
      <c r="G118" s="77"/>
      <c r="H118" s="363" t="s">
        <v>50</v>
      </c>
      <c r="I118" s="364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4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1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7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1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6</v>
      </c>
      <c r="G159" s="287"/>
      <c r="H159" s="286">
        <f>COUNTIFS(ローデータ!$B$12:$B$1011,1,ローデータ!$G$12:$G$1011,$G$4,ローデータ!$I$12:$I$1011,$C$14,ローデータ!$K$12:$K$1011,H157)</f>
        <v>4</v>
      </c>
      <c r="I159" s="287"/>
      <c r="J159" s="286">
        <f>COUNTIFS(ローデータ!$B$12:$B$1011,1,ローデータ!$G$12:$G$1011,$G$4,ローデータ!$I$12:$I$1011,$C$14,ローデータ!$K$12:$K$1011,J157)</f>
        <v>6</v>
      </c>
      <c r="K159" s="288"/>
      <c r="L159" s="287"/>
      <c r="M159" s="56">
        <f t="shared" ref="M159:M171" si="16">SUM(F159:L159)</f>
        <v>16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6</v>
      </c>
      <c r="G171" s="287"/>
      <c r="H171" s="286">
        <f>SUM(H159:I170)</f>
        <v>4</v>
      </c>
      <c r="I171" s="287"/>
      <c r="J171" s="286">
        <f>SUM(J159:L170)</f>
        <v>6</v>
      </c>
      <c r="K171" s="288"/>
      <c r="L171" s="287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6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5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7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1</v>
      </c>
      <c r="G210" s="94">
        <f t="shared" ref="G210:I210" si="19">SUM(G198:G209)</f>
        <v>5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1</v>
      </c>
      <c r="M284" s="94">
        <f t="shared" ref="M284:R284" si="29">SUM(M272:M283)</f>
        <v>5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16</v>
      </c>
      <c r="H4" s="140" t="s">
        <v>53</v>
      </c>
      <c r="K4" s="413">
        <f>COUNTIFS(ローデータ!B12:B1011,1,ローデータ!G12:G1011,$G$4)</f>
        <v>12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12</v>
      </c>
      <c r="D16" s="56">
        <f>SUM(B16:C16)</f>
        <v>12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6</v>
      </c>
      <c r="C23" s="287"/>
      <c r="D23" s="286">
        <f>COUNTIFS(ローデータ!$B$12:$B$1011,1,ローデータ!$G$12:$G$1011,$G$4,ローデータ!$K$12:$K$1011,D21)</f>
        <v>5</v>
      </c>
      <c r="E23" s="287"/>
      <c r="F23" s="286">
        <f>COUNTIFS(ローデータ!$B$12:$B$1011,1,ローデータ!$G$12:$G$1011,$G$4,ローデータ!$K$12:$K$1011,F21)</f>
        <v>1</v>
      </c>
      <c r="G23" s="288"/>
      <c r="H23" s="287"/>
      <c r="I23" s="56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6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12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1</v>
      </c>
      <c r="D76" s="287"/>
      <c r="E76" s="286">
        <f>COUNTIFS(ローデータ!$B$12:$B$1011,1,ローデータ!$G$12:$G$1011,$G$4,ローデータ!$H$12:$H$1011,$A$76,ローデータ!$K$12:$K$1011,E73)</f>
        <v>4</v>
      </c>
      <c r="F76" s="287"/>
      <c r="G76" s="286">
        <f>COUNTIFS(ローデータ!$B$12:$B$1011,1,ローデータ!$G$12:$G$1011,$G$4,ローデータ!$H$12:$H$1011,$A$76,ローデータ!$K$12:$K$1011,G73)</f>
        <v>1</v>
      </c>
      <c r="H76" s="288"/>
      <c r="I76" s="288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2</v>
      </c>
      <c r="D77" s="287"/>
      <c r="E77" s="286">
        <f>COUNTIFS(ローデータ!$B$12:$B$1011,1,ローデータ!$G$12:$G$1011,$G$4,ローデータ!$H$12:$H$1011,$A$77,ローデータ!$K$12:$K$1011,E73)</f>
        <v>0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2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1</v>
      </c>
      <c r="D78" s="287"/>
      <c r="E78" s="286">
        <f>COUNTIFS(ローデータ!$B$12:$B$1011,1,ローデータ!$G$12:$G$1011,$G$4,ローデータ!$H$12:$H$1011,$A$78,ローデータ!$K$12:$K$1011,E73)</f>
        <v>1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2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6</v>
      </c>
      <c r="D84" s="350"/>
      <c r="E84" s="349">
        <f>SUM(E75:F83)</f>
        <v>5</v>
      </c>
      <c r="F84" s="350"/>
      <c r="G84" s="351">
        <f>SUM(G75:I83)</f>
        <v>1</v>
      </c>
      <c r="H84" s="351"/>
      <c r="I84" s="349"/>
      <c r="J84" s="105">
        <f t="shared" si="2"/>
        <v>12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6</v>
      </c>
      <c r="N101" s="102">
        <f>SUM(N92:N100)</f>
        <v>3</v>
      </c>
      <c r="O101" s="102">
        <f>SUM(O92:O100)</f>
        <v>0</v>
      </c>
      <c r="P101" s="102">
        <f>SUM(P92:P100)</f>
        <v>0</v>
      </c>
      <c r="Q101" s="102">
        <f t="shared" si="3"/>
        <v>9</v>
      </c>
    </row>
    <row r="102" spans="1:17" ht="14.1" customHeight="1" x14ac:dyDescent="0.15">
      <c r="A102" s="133" t="s">
        <v>50</v>
      </c>
      <c r="B102" s="134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3" t="s">
        <v>50</v>
      </c>
      <c r="I118" s="364"/>
      <c r="J118" s="108">
        <f t="shared" ref="J118:P118" si="8">SUM(J109:J117)</f>
        <v>1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6</v>
      </c>
      <c r="G159" s="287"/>
      <c r="H159" s="286">
        <f>COUNTIFS(ローデータ!$B$12:$B$1011,1,ローデータ!$G$12:$G$1011,$G$4,ローデータ!$I$12:$I$1011,$C$14,ローデータ!$K$12:$K$1011,H157)</f>
        <v>5</v>
      </c>
      <c r="I159" s="287"/>
      <c r="J159" s="286">
        <f>COUNTIFS(ローデータ!$B$12:$B$1011,1,ローデータ!$G$12:$G$1011,$G$4,ローデータ!$I$12:$I$1011,$C$14,ローデータ!$K$12:$K$1011,J157)</f>
        <v>1</v>
      </c>
      <c r="K159" s="288"/>
      <c r="L159" s="287"/>
      <c r="M159" s="56">
        <f t="shared" ref="M159:M171" si="16">SUM(F159:L159)</f>
        <v>12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6</v>
      </c>
      <c r="G171" s="287"/>
      <c r="H171" s="286">
        <f>SUM(H159:I170)</f>
        <v>5</v>
      </c>
      <c r="I171" s="287"/>
      <c r="J171" s="286">
        <f>SUM(J159:L170)</f>
        <v>1</v>
      </c>
      <c r="K171" s="288"/>
      <c r="L171" s="287"/>
      <c r="M171" s="56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6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6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9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6</v>
      </c>
      <c r="H210" s="94">
        <f>SUM(H198:H209)</f>
        <v>3</v>
      </c>
      <c r="I210" s="94">
        <f t="shared" si="19"/>
        <v>0</v>
      </c>
      <c r="J210" s="94">
        <f>SUM(J198:J209)</f>
        <v>0</v>
      </c>
      <c r="K210" s="118">
        <f t="shared" si="18"/>
        <v>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1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17</v>
      </c>
      <c r="H4" s="140" t="s">
        <v>53</v>
      </c>
      <c r="K4" s="413">
        <f>COUNTIFS(ローデータ!B12:B1011,1,ローデータ!G12:G1011,$G$4)</f>
        <v>1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</v>
      </c>
      <c r="D16" s="56">
        <f>SUM(B16:C16)</f>
        <v>1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1</v>
      </c>
      <c r="C23" s="287"/>
      <c r="D23" s="286">
        <f>COUNTIFS(ローデータ!$B$12:$B$1011,1,ローデータ!$G$12:$G$1011,$G$4,ローデータ!$K$12:$K$1011,D21)</f>
        <v>0</v>
      </c>
      <c r="E23" s="287"/>
      <c r="F23" s="286">
        <f>COUNTIFS(ローデータ!$B$12:$B$1011,1,ローデータ!$G$12:$G$1011,$G$4,ローデータ!$K$12:$K$1011,F21)</f>
        <v>0</v>
      </c>
      <c r="G23" s="288"/>
      <c r="H23" s="287"/>
      <c r="I23" s="56">
        <f>SUM(B23:H23)</f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1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1</v>
      </c>
      <c r="D76" s="287"/>
      <c r="E76" s="286">
        <f>COUNTIFS(ローデータ!$B$12:$B$1011,1,ローデータ!$G$12:$G$1011,$G$4,ローデータ!$H$12:$H$1011,$A$76,ローデータ!$K$12:$K$1011,E73)</f>
        <v>0</v>
      </c>
      <c r="F76" s="287"/>
      <c r="G76" s="286">
        <f>COUNTIFS(ローデータ!$B$12:$B$1011,1,ローデータ!$G$12:$G$1011,$G$4,ローデータ!$H$12:$H$1011,$A$76,ローデータ!$K$12:$K$1011,G73)</f>
        <v>0</v>
      </c>
      <c r="H76" s="288"/>
      <c r="I76" s="288"/>
      <c r="J76" s="103">
        <f t="shared" si="2"/>
        <v>1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0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0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1</v>
      </c>
      <c r="D84" s="350"/>
      <c r="E84" s="349">
        <f>SUM(E75:F83)</f>
        <v>0</v>
      </c>
      <c r="F84" s="350"/>
      <c r="G84" s="351">
        <f>SUM(G75:I83)</f>
        <v>0</v>
      </c>
      <c r="H84" s="351"/>
      <c r="I84" s="349"/>
      <c r="J84" s="105">
        <f t="shared" si="2"/>
        <v>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1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1</v>
      </c>
    </row>
    <row r="102" spans="1:17" ht="14.1" customHeight="1" x14ac:dyDescent="0.15">
      <c r="A102" s="133" t="s">
        <v>50</v>
      </c>
      <c r="B102" s="134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1</v>
      </c>
      <c r="G159" s="287"/>
      <c r="H159" s="286">
        <f>COUNTIFS(ローデータ!$B$12:$B$1011,1,ローデータ!$G$12:$G$1011,$G$4,ローデータ!$I$12:$I$1011,$C$14,ローデータ!$K$12:$K$1011,H157)</f>
        <v>0</v>
      </c>
      <c r="I159" s="287"/>
      <c r="J159" s="286">
        <f>COUNTIFS(ローデータ!$B$12:$B$1011,1,ローデータ!$G$12:$G$1011,$G$4,ローデータ!$I$12:$I$1011,$C$14,ローデータ!$K$12:$K$1011,J157)</f>
        <v>0</v>
      </c>
      <c r="K159" s="288"/>
      <c r="L159" s="287"/>
      <c r="M159" s="56">
        <f t="shared" ref="M159:M171" si="16">SUM(F159:L159)</f>
        <v>1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1</v>
      </c>
      <c r="G171" s="287"/>
      <c r="H171" s="286">
        <f>SUM(H159:I170)</f>
        <v>0</v>
      </c>
      <c r="I171" s="287"/>
      <c r="J171" s="286">
        <f>SUM(J159:L170)</f>
        <v>0</v>
      </c>
      <c r="K171" s="288"/>
      <c r="L171" s="287"/>
      <c r="M171" s="56">
        <f t="shared" si="16"/>
        <v>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1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1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18</v>
      </c>
      <c r="H4" s="140" t="s">
        <v>53</v>
      </c>
      <c r="K4" s="413">
        <f>COUNTIFS(ローデータ!B12:B1011,1,ローデータ!G12:G1011,$G$4)</f>
        <v>0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0</v>
      </c>
      <c r="C23" s="287"/>
      <c r="D23" s="286">
        <f>COUNTIFS(ローデータ!$B$12:$B$1011,1,ローデータ!$G$12:$G$1011,$G$4,ローデータ!$K$12:$K$1011,D21)</f>
        <v>0</v>
      </c>
      <c r="E23" s="287"/>
      <c r="F23" s="286">
        <f>COUNTIFS(ローデータ!$B$12:$B$1011,1,ローデータ!$G$12:$G$1011,$G$4,ローデータ!$K$12:$K$1011,F21)</f>
        <v>0</v>
      </c>
      <c r="G23" s="288"/>
      <c r="H23" s="287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0</v>
      </c>
      <c r="F76" s="287"/>
      <c r="G76" s="286">
        <f>COUNTIFS(ローデータ!$B$12:$B$1011,1,ローデータ!$G$12:$G$1011,$G$4,ローデータ!$H$12:$H$1011,$A$76,ローデータ!$K$12:$K$1011,G73)</f>
        <v>0</v>
      </c>
      <c r="H76" s="288"/>
      <c r="I76" s="288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0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0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0</v>
      </c>
      <c r="D84" s="350"/>
      <c r="E84" s="349">
        <f>SUM(E75:F83)</f>
        <v>0</v>
      </c>
      <c r="F84" s="350"/>
      <c r="G84" s="351">
        <f>SUM(G75:I83)</f>
        <v>0</v>
      </c>
      <c r="H84" s="351"/>
      <c r="I84" s="349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0</v>
      </c>
      <c r="G159" s="287"/>
      <c r="H159" s="286">
        <f>COUNTIFS(ローデータ!$B$12:$B$1011,1,ローデータ!$G$12:$G$1011,$G$4,ローデータ!$I$12:$I$1011,$C$14,ローデータ!$K$12:$K$1011,H157)</f>
        <v>0</v>
      </c>
      <c r="I159" s="287"/>
      <c r="J159" s="286">
        <f>COUNTIFS(ローデータ!$B$12:$B$1011,1,ローデータ!$G$12:$G$1011,$G$4,ローデータ!$I$12:$I$1011,$C$14,ローデータ!$K$12:$K$1011,J157)</f>
        <v>0</v>
      </c>
      <c r="K159" s="288"/>
      <c r="L159" s="287"/>
      <c r="M159" s="56">
        <f t="shared" ref="M159:M171" si="16">SUM(F159:L159)</f>
        <v>0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0</v>
      </c>
      <c r="G171" s="287"/>
      <c r="H171" s="286">
        <f>SUM(H159:I170)</f>
        <v>0</v>
      </c>
      <c r="I171" s="287"/>
      <c r="J171" s="286">
        <f>SUM(J159:L170)</f>
        <v>0</v>
      </c>
      <c r="K171" s="288"/>
      <c r="L171" s="287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19</v>
      </c>
      <c r="H4" s="140" t="s">
        <v>53</v>
      </c>
      <c r="K4" s="413">
        <f>COUNTIFS(ローデータ!B12:B1011,1,ローデータ!G12:G1011,$G$4)</f>
        <v>0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0</v>
      </c>
      <c r="C23" s="287"/>
      <c r="D23" s="286">
        <f>COUNTIFS(ローデータ!$B$12:$B$1011,1,ローデータ!$G$12:$G$1011,$G$4,ローデータ!$K$12:$K$1011,D21)</f>
        <v>0</v>
      </c>
      <c r="E23" s="287"/>
      <c r="F23" s="286">
        <f>COUNTIFS(ローデータ!$B$12:$B$1011,1,ローデータ!$G$12:$G$1011,$G$4,ローデータ!$K$12:$K$1011,F21)</f>
        <v>0</v>
      </c>
      <c r="G23" s="288"/>
      <c r="H23" s="287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0</v>
      </c>
      <c r="F76" s="287"/>
      <c r="G76" s="286">
        <f>COUNTIFS(ローデータ!$B$12:$B$1011,1,ローデータ!$G$12:$G$1011,$G$4,ローデータ!$H$12:$H$1011,$A$76,ローデータ!$K$12:$K$1011,G73)</f>
        <v>0</v>
      </c>
      <c r="H76" s="288"/>
      <c r="I76" s="288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0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0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0</v>
      </c>
      <c r="D84" s="350"/>
      <c r="E84" s="349">
        <f>SUM(E75:F83)</f>
        <v>0</v>
      </c>
      <c r="F84" s="350"/>
      <c r="G84" s="351">
        <f>SUM(G75:I83)</f>
        <v>0</v>
      </c>
      <c r="H84" s="351"/>
      <c r="I84" s="349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0</v>
      </c>
      <c r="G159" s="287"/>
      <c r="H159" s="286">
        <f>COUNTIFS(ローデータ!$B$12:$B$1011,1,ローデータ!$G$12:$G$1011,$G$4,ローデータ!$I$12:$I$1011,$C$14,ローデータ!$K$12:$K$1011,H157)</f>
        <v>0</v>
      </c>
      <c r="I159" s="287"/>
      <c r="J159" s="286">
        <f>COUNTIFS(ローデータ!$B$12:$B$1011,1,ローデータ!$G$12:$G$1011,$G$4,ローデータ!$I$12:$I$1011,$C$14,ローデータ!$K$12:$K$1011,J157)</f>
        <v>0</v>
      </c>
      <c r="K159" s="288"/>
      <c r="L159" s="287"/>
      <c r="M159" s="56">
        <f t="shared" ref="M159:M171" si="16">SUM(F159:L159)</f>
        <v>0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0</v>
      </c>
      <c r="G171" s="287"/>
      <c r="H171" s="286">
        <f>SUM(H159:I170)</f>
        <v>0</v>
      </c>
      <c r="I171" s="287"/>
      <c r="J171" s="286">
        <f>SUM(J159:L170)</f>
        <v>0</v>
      </c>
      <c r="K171" s="288"/>
      <c r="L171" s="287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6" t="str">
        <f>ローデータ!B2</f>
        <v>北区</v>
      </c>
      <c r="C2" s="288"/>
      <c r="D2" s="288"/>
      <c r="E2" s="287"/>
      <c r="G2" s="342" t="s">
        <v>52</v>
      </c>
      <c r="H2" s="342"/>
      <c r="K2" s="412" t="s">
        <v>94</v>
      </c>
      <c r="L2" s="342"/>
    </row>
    <row r="3" spans="1:19" ht="14.1" customHeight="1" x14ac:dyDescent="0.15">
      <c r="A3" s="210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2"/>
      <c r="H3" s="342"/>
      <c r="K3" s="342"/>
      <c r="L3" s="342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22</v>
      </c>
      <c r="E4" s="120" t="str">
        <f>ローデータ!E4</f>
        <v>日</v>
      </c>
      <c r="G4" s="138">
        <v>20</v>
      </c>
      <c r="H4" s="140" t="s">
        <v>53</v>
      </c>
      <c r="K4" s="413">
        <f>COUNTIFS(ローデータ!B12:B1011,1,ローデータ!G12:G1011,$G$4)</f>
        <v>0</v>
      </c>
      <c r="L4" s="4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9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0" t="s">
        <v>50</v>
      </c>
    </row>
    <row r="9" spans="1:19" ht="14.1" customHeight="1" x14ac:dyDescent="0.15">
      <c r="A9" s="231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9"/>
      <c r="B14" s="137">
        <v>1</v>
      </c>
      <c r="C14" s="137">
        <v>2</v>
      </c>
      <c r="D14" s="210" t="s">
        <v>50</v>
      </c>
      <c r="F14" s="229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9" t="s">
        <v>50</v>
      </c>
    </row>
    <row r="15" spans="1:19" ht="14.1" customHeight="1" x14ac:dyDescent="0.15">
      <c r="A15" s="231"/>
      <c r="B15" s="140" t="s">
        <v>63</v>
      </c>
      <c r="C15" s="140" t="s">
        <v>64</v>
      </c>
      <c r="D15" s="212"/>
      <c r="F15" s="230"/>
      <c r="G15" s="276" t="s">
        <v>95</v>
      </c>
      <c r="H15" s="247" t="s">
        <v>76</v>
      </c>
      <c r="I15" s="247" t="s">
        <v>77</v>
      </c>
      <c r="J15" s="276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0" t="s">
        <v>111</v>
      </c>
      <c r="Q15" s="247" t="s">
        <v>83</v>
      </c>
      <c r="R15" s="28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0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9"/>
    </row>
    <row r="17" spans="1:19" ht="14.1" customHeight="1" x14ac:dyDescent="0.15">
      <c r="A17" s="145"/>
      <c r="B17" s="9"/>
      <c r="C17" s="9"/>
      <c r="D17" s="9"/>
      <c r="F17" s="231"/>
      <c r="G17" s="279"/>
      <c r="H17" s="248"/>
      <c r="I17" s="248"/>
      <c r="J17" s="279"/>
      <c r="K17" s="248"/>
      <c r="L17" s="248"/>
      <c r="M17" s="248"/>
      <c r="N17" s="248"/>
      <c r="O17" s="248"/>
      <c r="P17" s="303"/>
      <c r="Q17" s="248"/>
      <c r="R17" s="25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9"/>
      <c r="B21" s="290">
        <v>1</v>
      </c>
      <c r="C21" s="240"/>
      <c r="D21" s="290">
        <v>2</v>
      </c>
      <c r="E21" s="240"/>
      <c r="F21" s="290">
        <v>3</v>
      </c>
      <c r="G21" s="239"/>
      <c r="H21" s="240"/>
      <c r="I21" s="210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1"/>
      <c r="B22" s="297" t="s">
        <v>72</v>
      </c>
      <c r="C22" s="298"/>
      <c r="D22" s="297" t="s">
        <v>74</v>
      </c>
      <c r="E22" s="298"/>
      <c r="F22" s="297" t="s">
        <v>84</v>
      </c>
      <c r="G22" s="299"/>
      <c r="H22" s="298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6">
        <f>COUNTIFS(ローデータ!$B$12:$B$1011,1,ローデータ!$G$12:$G$1011,$G$4,ローデータ!$K$12:$K$1011,B21)</f>
        <v>0</v>
      </c>
      <c r="C23" s="287"/>
      <c r="D23" s="286">
        <f>COUNTIFS(ローデータ!$B$12:$B$1011,1,ローデータ!$G$12:$G$1011,$G$4,ローデータ!$K$12:$K$1011,D21)</f>
        <v>0</v>
      </c>
      <c r="E23" s="287"/>
      <c r="F23" s="286">
        <f>COUNTIFS(ローデータ!$B$12:$B$1011,1,ローデータ!$G$12:$G$1011,$G$4,ローデータ!$K$12:$K$1011,F21)</f>
        <v>0</v>
      </c>
      <c r="G23" s="288"/>
      <c r="H23" s="287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9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9" t="s">
        <v>50</v>
      </c>
      <c r="I27" s="266"/>
      <c r="J27" s="282" t="s">
        <v>96</v>
      </c>
      <c r="K27" s="284" t="s">
        <v>97</v>
      </c>
      <c r="L27" s="280" t="s">
        <v>98</v>
      </c>
      <c r="M27" s="284" t="s">
        <v>99</v>
      </c>
      <c r="N27" s="280" t="s">
        <v>100</v>
      </c>
      <c r="O27" s="304" t="s">
        <v>50</v>
      </c>
    </row>
    <row r="28" spans="1:19" ht="14.1" customHeight="1" x14ac:dyDescent="0.15">
      <c r="A28" s="230"/>
      <c r="B28" s="247" t="s">
        <v>65</v>
      </c>
      <c r="C28" s="247" t="s">
        <v>66</v>
      </c>
      <c r="D28" s="276" t="s">
        <v>101</v>
      </c>
      <c r="E28" s="241" t="s">
        <v>102</v>
      </c>
      <c r="F28" s="278" t="s">
        <v>103</v>
      </c>
      <c r="G28" s="289"/>
      <c r="H28" s="39"/>
      <c r="I28" s="267"/>
      <c r="J28" s="283"/>
      <c r="K28" s="285"/>
      <c r="L28" s="281"/>
      <c r="M28" s="285"/>
      <c r="N28" s="281"/>
      <c r="O28" s="304"/>
    </row>
    <row r="29" spans="1:19" ht="14.1" customHeight="1" x14ac:dyDescent="0.15">
      <c r="A29" s="231"/>
      <c r="B29" s="248"/>
      <c r="C29" s="248"/>
      <c r="D29" s="277"/>
      <c r="E29" s="242"/>
      <c r="F29" s="279"/>
      <c r="G29" s="25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9"/>
      <c r="B34" s="137">
        <v>1</v>
      </c>
      <c r="C34" s="137">
        <v>2</v>
      </c>
      <c r="D34" s="137">
        <v>3</v>
      </c>
      <c r="E34" s="210" t="s">
        <v>50</v>
      </c>
      <c r="F34" s="39"/>
      <c r="I34" s="266"/>
      <c r="J34" s="268" t="s">
        <v>104</v>
      </c>
      <c r="K34" s="227" t="s">
        <v>105</v>
      </c>
      <c r="L34" s="227" t="s">
        <v>98</v>
      </c>
      <c r="M34" s="227" t="s">
        <v>106</v>
      </c>
      <c r="N34" s="243" t="s">
        <v>107</v>
      </c>
      <c r="O34" s="227" t="s">
        <v>36</v>
      </c>
      <c r="P34" s="243" t="s">
        <v>30</v>
      </c>
      <c r="Q34" s="249" t="s">
        <v>50</v>
      </c>
    </row>
    <row r="35" spans="1:17" ht="14.1" customHeight="1" x14ac:dyDescent="0.15">
      <c r="A35" s="231"/>
      <c r="B35" s="140" t="s">
        <v>67</v>
      </c>
      <c r="C35" s="140" t="s">
        <v>66</v>
      </c>
      <c r="D35" s="140" t="s">
        <v>68</v>
      </c>
      <c r="E35" s="212"/>
      <c r="G35" s="39"/>
      <c r="I35" s="267"/>
      <c r="J35" s="269"/>
      <c r="K35" s="228"/>
      <c r="L35" s="228"/>
      <c r="M35" s="228"/>
      <c r="N35" s="244"/>
      <c r="O35" s="228"/>
      <c r="P35" s="244"/>
      <c r="Q35" s="25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305" t="s">
        <v>50</v>
      </c>
      <c r="H40" s="260" t="s">
        <v>13</v>
      </c>
      <c r="I40" s="261"/>
      <c r="J40" s="262"/>
      <c r="K40" s="308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6"/>
      <c r="H41" s="64">
        <v>1</v>
      </c>
      <c r="I41" s="63">
        <v>2</v>
      </c>
      <c r="J41" s="63">
        <v>3</v>
      </c>
      <c r="K41" s="309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0" t="s">
        <v>101</v>
      </c>
      <c r="E42" s="272" t="s">
        <v>102</v>
      </c>
      <c r="F42" s="223" t="s">
        <v>103</v>
      </c>
      <c r="G42" s="306"/>
      <c r="H42" s="225" t="s">
        <v>67</v>
      </c>
      <c r="I42" s="245" t="s">
        <v>66</v>
      </c>
      <c r="J42" s="245" t="s">
        <v>68</v>
      </c>
      <c r="K42" s="309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303"/>
      <c r="E43" s="316"/>
      <c r="F43" s="246"/>
      <c r="G43" s="307"/>
      <c r="H43" s="226"/>
      <c r="I43" s="246"/>
      <c r="J43" s="246"/>
      <c r="K43" s="31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9"/>
      <c r="B47" s="232" t="s">
        <v>165</v>
      </c>
      <c r="C47" s="233"/>
      <c r="D47" s="233"/>
      <c r="E47" s="233"/>
      <c r="F47" s="234"/>
      <c r="G47" s="311" t="s">
        <v>50</v>
      </c>
      <c r="H47" s="238" t="s">
        <v>71</v>
      </c>
      <c r="I47" s="239"/>
      <c r="J47" s="239"/>
      <c r="K47" s="239"/>
      <c r="L47" s="239"/>
      <c r="M47" s="239"/>
      <c r="N47" s="240"/>
      <c r="O47" s="317" t="s">
        <v>50</v>
      </c>
    </row>
    <row r="48" spans="1:17" ht="14.1" customHeight="1" x14ac:dyDescent="0.15">
      <c r="A48" s="230"/>
      <c r="B48" s="320" t="s">
        <v>96</v>
      </c>
      <c r="C48" s="321" t="s">
        <v>97</v>
      </c>
      <c r="D48" s="322" t="s">
        <v>98</v>
      </c>
      <c r="E48" s="321" t="s">
        <v>99</v>
      </c>
      <c r="F48" s="322" t="s">
        <v>100</v>
      </c>
      <c r="G48" s="312"/>
      <c r="H48" s="323" t="s">
        <v>104</v>
      </c>
      <c r="I48" s="315" t="s">
        <v>105</v>
      </c>
      <c r="J48" s="315" t="s">
        <v>98</v>
      </c>
      <c r="K48" s="315" t="s">
        <v>106</v>
      </c>
      <c r="L48" s="314" t="s">
        <v>107</v>
      </c>
      <c r="M48" s="315" t="s">
        <v>36</v>
      </c>
      <c r="N48" s="314" t="s">
        <v>30</v>
      </c>
      <c r="O48" s="318"/>
    </row>
    <row r="49" spans="1:15" ht="14.1" customHeight="1" x14ac:dyDescent="0.15">
      <c r="A49" s="231"/>
      <c r="B49" s="214"/>
      <c r="C49" s="216"/>
      <c r="D49" s="218"/>
      <c r="E49" s="216"/>
      <c r="F49" s="218"/>
      <c r="G49" s="313"/>
      <c r="H49" s="324"/>
      <c r="I49" s="222"/>
      <c r="J49" s="222"/>
      <c r="K49" s="222"/>
      <c r="L49" s="242"/>
      <c r="M49" s="222"/>
      <c r="N49" s="242"/>
      <c r="O49" s="319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0"/>
      <c r="B54" s="331"/>
      <c r="C54" s="69" t="s">
        <v>85</v>
      </c>
      <c r="D54" s="336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37"/>
      <c r="O54" s="308" t="s">
        <v>50</v>
      </c>
    </row>
    <row r="55" spans="1:15" ht="14.1" customHeight="1" x14ac:dyDescent="0.15">
      <c r="A55" s="332"/>
      <c r="B55" s="333"/>
      <c r="C55" s="210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9"/>
    </row>
    <row r="56" spans="1:15" ht="14.1" customHeight="1" x14ac:dyDescent="0.15">
      <c r="A56" s="332"/>
      <c r="B56" s="333"/>
      <c r="C56" s="211"/>
      <c r="D56" s="276" t="s">
        <v>95</v>
      </c>
      <c r="E56" s="247" t="s">
        <v>76</v>
      </c>
      <c r="F56" s="247" t="s">
        <v>77</v>
      </c>
      <c r="G56" s="276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0" t="s">
        <v>111</v>
      </c>
      <c r="N56" s="325" t="s">
        <v>83</v>
      </c>
      <c r="O56" s="309"/>
    </row>
    <row r="57" spans="1:15" ht="14.1" customHeight="1" x14ac:dyDescent="0.15">
      <c r="A57" s="332"/>
      <c r="B57" s="333"/>
      <c r="C57" s="211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26"/>
      <c r="O57" s="309"/>
    </row>
    <row r="58" spans="1:15" ht="14.1" customHeight="1" x14ac:dyDescent="0.15">
      <c r="A58" s="334"/>
      <c r="B58" s="335"/>
      <c r="C58" s="212"/>
      <c r="D58" s="279"/>
      <c r="E58" s="248"/>
      <c r="F58" s="248"/>
      <c r="G58" s="279"/>
      <c r="H58" s="248"/>
      <c r="I58" s="248"/>
      <c r="J58" s="248"/>
      <c r="K58" s="248"/>
      <c r="L58" s="248"/>
      <c r="M58" s="303"/>
      <c r="N58" s="327"/>
      <c r="O58" s="31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8" t="s">
        <v>50</v>
      </c>
      <c r="B68" s="329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0"/>
      <c r="B72" s="331"/>
      <c r="C72" s="338" t="s">
        <v>25</v>
      </c>
      <c r="D72" s="338"/>
      <c r="E72" s="338"/>
      <c r="F72" s="338"/>
      <c r="G72" s="338"/>
      <c r="H72" s="338"/>
      <c r="I72" s="336"/>
      <c r="J72" s="339" t="s">
        <v>50</v>
      </c>
    </row>
    <row r="73" spans="1:15" ht="14.1" customHeight="1" x14ac:dyDescent="0.15">
      <c r="A73" s="332"/>
      <c r="B73" s="333"/>
      <c r="C73" s="342">
        <v>1</v>
      </c>
      <c r="D73" s="342"/>
      <c r="E73" s="342">
        <v>2</v>
      </c>
      <c r="F73" s="342"/>
      <c r="G73" s="342">
        <v>3</v>
      </c>
      <c r="H73" s="342"/>
      <c r="I73" s="290"/>
      <c r="J73" s="340"/>
    </row>
    <row r="74" spans="1:15" ht="14.1" customHeight="1" x14ac:dyDescent="0.15">
      <c r="A74" s="334"/>
      <c r="B74" s="335"/>
      <c r="C74" s="343" t="s">
        <v>72</v>
      </c>
      <c r="D74" s="344"/>
      <c r="E74" s="343" t="s">
        <v>74</v>
      </c>
      <c r="F74" s="344"/>
      <c r="G74" s="343" t="s">
        <v>84</v>
      </c>
      <c r="H74" s="345"/>
      <c r="I74" s="345"/>
      <c r="J74" s="341"/>
    </row>
    <row r="75" spans="1:15" ht="14.1" customHeight="1" x14ac:dyDescent="0.15">
      <c r="A75" s="141">
        <v>1</v>
      </c>
      <c r="B75" s="50" t="s">
        <v>54</v>
      </c>
      <c r="C75" s="286">
        <f>COUNTIFS(ローデータ!$B$12:$B$1011,1,ローデータ!$G$12:$G$1011,$G$4,ローデータ!$H$12:$H$1011,$A$75,ローデータ!$K$12:$K$1011,C73)</f>
        <v>0</v>
      </c>
      <c r="D75" s="287"/>
      <c r="E75" s="286">
        <f>COUNTIFS(ローデータ!$B$12:$B$1011,1,ローデータ!$G$12:$G$1011,$G$4,ローデータ!$H$12:$H$1011,$A$75,ローデータ!$K$12:$K$1011,E73)</f>
        <v>0</v>
      </c>
      <c r="F75" s="287"/>
      <c r="G75" s="286">
        <f>COUNTIFS(ローデータ!$B$12:$B$1011,1,ローデータ!$G$12:$G$1011,$G$4,ローデータ!$H$12:$H$1011,$A$75,ローデータ!$K$12:$K$1011,G73)</f>
        <v>0</v>
      </c>
      <c r="H75" s="288"/>
      <c r="I75" s="288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6">
        <f>COUNTIFS(ローデータ!$B$12:$B$1011,1,ローデータ!$G$12:$G$1011,$G$4,ローデータ!$H$12:$H$1011,$A$76,ローデータ!$K$12:$K$1011,C73)</f>
        <v>0</v>
      </c>
      <c r="D76" s="287"/>
      <c r="E76" s="286">
        <f>COUNTIFS(ローデータ!$B$12:$B$1011,1,ローデータ!$G$12:$G$1011,$G$4,ローデータ!$H$12:$H$1011,$A$76,ローデータ!$K$12:$K$1011,E73)</f>
        <v>0</v>
      </c>
      <c r="F76" s="287"/>
      <c r="G76" s="286">
        <f>COUNTIFS(ローデータ!$B$12:$B$1011,1,ローデータ!$G$12:$G$1011,$G$4,ローデータ!$H$12:$H$1011,$A$76,ローデータ!$K$12:$K$1011,G73)</f>
        <v>0</v>
      </c>
      <c r="H76" s="288"/>
      <c r="I76" s="288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6">
        <f>COUNTIFS(ローデータ!$B$12:$B$1011,1,ローデータ!$G$12:$G$1011,$G$4,ローデータ!$H$12:$H$1011,$A$77,ローデータ!$K$12:$K$1011,C73)</f>
        <v>0</v>
      </c>
      <c r="D77" s="287"/>
      <c r="E77" s="286">
        <f>COUNTIFS(ローデータ!$B$12:$B$1011,1,ローデータ!$G$12:$G$1011,$G$4,ローデータ!$H$12:$H$1011,$A$77,ローデータ!$K$12:$K$1011,E73)</f>
        <v>0</v>
      </c>
      <c r="F77" s="287"/>
      <c r="G77" s="286">
        <f>COUNTIFS(ローデータ!$B$12:$B$1011,1,ローデータ!$G$12:$G$1011,$G$4,ローデータ!$H$12:$H$1011,$A$77,ローデータ!$K$12:$K$1011,G73)</f>
        <v>0</v>
      </c>
      <c r="H77" s="288"/>
      <c r="I77" s="288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6">
        <f>COUNTIFS(ローデータ!$B$12:$B$1011,1,ローデータ!$G$12:$G$1011,$G$4,ローデータ!$H$12:$H$1011,$A$78,ローデータ!$K$12:$K$1011,C73)</f>
        <v>0</v>
      </c>
      <c r="D78" s="287"/>
      <c r="E78" s="286">
        <f>COUNTIFS(ローデータ!$B$12:$B$1011,1,ローデータ!$G$12:$G$1011,$G$4,ローデータ!$H$12:$H$1011,$A$78,ローデータ!$K$12:$K$1011,E73)</f>
        <v>0</v>
      </c>
      <c r="F78" s="287"/>
      <c r="G78" s="286">
        <f>COUNTIFS(ローデータ!$B$12:$B$1011,1,ローデータ!$G$12:$G$1011,$G$4,ローデータ!$H$12:$H$1011,$A$78,ローデータ!$K$12:$K$1011,G73)</f>
        <v>0</v>
      </c>
      <c r="H78" s="288"/>
      <c r="I78" s="288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6">
        <f>COUNTIFS(ローデータ!$B$12:$B$1011,1,ローデータ!$G$12:$G$1011,$G$4,ローデータ!$H$12:$H$1011,$A$79,ローデータ!$K$12:$K$1011,C73)</f>
        <v>0</v>
      </c>
      <c r="D79" s="287"/>
      <c r="E79" s="286">
        <f>COUNTIFS(ローデータ!$B$12:$B$1011,1,ローデータ!$G$12:$G$1011,$G$4,ローデータ!$H$12:$H$1011,$A$79,ローデータ!$K$12:$K$1011,E73)</f>
        <v>0</v>
      </c>
      <c r="F79" s="287"/>
      <c r="G79" s="286">
        <f>COUNTIFS(ローデータ!$B$12:$B$1011,1,ローデータ!$G$12:$G$1011,$G$4,ローデータ!$H$12:$H$1011,$A$79,ローデータ!$K$12:$K$1011,G73)</f>
        <v>0</v>
      </c>
      <c r="H79" s="288"/>
      <c r="I79" s="288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6">
        <f>COUNTIFS(ローデータ!$B$12:$B$1011,1,ローデータ!$G$12:$G$1011,$G$4,ローデータ!$H$12:$H$1011,$A$80,ローデータ!$K$12:$K$1011,C73)</f>
        <v>0</v>
      </c>
      <c r="D80" s="287"/>
      <c r="E80" s="286">
        <f>COUNTIFS(ローデータ!$B$12:$B$1011,1,ローデータ!$G$12:$G$1011,$G$4,ローデータ!$H$12:$H$1011,$A$80,ローデータ!$K$12:$K$1011,E73)</f>
        <v>0</v>
      </c>
      <c r="F80" s="287"/>
      <c r="G80" s="286">
        <f>COUNTIFS(ローデータ!$B$12:$B$1011,1,ローデータ!$G$12:$G$1011,$G$4,ローデータ!$H$12:$H$1011,$A$80,ローデータ!$K$12:$K$1011,G73)</f>
        <v>0</v>
      </c>
      <c r="H80" s="288"/>
      <c r="I80" s="288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6">
        <f>COUNTIFS(ローデータ!$B$12:$B$1011,1,ローデータ!$G$12:$G$1011,$G$4,ローデータ!$H$12:$H$1011,$A$81,ローデータ!$K$12:$K$1011,C73)</f>
        <v>0</v>
      </c>
      <c r="D81" s="287"/>
      <c r="E81" s="286">
        <f>COUNTIFS(ローデータ!$B$12:$B$1011,1,ローデータ!$G$12:$G$1011,$G$4,ローデータ!$H$12:$H$1011,$A$81,ローデータ!$K$12:$K$1011,E73)</f>
        <v>0</v>
      </c>
      <c r="F81" s="287"/>
      <c r="G81" s="286">
        <f>COUNTIFS(ローデータ!$B$12:$B$1011,1,ローデータ!$G$12:$G$1011,$G$4,ローデータ!$H$12:$H$1011,$A$81,ローデータ!$K$12:$K$1011,G73)</f>
        <v>0</v>
      </c>
      <c r="H81" s="288"/>
      <c r="I81" s="288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6">
        <f>COUNTIFS(ローデータ!$B$12:$B$1011,1,ローデータ!$G$12:$G$1011,$G$4,ローデータ!$H$12:$H$1011,$A$82,ローデータ!$K$12:$K$1011,C73)</f>
        <v>0</v>
      </c>
      <c r="D82" s="287"/>
      <c r="E82" s="286">
        <f>COUNTIFS(ローデータ!$B$12:$B$1011,1,ローデータ!$G$12:$G$1011,$G$4,ローデータ!$H$12:$H$1011,$A$82,ローデータ!$K$12:$K$1011,E73)</f>
        <v>0</v>
      </c>
      <c r="F82" s="287"/>
      <c r="G82" s="286">
        <f>COUNTIFS(ローデータ!$B$12:$B$1011,1,ローデータ!$G$12:$G$1011,$G$4,ローデータ!$H$12:$H$1011,$A$82,ローデータ!$K$12:$K$1011,G73)</f>
        <v>0</v>
      </c>
      <c r="H82" s="288"/>
      <c r="I82" s="288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6">
        <f>COUNTIFS(ローデータ!$B$12:$B$1011,1,ローデータ!$G$12:$G$1011,$G$4,ローデータ!$H$12:$H$1011,$A$83,ローデータ!$K$12:$K$1011,C73)</f>
        <v>0</v>
      </c>
      <c r="D83" s="347"/>
      <c r="E83" s="346">
        <f>COUNTIFS(ローデータ!$B$12:$B$1011,1,ローデータ!$G$12:$G$1011,$G$4,ローデータ!$H$12:$H$1011,$A$83,ローデータ!$K$12:$K$1011,E73)</f>
        <v>0</v>
      </c>
      <c r="F83" s="347"/>
      <c r="G83" s="348">
        <f>COUNTIFS(ローデータ!$B$12:$B$1011,1,ローデータ!$G$12:$G$1011,$G$4,ローデータ!$H$12:$H$1011,$A$83,ローデータ!$K$12:$K$1011,G73)</f>
        <v>0</v>
      </c>
      <c r="H83" s="348"/>
      <c r="I83" s="346"/>
      <c r="J83" s="104">
        <f t="shared" si="2"/>
        <v>0</v>
      </c>
    </row>
    <row r="84" spans="1:17" ht="14.1" customHeight="1" thickTop="1" x14ac:dyDescent="0.15">
      <c r="A84" s="328" t="s">
        <v>50</v>
      </c>
      <c r="B84" s="329"/>
      <c r="C84" s="349">
        <f>SUM(C75:D83)</f>
        <v>0</v>
      </c>
      <c r="D84" s="350"/>
      <c r="E84" s="349">
        <f>SUM(E75:F83)</f>
        <v>0</v>
      </c>
      <c r="F84" s="350"/>
      <c r="G84" s="351">
        <f>SUM(G75:I83)</f>
        <v>0</v>
      </c>
      <c r="H84" s="351"/>
      <c r="I84" s="349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0"/>
      <c r="B89" s="331"/>
      <c r="C89" s="336" t="s">
        <v>166</v>
      </c>
      <c r="D89" s="261"/>
      <c r="E89" s="261"/>
      <c r="F89" s="261"/>
      <c r="G89" s="262"/>
      <c r="H89" s="308" t="s">
        <v>50</v>
      </c>
      <c r="J89" s="352"/>
      <c r="K89" s="353"/>
      <c r="L89" s="290" t="s">
        <v>113</v>
      </c>
      <c r="M89" s="239"/>
      <c r="N89" s="239"/>
      <c r="O89" s="239"/>
      <c r="P89" s="240"/>
      <c r="Q89" s="210" t="s">
        <v>50</v>
      </c>
    </row>
    <row r="90" spans="1:17" ht="14.1" customHeight="1" x14ac:dyDescent="0.15">
      <c r="A90" s="332"/>
      <c r="B90" s="333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9"/>
      <c r="J90" s="354"/>
      <c r="K90" s="355"/>
      <c r="L90" s="213" t="s">
        <v>96</v>
      </c>
      <c r="M90" s="215" t="s">
        <v>97</v>
      </c>
      <c r="N90" s="217" t="s">
        <v>98</v>
      </c>
      <c r="O90" s="215" t="s">
        <v>99</v>
      </c>
      <c r="P90" s="217" t="s">
        <v>100</v>
      </c>
      <c r="Q90" s="211"/>
    </row>
    <row r="91" spans="1:17" ht="14.1" customHeight="1" x14ac:dyDescent="0.15">
      <c r="A91" s="332"/>
      <c r="B91" s="333"/>
      <c r="C91" s="247" t="s">
        <v>65</v>
      </c>
      <c r="D91" s="247" t="s">
        <v>66</v>
      </c>
      <c r="E91" s="276" t="s">
        <v>101</v>
      </c>
      <c r="F91" s="241" t="s">
        <v>102</v>
      </c>
      <c r="G91" s="362" t="s">
        <v>103</v>
      </c>
      <c r="H91" s="309"/>
      <c r="J91" s="356"/>
      <c r="K91" s="357"/>
      <c r="L91" s="214"/>
      <c r="M91" s="216"/>
      <c r="N91" s="218"/>
      <c r="O91" s="216"/>
      <c r="P91" s="218"/>
      <c r="Q91" s="212"/>
    </row>
    <row r="92" spans="1:17" ht="14.1" customHeight="1" x14ac:dyDescent="0.15">
      <c r="A92" s="334"/>
      <c r="B92" s="335"/>
      <c r="C92" s="248"/>
      <c r="D92" s="248"/>
      <c r="E92" s="360"/>
      <c r="F92" s="361"/>
      <c r="G92" s="248"/>
      <c r="H92" s="31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0"/>
      <c r="B106" s="331"/>
      <c r="C106" s="369" t="s">
        <v>114</v>
      </c>
      <c r="D106" s="370"/>
      <c r="E106" s="371"/>
      <c r="F106" s="308" t="s">
        <v>50</v>
      </c>
      <c r="G106" s="80"/>
      <c r="H106" s="352"/>
      <c r="I106" s="353"/>
      <c r="J106" s="290" t="s">
        <v>88</v>
      </c>
      <c r="K106" s="239"/>
      <c r="L106" s="239"/>
      <c r="M106" s="239"/>
      <c r="N106" s="239"/>
      <c r="O106" s="239"/>
      <c r="P106" s="240"/>
      <c r="Q106" s="293" t="s">
        <v>50</v>
      </c>
    </row>
    <row r="107" spans="1:17" ht="14.1" customHeight="1" x14ac:dyDescent="0.15">
      <c r="A107" s="332"/>
      <c r="B107" s="333"/>
      <c r="C107" s="137">
        <v>1</v>
      </c>
      <c r="D107" s="137">
        <v>2</v>
      </c>
      <c r="E107" s="137">
        <v>3</v>
      </c>
      <c r="F107" s="309"/>
      <c r="G107" s="77"/>
      <c r="H107" s="354"/>
      <c r="I107" s="355"/>
      <c r="J107" s="359" t="s">
        <v>104</v>
      </c>
      <c r="K107" s="315" t="s">
        <v>105</v>
      </c>
      <c r="L107" s="315" t="s">
        <v>98</v>
      </c>
      <c r="M107" s="315" t="s">
        <v>106</v>
      </c>
      <c r="N107" s="314" t="s">
        <v>107</v>
      </c>
      <c r="O107" s="315" t="s">
        <v>36</v>
      </c>
      <c r="P107" s="314" t="s">
        <v>30</v>
      </c>
      <c r="Q107" s="358"/>
    </row>
    <row r="108" spans="1:17" ht="14.1" customHeight="1" x14ac:dyDescent="0.15">
      <c r="A108" s="334"/>
      <c r="B108" s="335"/>
      <c r="C108" s="140" t="s">
        <v>67</v>
      </c>
      <c r="D108" s="140" t="s">
        <v>66</v>
      </c>
      <c r="E108" s="140" t="s">
        <v>68</v>
      </c>
      <c r="F108" s="310"/>
      <c r="G108" s="77"/>
      <c r="H108" s="356"/>
      <c r="I108" s="357"/>
      <c r="J108" s="222"/>
      <c r="K108" s="222"/>
      <c r="L108" s="222"/>
      <c r="M108" s="222"/>
      <c r="N108" s="242"/>
      <c r="O108" s="222"/>
      <c r="P108" s="242"/>
      <c r="Q108" s="296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3" t="s">
        <v>50</v>
      </c>
      <c r="B118" s="364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3" t="s">
        <v>50</v>
      </c>
      <c r="I118" s="364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5"/>
      <c r="B123" s="365"/>
      <c r="C123" s="254" t="s">
        <v>16</v>
      </c>
      <c r="D123" s="255"/>
      <c r="E123" s="255"/>
      <c r="F123" s="255"/>
      <c r="G123" s="256"/>
      <c r="H123" s="366" t="s">
        <v>50</v>
      </c>
      <c r="I123" s="260" t="s">
        <v>13</v>
      </c>
      <c r="J123" s="261"/>
      <c r="K123" s="262"/>
      <c r="L123" s="308" t="s">
        <v>50</v>
      </c>
    </row>
    <row r="124" spans="1:17" ht="14.1" customHeight="1" x14ac:dyDescent="0.15">
      <c r="A124" s="365"/>
      <c r="B124" s="36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7"/>
      <c r="I124" s="52">
        <v>1</v>
      </c>
      <c r="J124" s="44">
        <v>2</v>
      </c>
      <c r="K124" s="44">
        <v>3</v>
      </c>
      <c r="L124" s="309"/>
    </row>
    <row r="125" spans="1:17" ht="14.1" customHeight="1" x14ac:dyDescent="0.15">
      <c r="A125" s="365"/>
      <c r="B125" s="365"/>
      <c r="C125" s="247" t="s">
        <v>65</v>
      </c>
      <c r="D125" s="247" t="s">
        <v>66</v>
      </c>
      <c r="E125" s="276" t="s">
        <v>101</v>
      </c>
      <c r="F125" s="241" t="s">
        <v>102</v>
      </c>
      <c r="G125" s="362" t="s">
        <v>103</v>
      </c>
      <c r="H125" s="367"/>
      <c r="I125" s="374" t="s">
        <v>67</v>
      </c>
      <c r="J125" s="372" t="s">
        <v>66</v>
      </c>
      <c r="K125" s="372" t="s">
        <v>68</v>
      </c>
      <c r="L125" s="309"/>
    </row>
    <row r="126" spans="1:17" ht="14.1" customHeight="1" x14ac:dyDescent="0.15">
      <c r="A126" s="365"/>
      <c r="B126" s="365"/>
      <c r="C126" s="248"/>
      <c r="D126" s="248"/>
      <c r="E126" s="360"/>
      <c r="F126" s="361"/>
      <c r="G126" s="248"/>
      <c r="H126" s="368"/>
      <c r="I126" s="374"/>
      <c r="J126" s="372"/>
      <c r="K126" s="372"/>
      <c r="L126" s="31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3" t="s">
        <v>50</v>
      </c>
      <c r="B136" s="364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3"/>
      <c r="B140" s="373"/>
      <c r="C140" s="232" t="s">
        <v>70</v>
      </c>
      <c r="D140" s="233"/>
      <c r="E140" s="233"/>
      <c r="F140" s="233"/>
      <c r="G140" s="234"/>
      <c r="H140" s="235" t="s">
        <v>50</v>
      </c>
      <c r="I140" s="238" t="s">
        <v>71</v>
      </c>
      <c r="J140" s="239"/>
      <c r="K140" s="239"/>
      <c r="L140" s="239"/>
      <c r="M140" s="239"/>
      <c r="N140" s="239"/>
      <c r="O140" s="240"/>
      <c r="P140" s="317" t="s">
        <v>50</v>
      </c>
    </row>
    <row r="141" spans="1:16" ht="14.1" customHeight="1" x14ac:dyDescent="0.15">
      <c r="A141" s="373"/>
      <c r="B141" s="373"/>
      <c r="C141" s="213" t="s">
        <v>96</v>
      </c>
      <c r="D141" s="215" t="s">
        <v>97</v>
      </c>
      <c r="E141" s="217" t="s">
        <v>98</v>
      </c>
      <c r="F141" s="215" t="s">
        <v>99</v>
      </c>
      <c r="G141" s="217" t="s">
        <v>100</v>
      </c>
      <c r="H141" s="236"/>
      <c r="I141" s="375" t="s">
        <v>104</v>
      </c>
      <c r="J141" s="221" t="s">
        <v>105</v>
      </c>
      <c r="K141" s="221" t="s">
        <v>98</v>
      </c>
      <c r="L141" s="221" t="s">
        <v>106</v>
      </c>
      <c r="M141" s="241" t="s">
        <v>107</v>
      </c>
      <c r="N141" s="221" t="s">
        <v>36</v>
      </c>
      <c r="O141" s="241" t="s">
        <v>30</v>
      </c>
      <c r="P141" s="318"/>
    </row>
    <row r="142" spans="1:16" ht="14.1" customHeight="1" x14ac:dyDescent="0.15">
      <c r="A142" s="373"/>
      <c r="B142" s="373"/>
      <c r="C142" s="214"/>
      <c r="D142" s="216"/>
      <c r="E142" s="218"/>
      <c r="F142" s="216"/>
      <c r="G142" s="218"/>
      <c r="H142" s="237"/>
      <c r="I142" s="324"/>
      <c r="J142" s="222"/>
      <c r="K142" s="222"/>
      <c r="L142" s="222"/>
      <c r="M142" s="242"/>
      <c r="N142" s="222"/>
      <c r="O142" s="242"/>
      <c r="P142" s="319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6" t="s">
        <v>50</v>
      </c>
      <c r="B152" s="376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0"/>
      <c r="B156" s="377"/>
      <c r="C156" s="377"/>
      <c r="D156" s="377"/>
      <c r="E156" s="331"/>
      <c r="F156" s="338" t="s">
        <v>25</v>
      </c>
      <c r="G156" s="338"/>
      <c r="H156" s="338"/>
      <c r="I156" s="338"/>
      <c r="J156" s="338"/>
      <c r="K156" s="338"/>
      <c r="L156" s="338"/>
      <c r="M156" s="263" t="s">
        <v>50</v>
      </c>
    </row>
    <row r="157" spans="1:16" ht="14.1" customHeight="1" x14ac:dyDescent="0.15">
      <c r="A157" s="332"/>
      <c r="B157" s="378"/>
      <c r="C157" s="378"/>
      <c r="D157" s="378"/>
      <c r="E157" s="333"/>
      <c r="F157" s="290">
        <v>1</v>
      </c>
      <c r="G157" s="240"/>
      <c r="H157" s="290">
        <v>2</v>
      </c>
      <c r="I157" s="240"/>
      <c r="J157" s="290">
        <v>3</v>
      </c>
      <c r="K157" s="239"/>
      <c r="L157" s="240"/>
      <c r="M157" s="264"/>
    </row>
    <row r="158" spans="1:16" ht="14.1" customHeight="1" x14ac:dyDescent="0.15">
      <c r="A158" s="334"/>
      <c r="B158" s="379"/>
      <c r="C158" s="379"/>
      <c r="D158" s="379"/>
      <c r="E158" s="335"/>
      <c r="F158" s="343" t="s">
        <v>72</v>
      </c>
      <c r="G158" s="344"/>
      <c r="H158" s="343" t="s">
        <v>74</v>
      </c>
      <c r="I158" s="344"/>
      <c r="J158" s="343" t="s">
        <v>84</v>
      </c>
      <c r="K158" s="345"/>
      <c r="L158" s="345"/>
      <c r="M158" s="265"/>
    </row>
    <row r="159" spans="1:16" ht="14.1" customHeight="1" x14ac:dyDescent="0.15">
      <c r="A159" s="382" t="s">
        <v>73</v>
      </c>
      <c r="B159" s="143" t="s">
        <v>85</v>
      </c>
      <c r="C159" s="385" t="s">
        <v>87</v>
      </c>
      <c r="D159" s="386"/>
      <c r="E159" s="387"/>
      <c r="F159" s="286">
        <f>COUNTIFS(ローデータ!$B$12:$B$1011,1,ローデータ!$G$12:$G$1011,$G$4,ローデータ!$I$12:$I$1011,$C$14,ローデータ!$K$12:$K$1011,F157)</f>
        <v>0</v>
      </c>
      <c r="G159" s="287"/>
      <c r="H159" s="286">
        <f>COUNTIFS(ローデータ!$B$12:$B$1011,1,ローデータ!$G$12:$G$1011,$G$4,ローデータ!$I$12:$I$1011,$C$14,ローデータ!$K$12:$K$1011,H157)</f>
        <v>0</v>
      </c>
      <c r="I159" s="287"/>
      <c r="J159" s="286">
        <f>COUNTIFS(ローデータ!$B$12:$B$1011,1,ローデータ!$G$12:$G$1011,$G$4,ローデータ!$I$12:$I$1011,$C$14,ローデータ!$K$12:$K$1011,J157)</f>
        <v>0</v>
      </c>
      <c r="K159" s="288"/>
      <c r="L159" s="287"/>
      <c r="M159" s="56">
        <f t="shared" ref="M159:M171" si="16">SUM(F159:L159)</f>
        <v>0</v>
      </c>
    </row>
    <row r="160" spans="1:16" ht="14.1" customHeight="1" x14ac:dyDescent="0.15">
      <c r="A160" s="383"/>
      <c r="B160" s="388" t="s">
        <v>86</v>
      </c>
      <c r="C160" s="139">
        <v>1</v>
      </c>
      <c r="D160" s="380" t="s">
        <v>75</v>
      </c>
      <c r="E160" s="381"/>
      <c r="F160" s="286">
        <f>COUNTIFS(ローデータ!$B$12:$B$1011,1,ローデータ!$G$12:$G$1011,$G$4,ローデータ!$I$12:$I$1011,$B$14,ローデータ!$J$12:$J$1011,C160,ローデータ!$K$12:$K$1011,$F$157)</f>
        <v>0</v>
      </c>
      <c r="G160" s="287"/>
      <c r="H160" s="286">
        <f>COUNTIFS(ローデータ!$B$12:$B$1011,1,ローデータ!$G$12:$G$1011,$G$4,ローデータ!$I$12:$I$1011,$B$14,ローデータ!$J$12:$J$1011,C160,ローデータ!$K$12:$K$1011,$H$157)</f>
        <v>0</v>
      </c>
      <c r="I160" s="287"/>
      <c r="J160" s="286">
        <f>COUNTIFS(ローデータ!$B$12:$B$1011,1,ローデータ!$G$12:$G$1011,$G$4,ローデータ!$I$12:$I$1011,$B$14,ローデータ!$J$12:$J$1011,C160,ローデータ!$K$12:$K$1011,$J$157)</f>
        <v>0</v>
      </c>
      <c r="K160" s="288"/>
      <c r="L160" s="287"/>
      <c r="M160" s="56">
        <f t="shared" si="16"/>
        <v>0</v>
      </c>
      <c r="N160" s="9"/>
    </row>
    <row r="161" spans="1:19" ht="14.1" customHeight="1" x14ac:dyDescent="0.15">
      <c r="A161" s="383"/>
      <c r="B161" s="389"/>
      <c r="C161" s="139">
        <v>2</v>
      </c>
      <c r="D161" s="380" t="s">
        <v>76</v>
      </c>
      <c r="E161" s="381"/>
      <c r="F161" s="286">
        <f>COUNTIFS(ローデータ!$B$12:$B$1011,1,ローデータ!$G$12:$G$1011,$G$4,ローデータ!$I$12:$I$1011,$B$14,ローデータ!$J$12:$J$1011,C161,ローデータ!$K$12:$K$1011,$F$157)</f>
        <v>0</v>
      </c>
      <c r="G161" s="287"/>
      <c r="H161" s="286">
        <f>COUNTIFS(ローデータ!$B$12:$B$1011,1,ローデータ!$G$12:$G$1011,$G$4,ローデータ!$I$12:$I$1011,$B$14,ローデータ!$J$12:$J$1011,C161,ローデータ!$K$12:$K$1011,$H$157)</f>
        <v>0</v>
      </c>
      <c r="I161" s="287"/>
      <c r="J161" s="286">
        <f>COUNTIFS(ローデータ!$B$12:$B$1011,1,ローデータ!$G$12:$G$1011,$G$4,ローデータ!$I$12:$I$1011,$B$14,ローデータ!$J$12:$J$1011,C161,ローデータ!$K$12:$K$1011,$J$157)</f>
        <v>0</v>
      </c>
      <c r="K161" s="288"/>
      <c r="L161" s="287"/>
      <c r="M161" s="56">
        <f t="shared" si="16"/>
        <v>0</v>
      </c>
    </row>
    <row r="162" spans="1:19" ht="14.1" customHeight="1" x14ac:dyDescent="0.15">
      <c r="A162" s="383"/>
      <c r="B162" s="389"/>
      <c r="C162" s="139">
        <v>3</v>
      </c>
      <c r="D162" s="380" t="s">
        <v>77</v>
      </c>
      <c r="E162" s="381"/>
      <c r="F162" s="286">
        <f>COUNTIFS(ローデータ!$B$12:$B$1011,1,ローデータ!$G$12:$G$1011,$G$4,ローデータ!$I$12:$I$1011,$B$14,ローデータ!$J$12:$J$1011,C162,ローデータ!$K$12:$K$1011,$F$157)</f>
        <v>0</v>
      </c>
      <c r="G162" s="287"/>
      <c r="H162" s="286">
        <f>COUNTIFS(ローデータ!$B$12:$B$1011,1,ローデータ!$G$12:$G$1011,$G$4,ローデータ!$I$12:$I$1011,$B$14,ローデータ!$J$12:$J$1011,C162,ローデータ!$K$12:$K$1011,$H$157)</f>
        <v>0</v>
      </c>
      <c r="I162" s="287"/>
      <c r="J162" s="286">
        <f>COUNTIFS(ローデータ!$B$12:$B$1011,1,ローデータ!$G$12:$G$1011,$G$4,ローデータ!$I$12:$I$1011,$B$14,ローデータ!$J$12:$J$1011,C162,ローデータ!$K$12:$K$1011,$J$157)</f>
        <v>0</v>
      </c>
      <c r="K162" s="288"/>
      <c r="L162" s="287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3"/>
      <c r="B163" s="389"/>
      <c r="C163" s="139">
        <v>4</v>
      </c>
      <c r="D163" s="380" t="s">
        <v>110</v>
      </c>
      <c r="E163" s="381"/>
      <c r="F163" s="286">
        <f>COUNTIFS(ローデータ!$B$12:$B$1011,1,ローデータ!$G$12:$G$1011,$G$4,ローデータ!$I$12:$I$1011,$B$14,ローデータ!$J$12:$J$1011,C163,ローデータ!$K$12:$K$1011,$F$157)</f>
        <v>0</v>
      </c>
      <c r="G163" s="287"/>
      <c r="H163" s="286">
        <f>COUNTIFS(ローデータ!$B$12:$B$1011,1,ローデータ!$G$12:$G$1011,$G$4,ローデータ!$I$12:$I$1011,$B$14,ローデータ!$J$12:$J$1011,C163,ローデータ!$K$12:$K$1011,$H$157)</f>
        <v>0</v>
      </c>
      <c r="I163" s="287"/>
      <c r="J163" s="286">
        <f>COUNTIFS(ローデータ!$B$12:$B$1011,1,ローデータ!$G$12:$G$1011,$G$4,ローデータ!$I$12:$I$1011,$B$14,ローデータ!$J$12:$J$1011,C163,ローデータ!$K$12:$K$1011,$J$157)</f>
        <v>0</v>
      </c>
      <c r="K163" s="288"/>
      <c r="L163" s="287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3"/>
      <c r="B164" s="389"/>
      <c r="C164" s="139">
        <v>5</v>
      </c>
      <c r="D164" s="380" t="s">
        <v>78</v>
      </c>
      <c r="E164" s="381"/>
      <c r="F164" s="286">
        <f>COUNTIFS(ローデータ!$B$12:$B$1011,1,ローデータ!$G$12:$G$1011,$G$4,ローデータ!$I$12:$I$1011,$B$14,ローデータ!$J$12:$J$1011,C164,ローデータ!$K$12:$K$1011,$F$157)</f>
        <v>0</v>
      </c>
      <c r="G164" s="287"/>
      <c r="H164" s="286">
        <f>COUNTIFS(ローデータ!$B$12:$B$1011,1,ローデータ!$G$12:$G$1011,$G$4,ローデータ!$I$12:$I$1011,$B$14,ローデータ!$J$12:$J$1011,C164,ローデータ!$K$12:$K$1011,$H$157)</f>
        <v>0</v>
      </c>
      <c r="I164" s="287"/>
      <c r="J164" s="286">
        <f>COUNTIFS(ローデータ!$B$12:$B$1011,1,ローデータ!$G$12:$G$1011,$G$4,ローデータ!$I$12:$I$1011,$B$14,ローデータ!$J$12:$J$1011,C164,ローデータ!$K$12:$K$1011,$J$157)</f>
        <v>0</v>
      </c>
      <c r="K164" s="288"/>
      <c r="L164" s="287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3"/>
      <c r="B165" s="389"/>
      <c r="C165" s="139">
        <v>6</v>
      </c>
      <c r="D165" s="380" t="s">
        <v>79</v>
      </c>
      <c r="E165" s="381"/>
      <c r="F165" s="286">
        <f>COUNTIFS(ローデータ!$B$12:$B$1011,1,ローデータ!$G$12:$G$1011,$G$4,ローデータ!$I$12:$I$1011,$B$14,ローデータ!$J$12:$J$1011,C165,ローデータ!$K$12:$K$1011,$F$157)</f>
        <v>0</v>
      </c>
      <c r="G165" s="287"/>
      <c r="H165" s="286">
        <f>COUNTIFS(ローデータ!$B$12:$B$1011,1,ローデータ!$G$12:$G$1011,$G$4,ローデータ!$I$12:$I$1011,$B$14,ローデータ!$J$12:$J$1011,C165,ローデータ!$K$12:$K$1011,$H$157)</f>
        <v>0</v>
      </c>
      <c r="I165" s="287"/>
      <c r="J165" s="286">
        <f>COUNTIFS(ローデータ!$B$12:$B$1011,1,ローデータ!$G$12:$G$1011,$G$4,ローデータ!$I$12:$I$1011,$B$14,ローデータ!$J$12:$J$1011,C165,ローデータ!$K$12:$K$1011,$J$157)</f>
        <v>0</v>
      </c>
      <c r="K165" s="288"/>
      <c r="L165" s="287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3"/>
      <c r="B166" s="389"/>
      <c r="C166" s="139">
        <v>7</v>
      </c>
      <c r="D166" s="380" t="s">
        <v>80</v>
      </c>
      <c r="E166" s="381"/>
      <c r="F166" s="286">
        <f>COUNTIFS(ローデータ!$B$12:$B$1011,1,ローデータ!$G$12:$G$1011,$G$4,ローデータ!$I$12:$I$1011,$B$14,ローデータ!$J$12:$J$1011,C166,ローデータ!$K$12:$K$1011,$F$157)</f>
        <v>0</v>
      </c>
      <c r="G166" s="287"/>
      <c r="H166" s="286">
        <f>COUNTIFS(ローデータ!$B$12:$B$1011,1,ローデータ!$G$12:$G$1011,$G$4,ローデータ!$I$12:$I$1011,$B$14,ローデータ!$J$12:$J$1011,C166,ローデータ!$K$12:$K$1011,$H$157)</f>
        <v>0</v>
      </c>
      <c r="I166" s="287"/>
      <c r="J166" s="286">
        <f>COUNTIFS(ローデータ!$B$12:$B$1011,1,ローデータ!$G$12:$G$1011,$G$4,ローデータ!$I$12:$I$1011,$B$14,ローデータ!$J$12:$J$1011,C166,ローデータ!$K$12:$K$1011,$J$157)</f>
        <v>0</v>
      </c>
      <c r="K166" s="288"/>
      <c r="L166" s="287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3"/>
      <c r="B167" s="389"/>
      <c r="C167" s="139">
        <v>8</v>
      </c>
      <c r="D167" s="380" t="s">
        <v>81</v>
      </c>
      <c r="E167" s="381"/>
      <c r="F167" s="286">
        <f>COUNTIFS(ローデータ!$B$12:$B$1011,1,ローデータ!$G$12:$G$1011,$G$4,ローデータ!$I$12:$I$1011,$B$14,ローデータ!$J$12:$J$1011,C167,ローデータ!$K$12:$K$1011,$F$157)</f>
        <v>0</v>
      </c>
      <c r="G167" s="287"/>
      <c r="H167" s="286">
        <f>COUNTIFS(ローデータ!$B$12:$B$1011,1,ローデータ!$G$12:$G$1011,$G$4,ローデータ!$I$12:$I$1011,$B$14,ローデータ!$J$12:$J$1011,C167,ローデータ!$K$12:$K$1011,$H$157)</f>
        <v>0</v>
      </c>
      <c r="I167" s="287"/>
      <c r="J167" s="286">
        <f>COUNTIFS(ローデータ!$B$12:$B$1011,1,ローデータ!$G$12:$G$1011,$G$4,ローデータ!$I$12:$I$1011,$B$14,ローデータ!$J$12:$J$1011,C167,ローデータ!$K$12:$K$1011,$J$157)</f>
        <v>0</v>
      </c>
      <c r="K167" s="288"/>
      <c r="L167" s="287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3"/>
      <c r="B168" s="389"/>
      <c r="C168" s="139">
        <v>9</v>
      </c>
      <c r="D168" s="380" t="s">
        <v>82</v>
      </c>
      <c r="E168" s="381"/>
      <c r="F168" s="286">
        <f>COUNTIFS(ローデータ!$B$12:$B$1011,1,ローデータ!$G$12:$G$1011,$G$4,ローデータ!$I$12:$I$1011,$B$14,ローデータ!$J$12:$J$1011,C168,ローデータ!$K$12:$K$1011,$F$157)</f>
        <v>0</v>
      </c>
      <c r="G168" s="287"/>
      <c r="H168" s="286">
        <f>COUNTIFS(ローデータ!$B$12:$B$1011,1,ローデータ!$G$12:$G$1011,$G$4,ローデータ!$I$12:$I$1011,$B$14,ローデータ!$J$12:$J$1011,C168,ローデータ!$K$12:$K$1011,$H$157)</f>
        <v>0</v>
      </c>
      <c r="I168" s="287"/>
      <c r="J168" s="286">
        <f>COUNTIFS(ローデータ!$B$12:$B$1011,1,ローデータ!$G$12:$G$1011,$G$4,ローデータ!$I$12:$I$1011,$B$14,ローデータ!$J$12:$J$1011,C168,ローデータ!$K$12:$K$1011,$J$157)</f>
        <v>0</v>
      </c>
      <c r="K168" s="288"/>
      <c r="L168" s="287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3"/>
      <c r="B169" s="389"/>
      <c r="C169" s="139">
        <v>10</v>
      </c>
      <c r="D169" s="380" t="s">
        <v>111</v>
      </c>
      <c r="E169" s="381"/>
      <c r="F169" s="286">
        <f>COUNTIFS(ローデータ!$B$12:$B$1011,1,ローデータ!$G$12:$G$1011,$G$4,ローデータ!$I$12:$I$1011,$B$14,ローデータ!$J$12:$J$1011,C169,ローデータ!$K$12:$K$1011,$F$157)</f>
        <v>0</v>
      </c>
      <c r="G169" s="287"/>
      <c r="H169" s="286">
        <f>COUNTIFS(ローデータ!$B$12:$B$1011,1,ローデータ!$G$12:$G$1011,$G$4,ローデータ!$I$12:$I$1011,$B$14,ローデータ!$J$12:$J$1011,C169,ローデータ!$K$12:$K$1011,$H$157)</f>
        <v>0</v>
      </c>
      <c r="I169" s="287"/>
      <c r="J169" s="286">
        <f>COUNTIFS(ローデータ!$B$12:$B$1011,1,ローデータ!$G$12:$G$1011,$G$4,ローデータ!$I$12:$I$1011,$B$14,ローデータ!$J$12:$J$1011,C169,ローデータ!$K$12:$K$1011,$J$157)</f>
        <v>0</v>
      </c>
      <c r="K169" s="288"/>
      <c r="L169" s="287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4"/>
      <c r="B170" s="390"/>
      <c r="C170" s="139">
        <v>11</v>
      </c>
      <c r="D170" s="380" t="s">
        <v>83</v>
      </c>
      <c r="E170" s="381"/>
      <c r="F170" s="286">
        <f>COUNTIFS(ローデータ!$B$12:$B$1011,1,ローデータ!$G$12:$G$1011,$G$4,ローデータ!$I$12:$I$1011,$B$14,ローデータ!$J$12:$J$1011,C170,ローデータ!$K$12:$K$1011,$F$157)</f>
        <v>0</v>
      </c>
      <c r="G170" s="287"/>
      <c r="H170" s="286">
        <f>COUNTIFS(ローデータ!$B$12:$B$1011,1,ローデータ!$G$12:$G$1011,$G$4,ローデータ!$I$12:$I$1011,$B$14,ローデータ!$J$12:$J$1011,C170,ローデータ!$K$12:$K$1011,$H$157)</f>
        <v>0</v>
      </c>
      <c r="I170" s="287"/>
      <c r="J170" s="286">
        <f>COUNTIFS(ローデータ!$B$12:$B$1011,1,ローデータ!$G$12:$G$1011,$G$4,ローデータ!$I$12:$I$1011,$B$14,ローデータ!$J$12:$J$1011,C170,ローデータ!$K$12:$K$1011,$J$157)</f>
        <v>0</v>
      </c>
      <c r="K170" s="288"/>
      <c r="L170" s="287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5" t="s">
        <v>50</v>
      </c>
      <c r="B171" s="386"/>
      <c r="C171" s="386"/>
      <c r="D171" s="386"/>
      <c r="E171" s="387"/>
      <c r="F171" s="286">
        <f>SUM(F159:G170)</f>
        <v>0</v>
      </c>
      <c r="G171" s="287"/>
      <c r="H171" s="286">
        <f>SUM(H159:I170)</f>
        <v>0</v>
      </c>
      <c r="I171" s="287"/>
      <c r="J171" s="286">
        <f>SUM(J159:L170)</f>
        <v>0</v>
      </c>
      <c r="K171" s="288"/>
      <c r="L171" s="287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0"/>
      <c r="B175" s="377"/>
      <c r="C175" s="377"/>
      <c r="D175" s="377"/>
      <c r="E175" s="331"/>
      <c r="F175" s="338" t="s">
        <v>112</v>
      </c>
      <c r="G175" s="338"/>
      <c r="H175" s="338"/>
      <c r="I175" s="338"/>
      <c r="J175" s="338"/>
      <c r="K175" s="263" t="s">
        <v>50</v>
      </c>
      <c r="L175" s="9"/>
      <c r="M175" s="9"/>
    </row>
    <row r="176" spans="1:19" ht="14.1" customHeight="1" x14ac:dyDescent="0.15">
      <c r="A176" s="332"/>
      <c r="B176" s="378"/>
      <c r="C176" s="378"/>
      <c r="D176" s="378"/>
      <c r="E176" s="333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4"/>
      <c r="L176" s="9"/>
      <c r="M176" s="9"/>
    </row>
    <row r="177" spans="1:13" ht="14.1" customHeight="1" x14ac:dyDescent="0.15">
      <c r="A177" s="332"/>
      <c r="B177" s="378"/>
      <c r="C177" s="378"/>
      <c r="D177" s="378"/>
      <c r="E177" s="333"/>
      <c r="F177" s="247" t="s">
        <v>65</v>
      </c>
      <c r="G177" s="247" t="s">
        <v>66</v>
      </c>
      <c r="H177" s="276" t="s">
        <v>101</v>
      </c>
      <c r="I177" s="241" t="s">
        <v>102</v>
      </c>
      <c r="J177" s="362" t="s">
        <v>103</v>
      </c>
      <c r="K177" s="264"/>
      <c r="L177" s="9"/>
      <c r="M177" s="9"/>
    </row>
    <row r="178" spans="1:13" ht="14.1" customHeight="1" x14ac:dyDescent="0.15">
      <c r="A178" s="334"/>
      <c r="B178" s="379"/>
      <c r="C178" s="379"/>
      <c r="D178" s="379"/>
      <c r="E178" s="335"/>
      <c r="F178" s="248"/>
      <c r="G178" s="248"/>
      <c r="H178" s="360"/>
      <c r="I178" s="361"/>
      <c r="J178" s="248"/>
      <c r="K178" s="265"/>
      <c r="L178" s="9"/>
      <c r="M178" s="9"/>
    </row>
    <row r="179" spans="1:13" ht="14.1" customHeight="1" x14ac:dyDescent="0.15">
      <c r="A179" s="382" t="s">
        <v>73</v>
      </c>
      <c r="B179" s="117" t="s">
        <v>85</v>
      </c>
      <c r="C179" s="363" t="s">
        <v>87</v>
      </c>
      <c r="D179" s="391"/>
      <c r="E179" s="364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3"/>
      <c r="B180" s="388" t="s">
        <v>86</v>
      </c>
      <c r="C180" s="139">
        <v>1</v>
      </c>
      <c r="D180" s="380" t="s">
        <v>75</v>
      </c>
      <c r="E180" s="381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3"/>
      <c r="B181" s="389"/>
      <c r="C181" s="139">
        <v>2</v>
      </c>
      <c r="D181" s="380" t="s">
        <v>76</v>
      </c>
      <c r="E181" s="381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3"/>
      <c r="B182" s="389"/>
      <c r="C182" s="139">
        <v>3</v>
      </c>
      <c r="D182" s="380" t="s">
        <v>77</v>
      </c>
      <c r="E182" s="381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3"/>
      <c r="B183" s="389"/>
      <c r="C183" s="139">
        <v>4</v>
      </c>
      <c r="D183" s="380" t="s">
        <v>110</v>
      </c>
      <c r="E183" s="381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3"/>
      <c r="B184" s="389"/>
      <c r="C184" s="139">
        <v>5</v>
      </c>
      <c r="D184" s="380" t="s">
        <v>78</v>
      </c>
      <c r="E184" s="381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3"/>
      <c r="B185" s="389"/>
      <c r="C185" s="139">
        <v>6</v>
      </c>
      <c r="D185" s="380" t="s">
        <v>79</v>
      </c>
      <c r="E185" s="381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3"/>
      <c r="B186" s="389"/>
      <c r="C186" s="139">
        <v>7</v>
      </c>
      <c r="D186" s="380" t="s">
        <v>80</v>
      </c>
      <c r="E186" s="381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3"/>
      <c r="B187" s="389"/>
      <c r="C187" s="139">
        <v>8</v>
      </c>
      <c r="D187" s="380" t="s">
        <v>81</v>
      </c>
      <c r="E187" s="381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3"/>
      <c r="B188" s="389"/>
      <c r="C188" s="139">
        <v>9</v>
      </c>
      <c r="D188" s="380" t="s">
        <v>82</v>
      </c>
      <c r="E188" s="381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3"/>
      <c r="B189" s="389"/>
      <c r="C189" s="139">
        <v>10</v>
      </c>
      <c r="D189" s="380" t="s">
        <v>111</v>
      </c>
      <c r="E189" s="381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4"/>
      <c r="B190" s="390"/>
      <c r="C190" s="139">
        <v>11</v>
      </c>
      <c r="D190" s="380" t="s">
        <v>83</v>
      </c>
      <c r="E190" s="381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5" t="s">
        <v>50</v>
      </c>
      <c r="B191" s="386"/>
      <c r="C191" s="386"/>
      <c r="D191" s="386"/>
      <c r="E191" s="387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2"/>
      <c r="B194" s="392"/>
      <c r="C194" s="392"/>
      <c r="D194" s="392"/>
      <c r="E194" s="353"/>
      <c r="F194" s="239" t="s">
        <v>113</v>
      </c>
      <c r="G194" s="239"/>
      <c r="H194" s="239"/>
      <c r="I194" s="239"/>
      <c r="J194" s="240"/>
      <c r="K194" s="274" t="s">
        <v>50</v>
      </c>
      <c r="L194" s="9"/>
      <c r="M194" s="9"/>
    </row>
    <row r="195" spans="1:18" ht="14.1" customHeight="1" x14ac:dyDescent="0.15">
      <c r="A195" s="354"/>
      <c r="B195" s="393"/>
      <c r="C195" s="393"/>
      <c r="D195" s="393"/>
      <c r="E195" s="355"/>
      <c r="F195" s="396" t="s">
        <v>96</v>
      </c>
      <c r="G195" s="215" t="s">
        <v>97</v>
      </c>
      <c r="H195" s="217" t="s">
        <v>98</v>
      </c>
      <c r="I195" s="215" t="s">
        <v>99</v>
      </c>
      <c r="J195" s="217" t="s">
        <v>100</v>
      </c>
      <c r="K195" s="395"/>
      <c r="L195" s="9"/>
      <c r="M195" s="9"/>
    </row>
    <row r="196" spans="1:18" ht="14.1" customHeight="1" x14ac:dyDescent="0.15">
      <c r="A196" s="354"/>
      <c r="B196" s="393"/>
      <c r="C196" s="393"/>
      <c r="D196" s="393"/>
      <c r="E196" s="355"/>
      <c r="F196" s="397"/>
      <c r="G196" s="321"/>
      <c r="H196" s="322"/>
      <c r="I196" s="321"/>
      <c r="J196" s="322"/>
      <c r="K196" s="395"/>
      <c r="L196" s="9"/>
      <c r="M196" s="9"/>
    </row>
    <row r="197" spans="1:18" ht="14.1" customHeight="1" x14ac:dyDescent="0.15">
      <c r="A197" s="356"/>
      <c r="B197" s="394"/>
      <c r="C197" s="394"/>
      <c r="D197" s="394"/>
      <c r="E197" s="357"/>
      <c r="F197" s="398"/>
      <c r="G197" s="216"/>
      <c r="H197" s="218"/>
      <c r="I197" s="216"/>
      <c r="J197" s="218"/>
      <c r="K197" s="275"/>
      <c r="L197" s="9"/>
      <c r="M197" s="9"/>
    </row>
    <row r="198" spans="1:18" ht="14.1" customHeight="1" x14ac:dyDescent="0.15">
      <c r="A198" s="382" t="s">
        <v>73</v>
      </c>
      <c r="B198" s="117" t="s">
        <v>85</v>
      </c>
      <c r="C198" s="363" t="s">
        <v>87</v>
      </c>
      <c r="D198" s="391"/>
      <c r="E198" s="364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3"/>
      <c r="B199" s="388" t="s">
        <v>86</v>
      </c>
      <c r="C199" s="139">
        <v>1</v>
      </c>
      <c r="D199" s="380" t="s">
        <v>75</v>
      </c>
      <c r="E199" s="381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3"/>
      <c r="B200" s="389"/>
      <c r="C200" s="139">
        <v>2</v>
      </c>
      <c r="D200" s="380" t="s">
        <v>76</v>
      </c>
      <c r="E200" s="381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3"/>
      <c r="B201" s="389"/>
      <c r="C201" s="139">
        <v>3</v>
      </c>
      <c r="D201" s="380" t="s">
        <v>77</v>
      </c>
      <c r="E201" s="381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3"/>
      <c r="B202" s="389"/>
      <c r="C202" s="139">
        <v>4</v>
      </c>
      <c r="D202" s="380" t="s">
        <v>110</v>
      </c>
      <c r="E202" s="381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3"/>
      <c r="B203" s="389"/>
      <c r="C203" s="139">
        <v>5</v>
      </c>
      <c r="D203" s="380" t="s">
        <v>78</v>
      </c>
      <c r="E203" s="381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3"/>
      <c r="B204" s="389"/>
      <c r="C204" s="139">
        <v>6</v>
      </c>
      <c r="D204" s="380" t="s">
        <v>79</v>
      </c>
      <c r="E204" s="381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3"/>
      <c r="B205" s="389"/>
      <c r="C205" s="139">
        <v>7</v>
      </c>
      <c r="D205" s="380" t="s">
        <v>80</v>
      </c>
      <c r="E205" s="381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3"/>
      <c r="B206" s="389"/>
      <c r="C206" s="139">
        <v>8</v>
      </c>
      <c r="D206" s="380" t="s">
        <v>81</v>
      </c>
      <c r="E206" s="381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3"/>
      <c r="B207" s="389"/>
      <c r="C207" s="139">
        <v>9</v>
      </c>
      <c r="D207" s="380" t="s">
        <v>82</v>
      </c>
      <c r="E207" s="381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3"/>
      <c r="B208" s="389"/>
      <c r="C208" s="139">
        <v>10</v>
      </c>
      <c r="D208" s="380" t="s">
        <v>111</v>
      </c>
      <c r="E208" s="381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4"/>
      <c r="B209" s="390"/>
      <c r="C209" s="139">
        <v>11</v>
      </c>
      <c r="D209" s="380" t="s">
        <v>83</v>
      </c>
      <c r="E209" s="381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5" t="s">
        <v>50</v>
      </c>
      <c r="B210" s="386"/>
      <c r="C210" s="386"/>
      <c r="D210" s="386"/>
      <c r="E210" s="387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0"/>
      <c r="B213" s="377"/>
      <c r="C213" s="377"/>
      <c r="D213" s="377"/>
      <c r="E213" s="331"/>
      <c r="F213" s="369" t="s">
        <v>114</v>
      </c>
      <c r="G213" s="370"/>
      <c r="H213" s="371"/>
      <c r="I213" s="263" t="s">
        <v>50</v>
      </c>
    </row>
    <row r="214" spans="1:18" ht="14.1" customHeight="1" x14ac:dyDescent="0.15">
      <c r="A214" s="332"/>
      <c r="B214" s="378"/>
      <c r="C214" s="378"/>
      <c r="D214" s="378"/>
      <c r="E214" s="333"/>
      <c r="F214" s="137">
        <v>1</v>
      </c>
      <c r="G214" s="137">
        <v>2</v>
      </c>
      <c r="H214" s="137">
        <v>3</v>
      </c>
      <c r="I214" s="264"/>
    </row>
    <row r="215" spans="1:18" ht="14.1" customHeight="1" x14ac:dyDescent="0.15">
      <c r="A215" s="334"/>
      <c r="B215" s="379"/>
      <c r="C215" s="379"/>
      <c r="D215" s="379"/>
      <c r="E215" s="335"/>
      <c r="F215" s="140" t="s">
        <v>67</v>
      </c>
      <c r="G215" s="140" t="s">
        <v>66</v>
      </c>
      <c r="H215" s="140" t="s">
        <v>68</v>
      </c>
      <c r="I215" s="265"/>
    </row>
    <row r="216" spans="1:18" ht="14.1" customHeight="1" x14ac:dyDescent="0.15">
      <c r="A216" s="382" t="s">
        <v>73</v>
      </c>
      <c r="B216" s="117" t="s">
        <v>85</v>
      </c>
      <c r="C216" s="363" t="s">
        <v>87</v>
      </c>
      <c r="D216" s="391"/>
      <c r="E216" s="364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3"/>
      <c r="B217" s="388" t="s">
        <v>86</v>
      </c>
      <c r="C217" s="139">
        <v>1</v>
      </c>
      <c r="D217" s="380" t="s">
        <v>75</v>
      </c>
      <c r="E217" s="381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3"/>
      <c r="B218" s="389"/>
      <c r="C218" s="139">
        <v>2</v>
      </c>
      <c r="D218" s="380" t="s">
        <v>76</v>
      </c>
      <c r="E218" s="381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3"/>
      <c r="B219" s="389"/>
      <c r="C219" s="139">
        <v>3</v>
      </c>
      <c r="D219" s="380" t="s">
        <v>77</v>
      </c>
      <c r="E219" s="381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3"/>
      <c r="B220" s="389"/>
      <c r="C220" s="139">
        <v>4</v>
      </c>
      <c r="D220" s="380" t="s">
        <v>110</v>
      </c>
      <c r="E220" s="381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3"/>
      <c r="B221" s="389"/>
      <c r="C221" s="139">
        <v>5</v>
      </c>
      <c r="D221" s="380" t="s">
        <v>78</v>
      </c>
      <c r="E221" s="381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3"/>
      <c r="B222" s="389"/>
      <c r="C222" s="139">
        <v>6</v>
      </c>
      <c r="D222" s="380" t="s">
        <v>79</v>
      </c>
      <c r="E222" s="381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3"/>
      <c r="B223" s="389"/>
      <c r="C223" s="139">
        <v>7</v>
      </c>
      <c r="D223" s="380" t="s">
        <v>80</v>
      </c>
      <c r="E223" s="381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3"/>
      <c r="B224" s="389"/>
      <c r="C224" s="139">
        <v>8</v>
      </c>
      <c r="D224" s="380" t="s">
        <v>81</v>
      </c>
      <c r="E224" s="381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3"/>
      <c r="B225" s="389"/>
      <c r="C225" s="139">
        <v>9</v>
      </c>
      <c r="D225" s="380" t="s">
        <v>82</v>
      </c>
      <c r="E225" s="381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3"/>
      <c r="B226" s="389"/>
      <c r="C226" s="139">
        <v>10</v>
      </c>
      <c r="D226" s="380" t="s">
        <v>111</v>
      </c>
      <c r="E226" s="381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4"/>
      <c r="B227" s="390"/>
      <c r="C227" s="139">
        <v>11</v>
      </c>
      <c r="D227" s="380" t="s">
        <v>83</v>
      </c>
      <c r="E227" s="381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5" t="s">
        <v>50</v>
      </c>
      <c r="B228" s="386"/>
      <c r="C228" s="386"/>
      <c r="D228" s="386"/>
      <c r="E228" s="387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2"/>
      <c r="B231" s="392"/>
      <c r="C231" s="392"/>
      <c r="D231" s="392"/>
      <c r="E231" s="353"/>
      <c r="F231" s="239" t="s">
        <v>88</v>
      </c>
      <c r="G231" s="239"/>
      <c r="H231" s="239"/>
      <c r="I231" s="239"/>
      <c r="J231" s="239"/>
      <c r="K231" s="239"/>
      <c r="L231" s="240"/>
      <c r="M231" s="249" t="s">
        <v>50</v>
      </c>
    </row>
    <row r="232" spans="1:14" ht="14.1" customHeight="1" x14ac:dyDescent="0.15">
      <c r="A232" s="354"/>
      <c r="B232" s="393"/>
      <c r="C232" s="393"/>
      <c r="D232" s="393"/>
      <c r="E232" s="355"/>
      <c r="F232" s="375" t="s">
        <v>104</v>
      </c>
      <c r="G232" s="221" t="s">
        <v>105</v>
      </c>
      <c r="H232" s="221" t="s">
        <v>98</v>
      </c>
      <c r="I232" s="221" t="s">
        <v>106</v>
      </c>
      <c r="J232" s="241" t="s">
        <v>107</v>
      </c>
      <c r="K232" s="221" t="s">
        <v>36</v>
      </c>
      <c r="L232" s="241" t="s">
        <v>30</v>
      </c>
      <c r="M232" s="289"/>
    </row>
    <row r="233" spans="1:14" ht="14.1" customHeight="1" x14ac:dyDescent="0.15">
      <c r="A233" s="356"/>
      <c r="B233" s="394"/>
      <c r="C233" s="394"/>
      <c r="D233" s="394"/>
      <c r="E233" s="357"/>
      <c r="F233" s="399"/>
      <c r="G233" s="222"/>
      <c r="H233" s="222"/>
      <c r="I233" s="222"/>
      <c r="J233" s="242"/>
      <c r="K233" s="222"/>
      <c r="L233" s="242"/>
      <c r="M233" s="250"/>
    </row>
    <row r="234" spans="1:14" ht="14.1" customHeight="1" x14ac:dyDescent="0.15">
      <c r="A234" s="382" t="s">
        <v>73</v>
      </c>
      <c r="B234" s="117" t="s">
        <v>85</v>
      </c>
      <c r="C234" s="363" t="s">
        <v>87</v>
      </c>
      <c r="D234" s="391"/>
      <c r="E234" s="364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3"/>
      <c r="B235" s="388" t="s">
        <v>86</v>
      </c>
      <c r="C235" s="139">
        <v>1</v>
      </c>
      <c r="D235" s="380" t="s">
        <v>75</v>
      </c>
      <c r="E235" s="381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3"/>
      <c r="B236" s="389"/>
      <c r="C236" s="139">
        <v>2</v>
      </c>
      <c r="D236" s="380" t="s">
        <v>76</v>
      </c>
      <c r="E236" s="381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3"/>
      <c r="B237" s="389"/>
      <c r="C237" s="139">
        <v>3</v>
      </c>
      <c r="D237" s="380" t="s">
        <v>77</v>
      </c>
      <c r="E237" s="381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3"/>
      <c r="B238" s="389"/>
      <c r="C238" s="139">
        <v>4</v>
      </c>
      <c r="D238" s="380" t="s">
        <v>110</v>
      </c>
      <c r="E238" s="381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3"/>
      <c r="B239" s="389"/>
      <c r="C239" s="139">
        <v>5</v>
      </c>
      <c r="D239" s="380" t="s">
        <v>78</v>
      </c>
      <c r="E239" s="381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3"/>
      <c r="B240" s="389"/>
      <c r="C240" s="139">
        <v>6</v>
      </c>
      <c r="D240" s="380" t="s">
        <v>79</v>
      </c>
      <c r="E240" s="381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3"/>
      <c r="B241" s="389"/>
      <c r="C241" s="139">
        <v>7</v>
      </c>
      <c r="D241" s="380" t="s">
        <v>80</v>
      </c>
      <c r="E241" s="381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3"/>
      <c r="B242" s="389"/>
      <c r="C242" s="139">
        <v>8</v>
      </c>
      <c r="D242" s="380" t="s">
        <v>81</v>
      </c>
      <c r="E242" s="381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3"/>
      <c r="B243" s="389"/>
      <c r="C243" s="139">
        <v>9</v>
      </c>
      <c r="D243" s="380" t="s">
        <v>82</v>
      </c>
      <c r="E243" s="381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3"/>
      <c r="B244" s="389"/>
      <c r="C244" s="139">
        <v>10</v>
      </c>
      <c r="D244" s="380" t="s">
        <v>111</v>
      </c>
      <c r="E244" s="381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4"/>
      <c r="B245" s="390"/>
      <c r="C245" s="139">
        <v>11</v>
      </c>
      <c r="D245" s="380" t="s">
        <v>83</v>
      </c>
      <c r="E245" s="381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5" t="s">
        <v>50</v>
      </c>
      <c r="B246" s="386"/>
      <c r="C246" s="386"/>
      <c r="D246" s="386"/>
      <c r="E246" s="387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0"/>
      <c r="B250" s="377"/>
      <c r="C250" s="377"/>
      <c r="D250" s="377"/>
      <c r="E250" s="331"/>
      <c r="F250" s="254" t="s">
        <v>16</v>
      </c>
      <c r="G250" s="255"/>
      <c r="H250" s="255"/>
      <c r="I250" s="255"/>
      <c r="J250" s="256"/>
      <c r="K250" s="305" t="s">
        <v>50</v>
      </c>
      <c r="L250" s="260" t="s">
        <v>13</v>
      </c>
      <c r="M250" s="261"/>
      <c r="N250" s="262"/>
      <c r="O250" s="263" t="s">
        <v>50</v>
      </c>
    </row>
    <row r="251" spans="1:17" ht="14.1" customHeight="1" x14ac:dyDescent="0.15">
      <c r="A251" s="332"/>
      <c r="B251" s="378"/>
      <c r="C251" s="378"/>
      <c r="D251" s="378"/>
      <c r="E251" s="33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6"/>
      <c r="L251" s="52">
        <v>1</v>
      </c>
      <c r="M251" s="44">
        <v>2</v>
      </c>
      <c r="N251" s="61">
        <v>3</v>
      </c>
      <c r="O251" s="264"/>
    </row>
    <row r="252" spans="1:17" ht="14.1" customHeight="1" x14ac:dyDescent="0.15">
      <c r="A252" s="332"/>
      <c r="B252" s="378"/>
      <c r="C252" s="378"/>
      <c r="D252" s="378"/>
      <c r="E252" s="333"/>
      <c r="F252" s="247" t="s">
        <v>65</v>
      </c>
      <c r="G252" s="247" t="s">
        <v>66</v>
      </c>
      <c r="H252" s="276" t="s">
        <v>101</v>
      </c>
      <c r="I252" s="241" t="s">
        <v>102</v>
      </c>
      <c r="J252" s="362" t="s">
        <v>103</v>
      </c>
      <c r="K252" s="306"/>
      <c r="L252" s="400" t="s">
        <v>67</v>
      </c>
      <c r="M252" s="245" t="s">
        <v>66</v>
      </c>
      <c r="N252" s="402" t="s">
        <v>68</v>
      </c>
      <c r="O252" s="264"/>
    </row>
    <row r="253" spans="1:17" ht="14.1" customHeight="1" x14ac:dyDescent="0.15">
      <c r="A253" s="334"/>
      <c r="B253" s="379"/>
      <c r="C253" s="379"/>
      <c r="D253" s="379"/>
      <c r="E253" s="335"/>
      <c r="F253" s="248"/>
      <c r="G253" s="248"/>
      <c r="H253" s="360"/>
      <c r="I253" s="361"/>
      <c r="J253" s="248"/>
      <c r="K253" s="307"/>
      <c r="L253" s="401"/>
      <c r="M253" s="246"/>
      <c r="N253" s="403"/>
      <c r="O253" s="265"/>
    </row>
    <row r="254" spans="1:17" ht="14.1" customHeight="1" x14ac:dyDescent="0.15">
      <c r="A254" s="404" t="s">
        <v>73</v>
      </c>
      <c r="B254" s="117" t="s">
        <v>85</v>
      </c>
      <c r="C254" s="363" t="s">
        <v>87</v>
      </c>
      <c r="D254" s="391"/>
      <c r="E254" s="364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5"/>
      <c r="B255" s="407" t="s">
        <v>86</v>
      </c>
      <c r="C255" s="139">
        <v>1</v>
      </c>
      <c r="D255" s="380" t="s">
        <v>75</v>
      </c>
      <c r="E255" s="387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5"/>
      <c r="B256" s="389"/>
      <c r="C256" s="139">
        <v>2</v>
      </c>
      <c r="D256" s="380" t="s">
        <v>76</v>
      </c>
      <c r="E256" s="387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5"/>
      <c r="B257" s="389"/>
      <c r="C257" s="139">
        <v>3</v>
      </c>
      <c r="D257" s="380" t="s">
        <v>77</v>
      </c>
      <c r="E257" s="387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5"/>
      <c r="B258" s="389"/>
      <c r="C258" s="139">
        <v>4</v>
      </c>
      <c r="D258" s="380" t="s">
        <v>110</v>
      </c>
      <c r="E258" s="381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5"/>
      <c r="B259" s="389"/>
      <c r="C259" s="139">
        <v>5</v>
      </c>
      <c r="D259" s="380" t="s">
        <v>78</v>
      </c>
      <c r="E259" s="387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5"/>
      <c r="B260" s="389"/>
      <c r="C260" s="139">
        <v>6</v>
      </c>
      <c r="D260" s="380" t="s">
        <v>79</v>
      </c>
      <c r="E260" s="387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5"/>
      <c r="B261" s="389"/>
      <c r="C261" s="139">
        <v>7</v>
      </c>
      <c r="D261" s="380" t="s">
        <v>80</v>
      </c>
      <c r="E261" s="387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5"/>
      <c r="B262" s="389"/>
      <c r="C262" s="139">
        <v>8</v>
      </c>
      <c r="D262" s="380" t="s">
        <v>81</v>
      </c>
      <c r="E262" s="387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5"/>
      <c r="B263" s="389"/>
      <c r="C263" s="139">
        <v>9</v>
      </c>
      <c r="D263" s="380" t="s">
        <v>82</v>
      </c>
      <c r="E263" s="387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5"/>
      <c r="B264" s="389"/>
      <c r="C264" s="139">
        <v>10</v>
      </c>
      <c r="D264" s="380" t="s">
        <v>111</v>
      </c>
      <c r="E264" s="381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6"/>
      <c r="B265" s="390"/>
      <c r="C265" s="139">
        <v>11</v>
      </c>
      <c r="D265" s="380" t="s">
        <v>83</v>
      </c>
      <c r="E265" s="387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5" t="s">
        <v>50</v>
      </c>
      <c r="B266" s="386"/>
      <c r="C266" s="386"/>
      <c r="D266" s="386"/>
      <c r="E266" s="387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6"/>
      <c r="B269" s="417"/>
      <c r="C269" s="417"/>
      <c r="D269" s="417"/>
      <c r="E269" s="317"/>
      <c r="F269" s="232" t="s">
        <v>70</v>
      </c>
      <c r="G269" s="233"/>
      <c r="H269" s="233"/>
      <c r="I269" s="233"/>
      <c r="J269" s="234"/>
      <c r="K269" s="311" t="s">
        <v>50</v>
      </c>
      <c r="L269" s="238" t="s">
        <v>71</v>
      </c>
      <c r="M269" s="239"/>
      <c r="N269" s="239"/>
      <c r="O269" s="239"/>
      <c r="P269" s="239"/>
      <c r="Q269" s="239"/>
      <c r="R269" s="240"/>
      <c r="S269" s="210" t="s">
        <v>50</v>
      </c>
    </row>
    <row r="270" spans="1:19" ht="14.1" customHeight="1" x14ac:dyDescent="0.15">
      <c r="A270" s="418"/>
      <c r="B270" s="419"/>
      <c r="C270" s="419"/>
      <c r="D270" s="419"/>
      <c r="E270" s="318"/>
      <c r="F270" s="396" t="s">
        <v>96</v>
      </c>
      <c r="G270" s="215" t="s">
        <v>97</v>
      </c>
      <c r="H270" s="217" t="s">
        <v>98</v>
      </c>
      <c r="I270" s="215" t="s">
        <v>99</v>
      </c>
      <c r="J270" s="217" t="s">
        <v>100</v>
      </c>
      <c r="K270" s="312"/>
      <c r="L270" s="408" t="s">
        <v>104</v>
      </c>
      <c r="M270" s="410" t="s">
        <v>105</v>
      </c>
      <c r="N270" s="410" t="s">
        <v>98</v>
      </c>
      <c r="O270" s="410" t="s">
        <v>106</v>
      </c>
      <c r="P270" s="411" t="s">
        <v>107</v>
      </c>
      <c r="Q270" s="410" t="s">
        <v>36</v>
      </c>
      <c r="R270" s="411" t="s">
        <v>30</v>
      </c>
      <c r="S270" s="211"/>
    </row>
    <row r="271" spans="1:19" ht="14.1" customHeight="1" x14ac:dyDescent="0.15">
      <c r="A271" s="420"/>
      <c r="B271" s="421"/>
      <c r="C271" s="421"/>
      <c r="D271" s="421"/>
      <c r="E271" s="319"/>
      <c r="F271" s="398"/>
      <c r="G271" s="216"/>
      <c r="H271" s="218"/>
      <c r="I271" s="216"/>
      <c r="J271" s="218"/>
      <c r="K271" s="313"/>
      <c r="L271" s="409"/>
      <c r="M271" s="410"/>
      <c r="N271" s="410"/>
      <c r="O271" s="410"/>
      <c r="P271" s="411"/>
      <c r="Q271" s="410"/>
      <c r="R271" s="411"/>
      <c r="S271" s="212"/>
    </row>
    <row r="272" spans="1:19" ht="14.1" customHeight="1" x14ac:dyDescent="0.15">
      <c r="A272" s="382" t="s">
        <v>73</v>
      </c>
      <c r="B272" s="117" t="s">
        <v>85</v>
      </c>
      <c r="C272" s="363" t="s">
        <v>87</v>
      </c>
      <c r="D272" s="391"/>
      <c r="E272" s="364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3"/>
      <c r="B273" s="388" t="s">
        <v>86</v>
      </c>
      <c r="C273" s="139">
        <v>1</v>
      </c>
      <c r="D273" s="380" t="s">
        <v>75</v>
      </c>
      <c r="E273" s="381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3"/>
      <c r="B274" s="389"/>
      <c r="C274" s="139">
        <v>2</v>
      </c>
      <c r="D274" s="380" t="s">
        <v>76</v>
      </c>
      <c r="E274" s="381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3"/>
      <c r="B275" s="389"/>
      <c r="C275" s="139">
        <v>3</v>
      </c>
      <c r="D275" s="380" t="s">
        <v>77</v>
      </c>
      <c r="E275" s="381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3"/>
      <c r="B276" s="389"/>
      <c r="C276" s="139">
        <v>4</v>
      </c>
      <c r="D276" s="414" t="s">
        <v>110</v>
      </c>
      <c r="E276" s="415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3"/>
      <c r="B277" s="389"/>
      <c r="C277" s="139">
        <v>5</v>
      </c>
      <c r="D277" s="380" t="s">
        <v>78</v>
      </c>
      <c r="E277" s="381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3"/>
      <c r="B278" s="389"/>
      <c r="C278" s="139">
        <v>6</v>
      </c>
      <c r="D278" s="380" t="s">
        <v>79</v>
      </c>
      <c r="E278" s="381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3"/>
      <c r="B279" s="389"/>
      <c r="C279" s="139">
        <v>7</v>
      </c>
      <c r="D279" s="380" t="s">
        <v>80</v>
      </c>
      <c r="E279" s="381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3"/>
      <c r="B280" s="389"/>
      <c r="C280" s="139">
        <v>8</v>
      </c>
      <c r="D280" s="380" t="s">
        <v>81</v>
      </c>
      <c r="E280" s="381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3"/>
      <c r="B281" s="389"/>
      <c r="C281" s="139">
        <v>9</v>
      </c>
      <c r="D281" s="380" t="s">
        <v>82</v>
      </c>
      <c r="E281" s="381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3"/>
      <c r="B282" s="389"/>
      <c r="C282" s="139">
        <v>10</v>
      </c>
      <c r="D282" s="380" t="s">
        <v>111</v>
      </c>
      <c r="E282" s="381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4"/>
      <c r="B283" s="390"/>
      <c r="C283" s="139">
        <v>11</v>
      </c>
      <c r="D283" s="380" t="s">
        <v>83</v>
      </c>
      <c r="E283" s="381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5" t="s">
        <v>50</v>
      </c>
      <c r="B284" s="386"/>
      <c r="C284" s="386"/>
      <c r="D284" s="386"/>
      <c r="E284" s="387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2" t="s">
        <v>87</v>
      </c>
      <c r="B3" s="376" t="s">
        <v>108</v>
      </c>
      <c r="C3" s="376"/>
      <c r="D3" s="376"/>
      <c r="E3" s="376" t="s">
        <v>109</v>
      </c>
      <c r="F3" s="376"/>
      <c r="G3" s="376"/>
      <c r="H3" s="376" t="s">
        <v>93</v>
      </c>
      <c r="I3" s="376"/>
      <c r="J3" s="376"/>
      <c r="K3" s="36">
        <v>1</v>
      </c>
      <c r="L3" s="424" t="s">
        <v>54</v>
      </c>
      <c r="M3" s="425"/>
      <c r="N3" s="425"/>
      <c r="O3" s="426"/>
      <c r="P3" s="144">
        <v>2</v>
      </c>
      <c r="Q3" s="424" t="s">
        <v>55</v>
      </c>
      <c r="R3" s="425"/>
      <c r="S3" s="425"/>
      <c r="T3" s="426"/>
      <c r="U3" s="144">
        <v>3</v>
      </c>
      <c r="V3" s="424" t="s">
        <v>56</v>
      </c>
      <c r="W3" s="425"/>
      <c r="X3" s="425"/>
      <c r="Y3" s="426"/>
      <c r="Z3" s="144">
        <v>4</v>
      </c>
      <c r="AA3" s="424" t="s">
        <v>57</v>
      </c>
      <c r="AB3" s="425"/>
      <c r="AC3" s="425"/>
      <c r="AD3" s="426"/>
      <c r="AE3" s="144">
        <v>5</v>
      </c>
      <c r="AF3" s="424" t="s">
        <v>58</v>
      </c>
      <c r="AG3" s="425"/>
      <c r="AH3" s="425"/>
      <c r="AI3" s="426"/>
      <c r="AJ3" s="144">
        <v>6</v>
      </c>
      <c r="AK3" s="424" t="s">
        <v>134</v>
      </c>
      <c r="AL3" s="425"/>
      <c r="AM3" s="425"/>
      <c r="AN3" s="426"/>
      <c r="AO3" s="144">
        <v>7</v>
      </c>
      <c r="AP3" s="424" t="s">
        <v>135</v>
      </c>
      <c r="AQ3" s="425"/>
      <c r="AR3" s="425"/>
      <c r="AS3" s="426"/>
      <c r="AT3" s="144">
        <v>8</v>
      </c>
      <c r="AU3" s="424" t="s">
        <v>61</v>
      </c>
      <c r="AV3" s="425"/>
      <c r="AW3" s="425"/>
      <c r="AX3" s="426"/>
      <c r="AY3" s="144">
        <v>9</v>
      </c>
      <c r="AZ3" s="424" t="s">
        <v>62</v>
      </c>
      <c r="BA3" s="425"/>
      <c r="BB3" s="425"/>
      <c r="BC3" s="428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2"/>
      <c r="B5" s="390" t="s">
        <v>29</v>
      </c>
      <c r="C5" s="390"/>
      <c r="D5" s="390"/>
      <c r="E5" s="390"/>
      <c r="F5" s="390"/>
      <c r="G5" s="390"/>
      <c r="H5" s="390"/>
      <c r="I5" s="390"/>
      <c r="J5" s="390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2"/>
      <c r="B6" s="376"/>
      <c r="C6" s="376"/>
      <c r="D6" s="376"/>
      <c r="E6" s="376" t="s">
        <v>29</v>
      </c>
      <c r="F6" s="376"/>
      <c r="G6" s="376"/>
      <c r="H6" s="376"/>
      <c r="I6" s="376"/>
      <c r="J6" s="376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2"/>
      <c r="B7" s="376"/>
      <c r="C7" s="376"/>
      <c r="D7" s="376"/>
      <c r="E7" s="376"/>
      <c r="F7" s="376"/>
      <c r="G7" s="376"/>
      <c r="H7" s="376" t="s">
        <v>29</v>
      </c>
      <c r="I7" s="376"/>
      <c r="J7" s="376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2"/>
      <c r="B8" s="376" t="s">
        <v>29</v>
      </c>
      <c r="C8" s="376"/>
      <c r="D8" s="376"/>
      <c r="E8" s="376" t="s">
        <v>29</v>
      </c>
      <c r="F8" s="376"/>
      <c r="G8" s="376"/>
      <c r="H8" s="376"/>
      <c r="I8" s="376"/>
      <c r="J8" s="376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2"/>
      <c r="B9" s="376" t="s">
        <v>29</v>
      </c>
      <c r="C9" s="376"/>
      <c r="D9" s="376"/>
      <c r="E9" s="376"/>
      <c r="F9" s="376"/>
      <c r="G9" s="376"/>
      <c r="H9" s="376" t="s">
        <v>29</v>
      </c>
      <c r="I9" s="376"/>
      <c r="J9" s="376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2"/>
      <c r="B10" s="376"/>
      <c r="C10" s="376"/>
      <c r="D10" s="376"/>
      <c r="E10" s="376" t="s">
        <v>29</v>
      </c>
      <c r="F10" s="376"/>
      <c r="G10" s="376"/>
      <c r="H10" s="376" t="s">
        <v>29</v>
      </c>
      <c r="I10" s="376"/>
      <c r="J10" s="376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2"/>
      <c r="B11" s="376" t="s">
        <v>29</v>
      </c>
      <c r="C11" s="376"/>
      <c r="D11" s="376"/>
      <c r="E11" s="376" t="s">
        <v>29</v>
      </c>
      <c r="F11" s="376"/>
      <c r="G11" s="376"/>
      <c r="H11" s="376" t="s">
        <v>29</v>
      </c>
      <c r="I11" s="376"/>
      <c r="J11" s="376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6" t="s">
        <v>108</v>
      </c>
      <c r="C13" s="376"/>
      <c r="D13" s="376"/>
      <c r="E13" s="376" t="s">
        <v>109</v>
      </c>
      <c r="F13" s="376"/>
      <c r="G13" s="376"/>
      <c r="H13" s="376" t="s">
        <v>93</v>
      </c>
      <c r="I13" s="376"/>
      <c r="J13" s="376"/>
      <c r="K13" s="36">
        <v>1</v>
      </c>
      <c r="L13" s="424" t="s">
        <v>54</v>
      </c>
      <c r="M13" s="425"/>
      <c r="N13" s="425"/>
      <c r="O13" s="426"/>
      <c r="P13" s="144">
        <v>2</v>
      </c>
      <c r="Q13" s="424" t="s">
        <v>55</v>
      </c>
      <c r="R13" s="425"/>
      <c r="S13" s="425"/>
      <c r="T13" s="426"/>
      <c r="U13" s="144">
        <v>3</v>
      </c>
      <c r="V13" s="424" t="s">
        <v>56</v>
      </c>
      <c r="W13" s="425"/>
      <c r="X13" s="425"/>
      <c r="Y13" s="426"/>
      <c r="Z13" s="144">
        <v>4</v>
      </c>
      <c r="AA13" s="424" t="s">
        <v>57</v>
      </c>
      <c r="AB13" s="425"/>
      <c r="AC13" s="425"/>
      <c r="AD13" s="426"/>
      <c r="AE13" s="144">
        <v>5</v>
      </c>
      <c r="AF13" s="424" t="s">
        <v>58</v>
      </c>
      <c r="AG13" s="425"/>
      <c r="AH13" s="425"/>
      <c r="AI13" s="426"/>
      <c r="AJ13" s="144">
        <v>6</v>
      </c>
      <c r="AK13" s="424" t="s">
        <v>134</v>
      </c>
      <c r="AL13" s="425"/>
      <c r="AM13" s="425"/>
      <c r="AN13" s="426"/>
      <c r="AO13" s="144">
        <v>7</v>
      </c>
      <c r="AP13" s="424" t="s">
        <v>135</v>
      </c>
      <c r="AQ13" s="425"/>
      <c r="AR13" s="425"/>
      <c r="AS13" s="426"/>
      <c r="AT13" s="144">
        <v>8</v>
      </c>
      <c r="AU13" s="424" t="s">
        <v>61</v>
      </c>
      <c r="AV13" s="425"/>
      <c r="AW13" s="425"/>
      <c r="AX13" s="426"/>
      <c r="AY13" s="144">
        <v>9</v>
      </c>
      <c r="AZ13" s="424" t="s">
        <v>62</v>
      </c>
      <c r="BA13" s="425"/>
      <c r="BB13" s="425"/>
      <c r="BC13" s="428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29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9"/>
      <c r="B15" s="390" t="s">
        <v>29</v>
      </c>
      <c r="C15" s="390"/>
      <c r="D15" s="390"/>
      <c r="E15" s="390"/>
      <c r="F15" s="390"/>
      <c r="G15" s="390"/>
      <c r="H15" s="390"/>
      <c r="I15" s="390"/>
      <c r="J15" s="390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9"/>
      <c r="B16" s="376"/>
      <c r="C16" s="376"/>
      <c r="D16" s="376"/>
      <c r="E16" s="376" t="s">
        <v>29</v>
      </c>
      <c r="F16" s="376"/>
      <c r="G16" s="376"/>
      <c r="H16" s="376"/>
      <c r="I16" s="376"/>
      <c r="J16" s="376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76"/>
      <c r="C17" s="376"/>
      <c r="D17" s="376"/>
      <c r="E17" s="376"/>
      <c r="F17" s="376"/>
      <c r="G17" s="376"/>
      <c r="H17" s="376" t="s">
        <v>29</v>
      </c>
      <c r="I17" s="376"/>
      <c r="J17" s="376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76" t="s">
        <v>29</v>
      </c>
      <c r="C18" s="376"/>
      <c r="D18" s="376"/>
      <c r="E18" s="376" t="s">
        <v>29</v>
      </c>
      <c r="F18" s="376"/>
      <c r="G18" s="376"/>
      <c r="H18" s="376"/>
      <c r="I18" s="376"/>
      <c r="J18" s="376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76" t="s">
        <v>29</v>
      </c>
      <c r="C19" s="376"/>
      <c r="D19" s="376"/>
      <c r="E19" s="376"/>
      <c r="F19" s="376"/>
      <c r="G19" s="376"/>
      <c r="H19" s="376" t="s">
        <v>29</v>
      </c>
      <c r="I19" s="376"/>
      <c r="J19" s="376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76"/>
      <c r="C20" s="376"/>
      <c r="D20" s="376"/>
      <c r="E20" s="376" t="s">
        <v>29</v>
      </c>
      <c r="F20" s="376"/>
      <c r="G20" s="376"/>
      <c r="H20" s="376" t="s">
        <v>29</v>
      </c>
      <c r="I20" s="376"/>
      <c r="J20" s="376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76" t="s">
        <v>29</v>
      </c>
      <c r="C21" s="376"/>
      <c r="D21" s="376"/>
      <c r="E21" s="376" t="s">
        <v>29</v>
      </c>
      <c r="F21" s="376"/>
      <c r="G21" s="376"/>
      <c r="H21" s="376" t="s">
        <v>29</v>
      </c>
      <c r="I21" s="376"/>
      <c r="J21" s="376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6" t="s">
        <v>108</v>
      </c>
      <c r="C23" s="376"/>
      <c r="D23" s="376"/>
      <c r="E23" s="376" t="s">
        <v>109</v>
      </c>
      <c r="F23" s="376"/>
      <c r="G23" s="376"/>
      <c r="H23" s="376" t="s">
        <v>93</v>
      </c>
      <c r="I23" s="376"/>
      <c r="J23" s="376"/>
      <c r="K23" s="36">
        <v>1</v>
      </c>
      <c r="L23" s="424" t="s">
        <v>54</v>
      </c>
      <c r="M23" s="425"/>
      <c r="N23" s="425"/>
      <c r="O23" s="426"/>
      <c r="P23" s="144">
        <v>2</v>
      </c>
      <c r="Q23" s="424" t="s">
        <v>55</v>
      </c>
      <c r="R23" s="425"/>
      <c r="S23" s="425"/>
      <c r="T23" s="426"/>
      <c r="U23" s="144">
        <v>3</v>
      </c>
      <c r="V23" s="424" t="s">
        <v>56</v>
      </c>
      <c r="W23" s="425"/>
      <c r="X23" s="425"/>
      <c r="Y23" s="426"/>
      <c r="Z23" s="144">
        <v>4</v>
      </c>
      <c r="AA23" s="424" t="s">
        <v>57</v>
      </c>
      <c r="AB23" s="425"/>
      <c r="AC23" s="425"/>
      <c r="AD23" s="426"/>
      <c r="AE23" s="144">
        <v>5</v>
      </c>
      <c r="AF23" s="424" t="s">
        <v>58</v>
      </c>
      <c r="AG23" s="425"/>
      <c r="AH23" s="425"/>
      <c r="AI23" s="426"/>
      <c r="AJ23" s="144">
        <v>6</v>
      </c>
      <c r="AK23" s="424" t="s">
        <v>134</v>
      </c>
      <c r="AL23" s="425"/>
      <c r="AM23" s="425"/>
      <c r="AN23" s="426"/>
      <c r="AO23" s="144">
        <v>7</v>
      </c>
      <c r="AP23" s="424" t="s">
        <v>135</v>
      </c>
      <c r="AQ23" s="425"/>
      <c r="AR23" s="425"/>
      <c r="AS23" s="426"/>
      <c r="AT23" s="144">
        <v>8</v>
      </c>
      <c r="AU23" s="424" t="s">
        <v>61</v>
      </c>
      <c r="AV23" s="425"/>
      <c r="AW23" s="425"/>
      <c r="AX23" s="426"/>
      <c r="AY23" s="144">
        <v>9</v>
      </c>
      <c r="AZ23" s="424" t="s">
        <v>62</v>
      </c>
      <c r="BA23" s="425"/>
      <c r="BB23" s="425"/>
      <c r="BC23" s="428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82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3"/>
      <c r="B25" s="390" t="s">
        <v>29</v>
      </c>
      <c r="C25" s="390"/>
      <c r="D25" s="390"/>
      <c r="E25" s="390"/>
      <c r="F25" s="390"/>
      <c r="G25" s="390"/>
      <c r="H25" s="390"/>
      <c r="I25" s="390"/>
      <c r="J25" s="390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3"/>
      <c r="B26" s="376"/>
      <c r="C26" s="376"/>
      <c r="D26" s="376"/>
      <c r="E26" s="376" t="s">
        <v>29</v>
      </c>
      <c r="F26" s="376"/>
      <c r="G26" s="376"/>
      <c r="H26" s="376"/>
      <c r="I26" s="376"/>
      <c r="J26" s="376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3"/>
      <c r="B27" s="376"/>
      <c r="C27" s="376"/>
      <c r="D27" s="376"/>
      <c r="E27" s="376"/>
      <c r="F27" s="376"/>
      <c r="G27" s="376"/>
      <c r="H27" s="376" t="s">
        <v>29</v>
      </c>
      <c r="I27" s="376"/>
      <c r="J27" s="376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3"/>
      <c r="B28" s="376" t="s">
        <v>29</v>
      </c>
      <c r="C28" s="376"/>
      <c r="D28" s="376"/>
      <c r="E28" s="376" t="s">
        <v>29</v>
      </c>
      <c r="F28" s="376"/>
      <c r="G28" s="376"/>
      <c r="H28" s="376"/>
      <c r="I28" s="376"/>
      <c r="J28" s="376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3"/>
      <c r="B29" s="376" t="s">
        <v>29</v>
      </c>
      <c r="C29" s="376"/>
      <c r="D29" s="376"/>
      <c r="E29" s="376"/>
      <c r="F29" s="376"/>
      <c r="G29" s="376"/>
      <c r="H29" s="376" t="s">
        <v>29</v>
      </c>
      <c r="I29" s="376"/>
      <c r="J29" s="376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3"/>
      <c r="B30" s="376"/>
      <c r="C30" s="376"/>
      <c r="D30" s="376"/>
      <c r="E30" s="376" t="s">
        <v>29</v>
      </c>
      <c r="F30" s="376"/>
      <c r="G30" s="376"/>
      <c r="H30" s="376" t="s">
        <v>29</v>
      </c>
      <c r="I30" s="376"/>
      <c r="J30" s="376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4"/>
      <c r="B31" s="376" t="s">
        <v>29</v>
      </c>
      <c r="C31" s="376"/>
      <c r="D31" s="376"/>
      <c r="E31" s="376" t="s">
        <v>29</v>
      </c>
      <c r="F31" s="376"/>
      <c r="G31" s="376"/>
      <c r="H31" s="376" t="s">
        <v>29</v>
      </c>
      <c r="I31" s="376"/>
      <c r="J31" s="376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6" t="s">
        <v>108</v>
      </c>
      <c r="C33" s="376"/>
      <c r="D33" s="376"/>
      <c r="E33" s="376" t="s">
        <v>109</v>
      </c>
      <c r="F33" s="376"/>
      <c r="G33" s="376"/>
      <c r="H33" s="376" t="s">
        <v>93</v>
      </c>
      <c r="I33" s="376"/>
      <c r="J33" s="376"/>
      <c r="K33" s="36">
        <v>1</v>
      </c>
      <c r="L33" s="424" t="s">
        <v>54</v>
      </c>
      <c r="M33" s="425"/>
      <c r="N33" s="425"/>
      <c r="O33" s="426"/>
      <c r="P33" s="144">
        <v>2</v>
      </c>
      <c r="Q33" s="424" t="s">
        <v>55</v>
      </c>
      <c r="R33" s="425"/>
      <c r="S33" s="425"/>
      <c r="T33" s="426"/>
      <c r="U33" s="144">
        <v>3</v>
      </c>
      <c r="V33" s="424" t="s">
        <v>56</v>
      </c>
      <c r="W33" s="425"/>
      <c r="X33" s="425"/>
      <c r="Y33" s="426"/>
      <c r="Z33" s="144">
        <v>4</v>
      </c>
      <c r="AA33" s="424" t="s">
        <v>57</v>
      </c>
      <c r="AB33" s="425"/>
      <c r="AC33" s="425"/>
      <c r="AD33" s="426"/>
      <c r="AE33" s="144">
        <v>5</v>
      </c>
      <c r="AF33" s="424" t="s">
        <v>58</v>
      </c>
      <c r="AG33" s="425"/>
      <c r="AH33" s="425"/>
      <c r="AI33" s="426"/>
      <c r="AJ33" s="144">
        <v>6</v>
      </c>
      <c r="AK33" s="424" t="s">
        <v>134</v>
      </c>
      <c r="AL33" s="425"/>
      <c r="AM33" s="425"/>
      <c r="AN33" s="426"/>
      <c r="AO33" s="144">
        <v>7</v>
      </c>
      <c r="AP33" s="424" t="s">
        <v>135</v>
      </c>
      <c r="AQ33" s="425"/>
      <c r="AR33" s="425"/>
      <c r="AS33" s="426"/>
      <c r="AT33" s="144">
        <v>8</v>
      </c>
      <c r="AU33" s="424" t="s">
        <v>61</v>
      </c>
      <c r="AV33" s="425"/>
      <c r="AW33" s="425"/>
      <c r="AX33" s="426"/>
      <c r="AY33" s="144">
        <v>9</v>
      </c>
      <c r="AZ33" s="424" t="s">
        <v>62</v>
      </c>
      <c r="BA33" s="425"/>
      <c r="BB33" s="425"/>
      <c r="BC33" s="428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82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3"/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3"/>
      <c r="B36" s="376"/>
      <c r="C36" s="376"/>
      <c r="D36" s="376"/>
      <c r="E36" s="376" t="s">
        <v>29</v>
      </c>
      <c r="F36" s="376"/>
      <c r="G36" s="376"/>
      <c r="H36" s="376"/>
      <c r="I36" s="376"/>
      <c r="J36" s="376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3"/>
      <c r="B37" s="376"/>
      <c r="C37" s="376"/>
      <c r="D37" s="376"/>
      <c r="E37" s="376"/>
      <c r="F37" s="376"/>
      <c r="G37" s="376"/>
      <c r="H37" s="376" t="s">
        <v>29</v>
      </c>
      <c r="I37" s="376"/>
      <c r="J37" s="376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3"/>
      <c r="B38" s="376" t="s">
        <v>29</v>
      </c>
      <c r="C38" s="376"/>
      <c r="D38" s="376"/>
      <c r="E38" s="376" t="s">
        <v>29</v>
      </c>
      <c r="F38" s="376"/>
      <c r="G38" s="376"/>
      <c r="H38" s="376"/>
      <c r="I38" s="376"/>
      <c r="J38" s="376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3"/>
      <c r="B39" s="376" t="s">
        <v>29</v>
      </c>
      <c r="C39" s="376"/>
      <c r="D39" s="376"/>
      <c r="E39" s="376"/>
      <c r="F39" s="376"/>
      <c r="G39" s="376"/>
      <c r="H39" s="376" t="s">
        <v>29</v>
      </c>
      <c r="I39" s="376"/>
      <c r="J39" s="376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3"/>
      <c r="B40" s="376"/>
      <c r="C40" s="376"/>
      <c r="D40" s="376"/>
      <c r="E40" s="376" t="s">
        <v>29</v>
      </c>
      <c r="F40" s="376"/>
      <c r="G40" s="376"/>
      <c r="H40" s="376" t="s">
        <v>29</v>
      </c>
      <c r="I40" s="376"/>
      <c r="J40" s="376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4"/>
      <c r="B41" s="376" t="s">
        <v>29</v>
      </c>
      <c r="C41" s="376"/>
      <c r="D41" s="376"/>
      <c r="E41" s="376" t="s">
        <v>29</v>
      </c>
      <c r="F41" s="376"/>
      <c r="G41" s="376"/>
      <c r="H41" s="376" t="s">
        <v>29</v>
      </c>
      <c r="I41" s="376"/>
      <c r="J41" s="376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6" t="s">
        <v>108</v>
      </c>
      <c r="C43" s="376"/>
      <c r="D43" s="376"/>
      <c r="E43" s="376" t="s">
        <v>109</v>
      </c>
      <c r="F43" s="376"/>
      <c r="G43" s="376"/>
      <c r="H43" s="376" t="s">
        <v>93</v>
      </c>
      <c r="I43" s="376"/>
      <c r="J43" s="376"/>
      <c r="K43" s="36">
        <v>1</v>
      </c>
      <c r="L43" s="424" t="s">
        <v>54</v>
      </c>
      <c r="M43" s="425"/>
      <c r="N43" s="425"/>
      <c r="O43" s="426"/>
      <c r="P43" s="144">
        <v>2</v>
      </c>
      <c r="Q43" s="424" t="s">
        <v>55</v>
      </c>
      <c r="R43" s="425"/>
      <c r="S43" s="425"/>
      <c r="T43" s="426"/>
      <c r="U43" s="144">
        <v>3</v>
      </c>
      <c r="V43" s="424" t="s">
        <v>56</v>
      </c>
      <c r="W43" s="425"/>
      <c r="X43" s="425"/>
      <c r="Y43" s="426"/>
      <c r="Z43" s="144">
        <v>4</v>
      </c>
      <c r="AA43" s="424" t="s">
        <v>57</v>
      </c>
      <c r="AB43" s="425"/>
      <c r="AC43" s="425"/>
      <c r="AD43" s="426"/>
      <c r="AE43" s="144">
        <v>5</v>
      </c>
      <c r="AF43" s="424" t="s">
        <v>58</v>
      </c>
      <c r="AG43" s="425"/>
      <c r="AH43" s="425"/>
      <c r="AI43" s="426"/>
      <c r="AJ43" s="144">
        <v>6</v>
      </c>
      <c r="AK43" s="424" t="s">
        <v>134</v>
      </c>
      <c r="AL43" s="425"/>
      <c r="AM43" s="425"/>
      <c r="AN43" s="426"/>
      <c r="AO43" s="144">
        <v>7</v>
      </c>
      <c r="AP43" s="424" t="s">
        <v>135</v>
      </c>
      <c r="AQ43" s="425"/>
      <c r="AR43" s="425"/>
      <c r="AS43" s="426"/>
      <c r="AT43" s="144">
        <v>8</v>
      </c>
      <c r="AU43" s="424" t="s">
        <v>61</v>
      </c>
      <c r="AV43" s="425"/>
      <c r="AW43" s="425"/>
      <c r="AX43" s="426"/>
      <c r="AY43" s="144">
        <v>9</v>
      </c>
      <c r="AZ43" s="424" t="s">
        <v>62</v>
      </c>
      <c r="BA43" s="425"/>
      <c r="BB43" s="425"/>
      <c r="BC43" s="428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22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2"/>
      <c r="B45" s="390" t="s">
        <v>29</v>
      </c>
      <c r="C45" s="390"/>
      <c r="D45" s="390"/>
      <c r="E45" s="390"/>
      <c r="F45" s="390"/>
      <c r="G45" s="390"/>
      <c r="H45" s="390"/>
      <c r="I45" s="390"/>
      <c r="J45" s="390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2"/>
      <c r="B46" s="376"/>
      <c r="C46" s="376"/>
      <c r="D46" s="376"/>
      <c r="E46" s="376" t="s">
        <v>29</v>
      </c>
      <c r="F46" s="376"/>
      <c r="G46" s="376"/>
      <c r="H46" s="376"/>
      <c r="I46" s="376"/>
      <c r="J46" s="376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2"/>
      <c r="B47" s="376"/>
      <c r="C47" s="376"/>
      <c r="D47" s="376"/>
      <c r="E47" s="376"/>
      <c r="F47" s="376"/>
      <c r="G47" s="376"/>
      <c r="H47" s="376" t="s">
        <v>29</v>
      </c>
      <c r="I47" s="376"/>
      <c r="J47" s="376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2"/>
      <c r="B48" s="376" t="s">
        <v>29</v>
      </c>
      <c r="C48" s="376"/>
      <c r="D48" s="376"/>
      <c r="E48" s="376" t="s">
        <v>29</v>
      </c>
      <c r="F48" s="376"/>
      <c r="G48" s="376"/>
      <c r="H48" s="376"/>
      <c r="I48" s="376"/>
      <c r="J48" s="376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2"/>
      <c r="B49" s="376" t="s">
        <v>29</v>
      </c>
      <c r="C49" s="376"/>
      <c r="D49" s="376"/>
      <c r="E49" s="376"/>
      <c r="F49" s="376"/>
      <c r="G49" s="376"/>
      <c r="H49" s="376" t="s">
        <v>29</v>
      </c>
      <c r="I49" s="376"/>
      <c r="J49" s="376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2"/>
      <c r="B50" s="376"/>
      <c r="C50" s="376"/>
      <c r="D50" s="376"/>
      <c r="E50" s="376" t="s">
        <v>29</v>
      </c>
      <c r="F50" s="376"/>
      <c r="G50" s="376"/>
      <c r="H50" s="376" t="s">
        <v>29</v>
      </c>
      <c r="I50" s="376"/>
      <c r="J50" s="376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2"/>
      <c r="B51" s="376" t="s">
        <v>29</v>
      </c>
      <c r="C51" s="376"/>
      <c r="D51" s="376"/>
      <c r="E51" s="376" t="s">
        <v>29</v>
      </c>
      <c r="F51" s="376"/>
      <c r="G51" s="376"/>
      <c r="H51" s="376" t="s">
        <v>29</v>
      </c>
      <c r="I51" s="376"/>
      <c r="J51" s="376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6" t="s">
        <v>108</v>
      </c>
      <c r="C53" s="376"/>
      <c r="D53" s="376"/>
      <c r="E53" s="376" t="s">
        <v>109</v>
      </c>
      <c r="F53" s="376"/>
      <c r="G53" s="376"/>
      <c r="H53" s="376" t="s">
        <v>93</v>
      </c>
      <c r="I53" s="376"/>
      <c r="J53" s="376"/>
      <c r="K53" s="36">
        <v>1</v>
      </c>
      <c r="L53" s="424" t="s">
        <v>54</v>
      </c>
      <c r="M53" s="425"/>
      <c r="N53" s="425"/>
      <c r="O53" s="426"/>
      <c r="P53" s="144">
        <v>2</v>
      </c>
      <c r="Q53" s="424" t="s">
        <v>55</v>
      </c>
      <c r="R53" s="425"/>
      <c r="S53" s="425"/>
      <c r="T53" s="426"/>
      <c r="U53" s="144">
        <v>3</v>
      </c>
      <c r="V53" s="424" t="s">
        <v>56</v>
      </c>
      <c r="W53" s="425"/>
      <c r="X53" s="425"/>
      <c r="Y53" s="426"/>
      <c r="Z53" s="144">
        <v>4</v>
      </c>
      <c r="AA53" s="424" t="s">
        <v>57</v>
      </c>
      <c r="AB53" s="425"/>
      <c r="AC53" s="425"/>
      <c r="AD53" s="426"/>
      <c r="AE53" s="144">
        <v>5</v>
      </c>
      <c r="AF53" s="424" t="s">
        <v>58</v>
      </c>
      <c r="AG53" s="425"/>
      <c r="AH53" s="425"/>
      <c r="AI53" s="426"/>
      <c r="AJ53" s="144">
        <v>6</v>
      </c>
      <c r="AK53" s="424" t="s">
        <v>134</v>
      </c>
      <c r="AL53" s="425"/>
      <c r="AM53" s="425"/>
      <c r="AN53" s="426"/>
      <c r="AO53" s="144">
        <v>7</v>
      </c>
      <c r="AP53" s="424" t="s">
        <v>135</v>
      </c>
      <c r="AQ53" s="425"/>
      <c r="AR53" s="425"/>
      <c r="AS53" s="426"/>
      <c r="AT53" s="144">
        <v>8</v>
      </c>
      <c r="AU53" s="424" t="s">
        <v>61</v>
      </c>
      <c r="AV53" s="425"/>
      <c r="AW53" s="425"/>
      <c r="AX53" s="426"/>
      <c r="AY53" s="144">
        <v>9</v>
      </c>
      <c r="AZ53" s="424" t="s">
        <v>62</v>
      </c>
      <c r="BA53" s="425"/>
      <c r="BB53" s="425"/>
      <c r="BC53" s="428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29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9"/>
      <c r="B55" s="390" t="s">
        <v>29</v>
      </c>
      <c r="C55" s="390"/>
      <c r="D55" s="390"/>
      <c r="E55" s="390"/>
      <c r="F55" s="390"/>
      <c r="G55" s="390"/>
      <c r="H55" s="390"/>
      <c r="I55" s="390"/>
      <c r="J55" s="390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9"/>
      <c r="B56" s="376"/>
      <c r="C56" s="376"/>
      <c r="D56" s="376"/>
      <c r="E56" s="376" t="s">
        <v>29</v>
      </c>
      <c r="F56" s="376"/>
      <c r="G56" s="376"/>
      <c r="H56" s="376"/>
      <c r="I56" s="376"/>
      <c r="J56" s="376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76"/>
      <c r="C57" s="376"/>
      <c r="D57" s="376"/>
      <c r="E57" s="376"/>
      <c r="F57" s="376"/>
      <c r="G57" s="376"/>
      <c r="H57" s="376" t="s">
        <v>29</v>
      </c>
      <c r="I57" s="376"/>
      <c r="J57" s="376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76" t="s">
        <v>29</v>
      </c>
      <c r="C58" s="376"/>
      <c r="D58" s="376"/>
      <c r="E58" s="376" t="s">
        <v>29</v>
      </c>
      <c r="F58" s="376"/>
      <c r="G58" s="376"/>
      <c r="H58" s="376"/>
      <c r="I58" s="376"/>
      <c r="J58" s="376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76" t="s">
        <v>29</v>
      </c>
      <c r="C59" s="376"/>
      <c r="D59" s="376"/>
      <c r="E59" s="376"/>
      <c r="F59" s="376"/>
      <c r="G59" s="376"/>
      <c r="H59" s="376" t="s">
        <v>29</v>
      </c>
      <c r="I59" s="376"/>
      <c r="J59" s="376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76"/>
      <c r="C60" s="376"/>
      <c r="D60" s="376"/>
      <c r="E60" s="376" t="s">
        <v>29</v>
      </c>
      <c r="F60" s="376"/>
      <c r="G60" s="376"/>
      <c r="H60" s="376" t="s">
        <v>29</v>
      </c>
      <c r="I60" s="376"/>
      <c r="J60" s="376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76" t="s">
        <v>29</v>
      </c>
      <c r="C61" s="376"/>
      <c r="D61" s="376"/>
      <c r="E61" s="376" t="s">
        <v>29</v>
      </c>
      <c r="F61" s="376"/>
      <c r="G61" s="376"/>
      <c r="H61" s="376" t="s">
        <v>29</v>
      </c>
      <c r="I61" s="376"/>
      <c r="J61" s="376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6" t="s">
        <v>108</v>
      </c>
      <c r="C63" s="376"/>
      <c r="D63" s="376"/>
      <c r="E63" s="376" t="s">
        <v>109</v>
      </c>
      <c r="F63" s="376"/>
      <c r="G63" s="376"/>
      <c r="H63" s="376" t="s">
        <v>93</v>
      </c>
      <c r="I63" s="376"/>
      <c r="J63" s="376"/>
      <c r="K63" s="36">
        <v>1</v>
      </c>
      <c r="L63" s="424" t="s">
        <v>54</v>
      </c>
      <c r="M63" s="425"/>
      <c r="N63" s="425"/>
      <c r="O63" s="426"/>
      <c r="P63" s="144">
        <v>2</v>
      </c>
      <c r="Q63" s="424" t="s">
        <v>55</v>
      </c>
      <c r="R63" s="425"/>
      <c r="S63" s="425"/>
      <c r="T63" s="426"/>
      <c r="U63" s="144">
        <v>3</v>
      </c>
      <c r="V63" s="424" t="s">
        <v>56</v>
      </c>
      <c r="W63" s="425"/>
      <c r="X63" s="425"/>
      <c r="Y63" s="426"/>
      <c r="Z63" s="144">
        <v>4</v>
      </c>
      <c r="AA63" s="424" t="s">
        <v>57</v>
      </c>
      <c r="AB63" s="425"/>
      <c r="AC63" s="425"/>
      <c r="AD63" s="426"/>
      <c r="AE63" s="144">
        <v>5</v>
      </c>
      <c r="AF63" s="424" t="s">
        <v>58</v>
      </c>
      <c r="AG63" s="425"/>
      <c r="AH63" s="425"/>
      <c r="AI63" s="426"/>
      <c r="AJ63" s="144">
        <v>6</v>
      </c>
      <c r="AK63" s="424" t="s">
        <v>134</v>
      </c>
      <c r="AL63" s="425"/>
      <c r="AM63" s="425"/>
      <c r="AN63" s="426"/>
      <c r="AO63" s="144">
        <v>7</v>
      </c>
      <c r="AP63" s="424" t="s">
        <v>135</v>
      </c>
      <c r="AQ63" s="425"/>
      <c r="AR63" s="425"/>
      <c r="AS63" s="426"/>
      <c r="AT63" s="144">
        <v>8</v>
      </c>
      <c r="AU63" s="424" t="s">
        <v>61</v>
      </c>
      <c r="AV63" s="425"/>
      <c r="AW63" s="425"/>
      <c r="AX63" s="426"/>
      <c r="AY63" s="144">
        <v>9</v>
      </c>
      <c r="AZ63" s="424" t="s">
        <v>62</v>
      </c>
      <c r="BA63" s="425"/>
      <c r="BB63" s="425"/>
      <c r="BC63" s="428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82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3"/>
      <c r="B65" s="390" t="s">
        <v>29</v>
      </c>
      <c r="C65" s="390"/>
      <c r="D65" s="390"/>
      <c r="E65" s="390"/>
      <c r="F65" s="390"/>
      <c r="G65" s="390"/>
      <c r="H65" s="390"/>
      <c r="I65" s="390"/>
      <c r="J65" s="390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3"/>
      <c r="B66" s="376"/>
      <c r="C66" s="376"/>
      <c r="D66" s="376"/>
      <c r="E66" s="376" t="s">
        <v>29</v>
      </c>
      <c r="F66" s="376"/>
      <c r="G66" s="376"/>
      <c r="H66" s="376"/>
      <c r="I66" s="376"/>
      <c r="J66" s="376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3"/>
      <c r="B67" s="376"/>
      <c r="C67" s="376"/>
      <c r="D67" s="376"/>
      <c r="E67" s="376"/>
      <c r="F67" s="376"/>
      <c r="G67" s="376"/>
      <c r="H67" s="376" t="s">
        <v>29</v>
      </c>
      <c r="I67" s="376"/>
      <c r="J67" s="376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3"/>
      <c r="B68" s="376" t="s">
        <v>29</v>
      </c>
      <c r="C68" s="376"/>
      <c r="D68" s="376"/>
      <c r="E68" s="376" t="s">
        <v>29</v>
      </c>
      <c r="F68" s="376"/>
      <c r="G68" s="376"/>
      <c r="H68" s="376"/>
      <c r="I68" s="376"/>
      <c r="J68" s="376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3"/>
      <c r="B69" s="376" t="s">
        <v>29</v>
      </c>
      <c r="C69" s="376"/>
      <c r="D69" s="376"/>
      <c r="E69" s="376"/>
      <c r="F69" s="376"/>
      <c r="G69" s="376"/>
      <c r="H69" s="376" t="s">
        <v>29</v>
      </c>
      <c r="I69" s="376"/>
      <c r="J69" s="376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3"/>
      <c r="B70" s="376"/>
      <c r="C70" s="376"/>
      <c r="D70" s="376"/>
      <c r="E70" s="376" t="s">
        <v>29</v>
      </c>
      <c r="F70" s="376"/>
      <c r="G70" s="376"/>
      <c r="H70" s="376" t="s">
        <v>29</v>
      </c>
      <c r="I70" s="376"/>
      <c r="J70" s="376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4"/>
      <c r="B71" s="376" t="s">
        <v>29</v>
      </c>
      <c r="C71" s="376"/>
      <c r="D71" s="376"/>
      <c r="E71" s="376" t="s">
        <v>29</v>
      </c>
      <c r="F71" s="376"/>
      <c r="G71" s="376"/>
      <c r="H71" s="376" t="s">
        <v>29</v>
      </c>
      <c r="I71" s="376"/>
      <c r="J71" s="376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6" t="s">
        <v>108</v>
      </c>
      <c r="C73" s="376"/>
      <c r="D73" s="376"/>
      <c r="E73" s="376" t="s">
        <v>109</v>
      </c>
      <c r="F73" s="376"/>
      <c r="G73" s="376"/>
      <c r="H73" s="376" t="s">
        <v>93</v>
      </c>
      <c r="I73" s="376"/>
      <c r="J73" s="376"/>
      <c r="K73" s="36">
        <v>1</v>
      </c>
      <c r="L73" s="424" t="s">
        <v>54</v>
      </c>
      <c r="M73" s="425"/>
      <c r="N73" s="425"/>
      <c r="O73" s="426"/>
      <c r="P73" s="144">
        <v>2</v>
      </c>
      <c r="Q73" s="424" t="s">
        <v>55</v>
      </c>
      <c r="R73" s="425"/>
      <c r="S73" s="425"/>
      <c r="T73" s="426"/>
      <c r="U73" s="144">
        <v>3</v>
      </c>
      <c r="V73" s="424" t="s">
        <v>56</v>
      </c>
      <c r="W73" s="425"/>
      <c r="X73" s="425"/>
      <c r="Y73" s="426"/>
      <c r="Z73" s="144">
        <v>4</v>
      </c>
      <c r="AA73" s="424" t="s">
        <v>57</v>
      </c>
      <c r="AB73" s="425"/>
      <c r="AC73" s="425"/>
      <c r="AD73" s="426"/>
      <c r="AE73" s="144">
        <v>5</v>
      </c>
      <c r="AF73" s="424" t="s">
        <v>58</v>
      </c>
      <c r="AG73" s="425"/>
      <c r="AH73" s="425"/>
      <c r="AI73" s="426"/>
      <c r="AJ73" s="144">
        <v>6</v>
      </c>
      <c r="AK73" s="424" t="s">
        <v>134</v>
      </c>
      <c r="AL73" s="425"/>
      <c r="AM73" s="425"/>
      <c r="AN73" s="426"/>
      <c r="AO73" s="144">
        <v>7</v>
      </c>
      <c r="AP73" s="424" t="s">
        <v>135</v>
      </c>
      <c r="AQ73" s="425"/>
      <c r="AR73" s="425"/>
      <c r="AS73" s="426"/>
      <c r="AT73" s="144">
        <v>8</v>
      </c>
      <c r="AU73" s="424" t="s">
        <v>61</v>
      </c>
      <c r="AV73" s="425"/>
      <c r="AW73" s="425"/>
      <c r="AX73" s="426"/>
      <c r="AY73" s="144">
        <v>9</v>
      </c>
      <c r="AZ73" s="424" t="s">
        <v>62</v>
      </c>
      <c r="BA73" s="425"/>
      <c r="BB73" s="425"/>
      <c r="BC73" s="428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82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3"/>
      <c r="B75" s="390" t="s">
        <v>29</v>
      </c>
      <c r="C75" s="390"/>
      <c r="D75" s="390"/>
      <c r="E75" s="390"/>
      <c r="F75" s="390"/>
      <c r="G75" s="390"/>
      <c r="H75" s="390"/>
      <c r="I75" s="390"/>
      <c r="J75" s="390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3"/>
      <c r="B76" s="376"/>
      <c r="C76" s="376"/>
      <c r="D76" s="376"/>
      <c r="E76" s="376" t="s">
        <v>29</v>
      </c>
      <c r="F76" s="376"/>
      <c r="G76" s="376"/>
      <c r="H76" s="376"/>
      <c r="I76" s="376"/>
      <c r="J76" s="376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3"/>
      <c r="B77" s="376"/>
      <c r="C77" s="376"/>
      <c r="D77" s="376"/>
      <c r="E77" s="376"/>
      <c r="F77" s="376"/>
      <c r="G77" s="376"/>
      <c r="H77" s="376" t="s">
        <v>29</v>
      </c>
      <c r="I77" s="376"/>
      <c r="J77" s="376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3"/>
      <c r="B78" s="376" t="s">
        <v>29</v>
      </c>
      <c r="C78" s="376"/>
      <c r="D78" s="376"/>
      <c r="E78" s="376" t="s">
        <v>29</v>
      </c>
      <c r="F78" s="376"/>
      <c r="G78" s="376"/>
      <c r="H78" s="376"/>
      <c r="I78" s="376"/>
      <c r="J78" s="376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3"/>
      <c r="B79" s="376" t="s">
        <v>29</v>
      </c>
      <c r="C79" s="376"/>
      <c r="D79" s="376"/>
      <c r="E79" s="376"/>
      <c r="F79" s="376"/>
      <c r="G79" s="376"/>
      <c r="H79" s="376" t="s">
        <v>29</v>
      </c>
      <c r="I79" s="376"/>
      <c r="J79" s="376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3"/>
      <c r="B80" s="376"/>
      <c r="C80" s="376"/>
      <c r="D80" s="376"/>
      <c r="E80" s="376" t="s">
        <v>29</v>
      </c>
      <c r="F80" s="376"/>
      <c r="G80" s="376"/>
      <c r="H80" s="376" t="s">
        <v>29</v>
      </c>
      <c r="I80" s="376"/>
      <c r="J80" s="376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4"/>
      <c r="B81" s="376" t="s">
        <v>29</v>
      </c>
      <c r="C81" s="376"/>
      <c r="D81" s="376"/>
      <c r="E81" s="376" t="s">
        <v>29</v>
      </c>
      <c r="F81" s="376"/>
      <c r="G81" s="376"/>
      <c r="H81" s="376" t="s">
        <v>29</v>
      </c>
      <c r="I81" s="376"/>
      <c r="J81" s="376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6" t="s">
        <v>108</v>
      </c>
      <c r="C84" s="376"/>
      <c r="D84" s="376"/>
      <c r="E84" s="376" t="s">
        <v>109</v>
      </c>
      <c r="F84" s="376"/>
      <c r="G84" s="376"/>
      <c r="H84" s="376" t="s">
        <v>93</v>
      </c>
      <c r="I84" s="376"/>
      <c r="J84" s="376"/>
      <c r="K84" s="36">
        <v>1</v>
      </c>
      <c r="L84" s="424" t="s">
        <v>54</v>
      </c>
      <c r="M84" s="425"/>
      <c r="N84" s="425"/>
      <c r="O84" s="426"/>
      <c r="P84" s="144">
        <v>2</v>
      </c>
      <c r="Q84" s="424" t="s">
        <v>55</v>
      </c>
      <c r="R84" s="425"/>
      <c r="S84" s="425"/>
      <c r="T84" s="426"/>
      <c r="U84" s="144">
        <v>3</v>
      </c>
      <c r="V84" s="424" t="s">
        <v>56</v>
      </c>
      <c r="W84" s="425"/>
      <c r="X84" s="425"/>
      <c r="Y84" s="426"/>
      <c r="Z84" s="144">
        <v>4</v>
      </c>
      <c r="AA84" s="424" t="s">
        <v>57</v>
      </c>
      <c r="AB84" s="425"/>
      <c r="AC84" s="425"/>
      <c r="AD84" s="426"/>
      <c r="AE84" s="144">
        <v>5</v>
      </c>
      <c r="AF84" s="424" t="s">
        <v>58</v>
      </c>
      <c r="AG84" s="425"/>
      <c r="AH84" s="425"/>
      <c r="AI84" s="426"/>
      <c r="AJ84" s="144">
        <v>6</v>
      </c>
      <c r="AK84" s="424" t="s">
        <v>134</v>
      </c>
      <c r="AL84" s="425"/>
      <c r="AM84" s="425"/>
      <c r="AN84" s="426"/>
      <c r="AO84" s="144">
        <v>7</v>
      </c>
      <c r="AP84" s="424" t="s">
        <v>135</v>
      </c>
      <c r="AQ84" s="425"/>
      <c r="AR84" s="425"/>
      <c r="AS84" s="426"/>
      <c r="AT84" s="144">
        <v>8</v>
      </c>
      <c r="AU84" s="424" t="s">
        <v>61</v>
      </c>
      <c r="AV84" s="425"/>
      <c r="AW84" s="425"/>
      <c r="AX84" s="426"/>
      <c r="AY84" s="144">
        <v>9</v>
      </c>
      <c r="AZ84" s="424" t="s">
        <v>62</v>
      </c>
      <c r="BA84" s="425"/>
      <c r="BB84" s="425"/>
      <c r="BC84" s="428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22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2"/>
      <c r="B86" s="390" t="s">
        <v>29</v>
      </c>
      <c r="C86" s="390"/>
      <c r="D86" s="390"/>
      <c r="E86" s="390"/>
      <c r="F86" s="390"/>
      <c r="G86" s="390"/>
      <c r="H86" s="390"/>
      <c r="I86" s="390"/>
      <c r="J86" s="390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2"/>
      <c r="B87" s="376"/>
      <c r="C87" s="376"/>
      <c r="D87" s="376"/>
      <c r="E87" s="376" t="s">
        <v>29</v>
      </c>
      <c r="F87" s="376"/>
      <c r="G87" s="376"/>
      <c r="H87" s="376"/>
      <c r="I87" s="376"/>
      <c r="J87" s="376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2"/>
      <c r="B88" s="376"/>
      <c r="C88" s="376"/>
      <c r="D88" s="376"/>
      <c r="E88" s="376"/>
      <c r="F88" s="376"/>
      <c r="G88" s="376"/>
      <c r="H88" s="376" t="s">
        <v>29</v>
      </c>
      <c r="I88" s="376"/>
      <c r="J88" s="376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2"/>
      <c r="B89" s="376" t="s">
        <v>29</v>
      </c>
      <c r="C89" s="376"/>
      <c r="D89" s="376"/>
      <c r="E89" s="376" t="s">
        <v>29</v>
      </c>
      <c r="F89" s="376"/>
      <c r="G89" s="376"/>
      <c r="H89" s="376"/>
      <c r="I89" s="376"/>
      <c r="J89" s="376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2"/>
      <c r="B90" s="376" t="s">
        <v>29</v>
      </c>
      <c r="C90" s="376"/>
      <c r="D90" s="376"/>
      <c r="E90" s="376"/>
      <c r="F90" s="376"/>
      <c r="G90" s="376"/>
      <c r="H90" s="376" t="s">
        <v>29</v>
      </c>
      <c r="I90" s="376"/>
      <c r="J90" s="376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2"/>
      <c r="B91" s="376"/>
      <c r="C91" s="376"/>
      <c r="D91" s="376"/>
      <c r="E91" s="376" t="s">
        <v>29</v>
      </c>
      <c r="F91" s="376"/>
      <c r="G91" s="376"/>
      <c r="H91" s="376" t="s">
        <v>29</v>
      </c>
      <c r="I91" s="376"/>
      <c r="J91" s="376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2"/>
      <c r="B92" s="376" t="s">
        <v>29</v>
      </c>
      <c r="C92" s="376"/>
      <c r="D92" s="376"/>
      <c r="E92" s="376" t="s">
        <v>29</v>
      </c>
      <c r="F92" s="376"/>
      <c r="G92" s="376"/>
      <c r="H92" s="376" t="s">
        <v>29</v>
      </c>
      <c r="I92" s="376"/>
      <c r="J92" s="376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6" t="s">
        <v>108</v>
      </c>
      <c r="C94" s="376"/>
      <c r="D94" s="376"/>
      <c r="E94" s="376" t="s">
        <v>109</v>
      </c>
      <c r="F94" s="376"/>
      <c r="G94" s="376"/>
      <c r="H94" s="376" t="s">
        <v>93</v>
      </c>
      <c r="I94" s="376"/>
      <c r="J94" s="376"/>
      <c r="K94" s="36">
        <v>1</v>
      </c>
      <c r="L94" s="424" t="s">
        <v>54</v>
      </c>
      <c r="M94" s="425"/>
      <c r="N94" s="425"/>
      <c r="O94" s="426"/>
      <c r="P94" s="144">
        <v>2</v>
      </c>
      <c r="Q94" s="424" t="s">
        <v>55</v>
      </c>
      <c r="R94" s="425"/>
      <c r="S94" s="425"/>
      <c r="T94" s="426"/>
      <c r="U94" s="144">
        <v>3</v>
      </c>
      <c r="V94" s="424" t="s">
        <v>56</v>
      </c>
      <c r="W94" s="425"/>
      <c r="X94" s="425"/>
      <c r="Y94" s="426"/>
      <c r="Z94" s="144">
        <v>4</v>
      </c>
      <c r="AA94" s="424" t="s">
        <v>57</v>
      </c>
      <c r="AB94" s="425"/>
      <c r="AC94" s="425"/>
      <c r="AD94" s="426"/>
      <c r="AE94" s="144">
        <v>5</v>
      </c>
      <c r="AF94" s="424" t="s">
        <v>58</v>
      </c>
      <c r="AG94" s="425"/>
      <c r="AH94" s="425"/>
      <c r="AI94" s="426"/>
      <c r="AJ94" s="144">
        <v>6</v>
      </c>
      <c r="AK94" s="424" t="s">
        <v>134</v>
      </c>
      <c r="AL94" s="425"/>
      <c r="AM94" s="425"/>
      <c r="AN94" s="426"/>
      <c r="AO94" s="144">
        <v>7</v>
      </c>
      <c r="AP94" s="424" t="s">
        <v>135</v>
      </c>
      <c r="AQ94" s="425"/>
      <c r="AR94" s="425"/>
      <c r="AS94" s="426"/>
      <c r="AT94" s="144">
        <v>8</v>
      </c>
      <c r="AU94" s="424" t="s">
        <v>61</v>
      </c>
      <c r="AV94" s="425"/>
      <c r="AW94" s="425"/>
      <c r="AX94" s="426"/>
      <c r="AY94" s="144">
        <v>9</v>
      </c>
      <c r="AZ94" s="424" t="s">
        <v>62</v>
      </c>
      <c r="BA94" s="425"/>
      <c r="BB94" s="425"/>
      <c r="BC94" s="428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29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9"/>
      <c r="B96" s="390" t="s">
        <v>29</v>
      </c>
      <c r="C96" s="390"/>
      <c r="D96" s="390"/>
      <c r="E96" s="390"/>
      <c r="F96" s="390"/>
      <c r="G96" s="390"/>
      <c r="H96" s="390"/>
      <c r="I96" s="390"/>
      <c r="J96" s="390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9"/>
      <c r="B97" s="376"/>
      <c r="C97" s="376"/>
      <c r="D97" s="376"/>
      <c r="E97" s="376" t="s">
        <v>29</v>
      </c>
      <c r="F97" s="376"/>
      <c r="G97" s="376"/>
      <c r="H97" s="376"/>
      <c r="I97" s="376"/>
      <c r="J97" s="376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76"/>
      <c r="C98" s="376"/>
      <c r="D98" s="376"/>
      <c r="E98" s="376"/>
      <c r="F98" s="376"/>
      <c r="G98" s="376"/>
      <c r="H98" s="376" t="s">
        <v>29</v>
      </c>
      <c r="I98" s="376"/>
      <c r="J98" s="376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76" t="s">
        <v>29</v>
      </c>
      <c r="C99" s="376"/>
      <c r="D99" s="376"/>
      <c r="E99" s="376" t="s">
        <v>29</v>
      </c>
      <c r="F99" s="376"/>
      <c r="G99" s="376"/>
      <c r="H99" s="376"/>
      <c r="I99" s="376"/>
      <c r="J99" s="376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76" t="s">
        <v>29</v>
      </c>
      <c r="C100" s="376"/>
      <c r="D100" s="376"/>
      <c r="E100" s="376"/>
      <c r="F100" s="376"/>
      <c r="G100" s="376"/>
      <c r="H100" s="376" t="s">
        <v>29</v>
      </c>
      <c r="I100" s="376"/>
      <c r="J100" s="376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76"/>
      <c r="C101" s="376"/>
      <c r="D101" s="376"/>
      <c r="E101" s="376" t="s">
        <v>29</v>
      </c>
      <c r="F101" s="376"/>
      <c r="G101" s="376"/>
      <c r="H101" s="376" t="s">
        <v>29</v>
      </c>
      <c r="I101" s="376"/>
      <c r="J101" s="376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76" t="s">
        <v>29</v>
      </c>
      <c r="C102" s="376"/>
      <c r="D102" s="376"/>
      <c r="E102" s="376" t="s">
        <v>29</v>
      </c>
      <c r="F102" s="376"/>
      <c r="G102" s="376"/>
      <c r="H102" s="376" t="s">
        <v>29</v>
      </c>
      <c r="I102" s="376"/>
      <c r="J102" s="376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4" t="s">
        <v>54</v>
      </c>
      <c r="M104" s="425"/>
      <c r="N104" s="425"/>
      <c r="O104" s="426"/>
      <c r="P104" s="144">
        <v>2</v>
      </c>
      <c r="Q104" s="424" t="s">
        <v>55</v>
      </c>
      <c r="R104" s="425"/>
      <c r="S104" s="425"/>
      <c r="T104" s="426"/>
      <c r="U104" s="144">
        <v>3</v>
      </c>
      <c r="V104" s="424" t="s">
        <v>56</v>
      </c>
      <c r="W104" s="425"/>
      <c r="X104" s="425"/>
      <c r="Y104" s="426"/>
      <c r="Z104" s="144">
        <v>4</v>
      </c>
      <c r="AA104" s="424" t="s">
        <v>57</v>
      </c>
      <c r="AB104" s="425"/>
      <c r="AC104" s="425"/>
      <c r="AD104" s="426"/>
      <c r="AE104" s="144">
        <v>5</v>
      </c>
      <c r="AF104" s="424" t="s">
        <v>58</v>
      </c>
      <c r="AG104" s="425"/>
      <c r="AH104" s="425"/>
      <c r="AI104" s="426"/>
      <c r="AJ104" s="144">
        <v>6</v>
      </c>
      <c r="AK104" s="424" t="s">
        <v>134</v>
      </c>
      <c r="AL104" s="425"/>
      <c r="AM104" s="425"/>
      <c r="AN104" s="426"/>
      <c r="AO104" s="144">
        <v>7</v>
      </c>
      <c r="AP104" s="424" t="s">
        <v>135</v>
      </c>
      <c r="AQ104" s="425"/>
      <c r="AR104" s="425"/>
      <c r="AS104" s="426"/>
      <c r="AT104" s="144">
        <v>8</v>
      </c>
      <c r="AU104" s="424" t="s">
        <v>61</v>
      </c>
      <c r="AV104" s="425"/>
      <c r="AW104" s="425"/>
      <c r="AX104" s="426"/>
      <c r="AY104" s="144">
        <v>9</v>
      </c>
      <c r="AZ104" s="424" t="s">
        <v>62</v>
      </c>
      <c r="BA104" s="425"/>
      <c r="BB104" s="425"/>
      <c r="BC104" s="428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32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3"/>
      <c r="B106" s="435" t="s">
        <v>29</v>
      </c>
      <c r="C106" s="435"/>
      <c r="D106" s="435"/>
      <c r="E106" s="435"/>
      <c r="F106" s="435"/>
      <c r="G106" s="435"/>
      <c r="H106" s="435"/>
      <c r="I106" s="435"/>
      <c r="J106" s="435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3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3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3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3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3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4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4" t="s">
        <v>54</v>
      </c>
      <c r="M114" s="425"/>
      <c r="N114" s="425"/>
      <c r="O114" s="426"/>
      <c r="P114" s="144">
        <v>2</v>
      </c>
      <c r="Q114" s="424" t="s">
        <v>55</v>
      </c>
      <c r="R114" s="425"/>
      <c r="S114" s="425"/>
      <c r="T114" s="426"/>
      <c r="U114" s="144">
        <v>3</v>
      </c>
      <c r="V114" s="424" t="s">
        <v>56</v>
      </c>
      <c r="W114" s="425"/>
      <c r="X114" s="425"/>
      <c r="Y114" s="426"/>
      <c r="Z114" s="144">
        <v>4</v>
      </c>
      <c r="AA114" s="424" t="s">
        <v>57</v>
      </c>
      <c r="AB114" s="425"/>
      <c r="AC114" s="425"/>
      <c r="AD114" s="426"/>
      <c r="AE114" s="144">
        <v>5</v>
      </c>
      <c r="AF114" s="424" t="s">
        <v>58</v>
      </c>
      <c r="AG114" s="425"/>
      <c r="AH114" s="425"/>
      <c r="AI114" s="426"/>
      <c r="AJ114" s="144">
        <v>6</v>
      </c>
      <c r="AK114" s="424" t="s">
        <v>134</v>
      </c>
      <c r="AL114" s="425"/>
      <c r="AM114" s="425"/>
      <c r="AN114" s="426"/>
      <c r="AO114" s="144">
        <v>7</v>
      </c>
      <c r="AP114" s="424" t="s">
        <v>135</v>
      </c>
      <c r="AQ114" s="425"/>
      <c r="AR114" s="425"/>
      <c r="AS114" s="426"/>
      <c r="AT114" s="144">
        <v>8</v>
      </c>
      <c r="AU114" s="424" t="s">
        <v>61</v>
      </c>
      <c r="AV114" s="425"/>
      <c r="AW114" s="425"/>
      <c r="AX114" s="426"/>
      <c r="AY114" s="144">
        <v>9</v>
      </c>
      <c r="AZ114" s="424" t="s">
        <v>62</v>
      </c>
      <c r="BA114" s="425"/>
      <c r="BB114" s="425"/>
      <c r="BC114" s="428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32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3"/>
      <c r="B116" s="435" t="s">
        <v>29</v>
      </c>
      <c r="C116" s="435"/>
      <c r="D116" s="435"/>
      <c r="E116" s="435"/>
      <c r="F116" s="435"/>
      <c r="G116" s="435"/>
      <c r="H116" s="435"/>
      <c r="I116" s="435"/>
      <c r="J116" s="435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3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3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3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3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3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4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2020-05-25T09:57:05Z</dcterms:created>
  <dcterms:modified xsi:type="dcterms:W3CDTF">2020-05-25T09:57:17Z</dcterms:modified>
</cp:coreProperties>
</file>