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2" i="8" l="1"/>
  <c r="R502" i="8"/>
  <c r="AA501" i="8"/>
  <c r="R501" i="8"/>
  <c r="AA500" i="8"/>
  <c r="R500" i="8"/>
  <c r="AA499" i="8"/>
  <c r="R499" i="8"/>
  <c r="AA498" i="8"/>
  <c r="R498" i="8"/>
  <c r="AA497" i="8"/>
  <c r="R497" i="8"/>
  <c r="AA496" i="8"/>
  <c r="R496" i="8"/>
  <c r="AA495" i="8"/>
  <c r="R495" i="8"/>
  <c r="AA494" i="8"/>
  <c r="R494" i="8"/>
  <c r="AA493" i="8"/>
  <c r="R493" i="8"/>
  <c r="AA492" i="8"/>
  <c r="R492" i="8"/>
  <c r="AA491" i="8"/>
  <c r="R491" i="8"/>
  <c r="AA490" i="8"/>
  <c r="R490" i="8"/>
  <c r="AA489" i="8"/>
  <c r="R489" i="8"/>
  <c r="AA488" i="8"/>
  <c r="R488" i="8"/>
  <c r="AA487" i="8"/>
  <c r="R487" i="8"/>
  <c r="AA486" i="8"/>
  <c r="R486" i="8"/>
  <c r="AA485" i="8"/>
  <c r="R485" i="8"/>
  <c r="AA484" i="8"/>
  <c r="R484" i="8"/>
  <c r="AA483" i="8"/>
  <c r="R483" i="8"/>
  <c r="AA482" i="8"/>
  <c r="R482" i="8"/>
  <c r="AA481" i="8"/>
  <c r="R481" i="8"/>
  <c r="AA480" i="8"/>
  <c r="R480" i="8"/>
  <c r="AA479" i="8"/>
  <c r="R479" i="8"/>
  <c r="AA478" i="8"/>
  <c r="R478" i="8"/>
  <c r="AA477" i="8"/>
  <c r="R477" i="8"/>
  <c r="AA476" i="8"/>
  <c r="R476" i="8"/>
  <c r="AA475" i="8"/>
  <c r="R475" i="8"/>
  <c r="AA474" i="8"/>
  <c r="R474" i="8"/>
  <c r="AA473" i="8"/>
  <c r="R473" i="8"/>
  <c r="AA472" i="8"/>
  <c r="R472" i="8"/>
  <c r="AA471" i="8"/>
  <c r="R471" i="8"/>
  <c r="AA470" i="8"/>
  <c r="R470" i="8"/>
  <c r="AA469" i="8"/>
  <c r="R469" i="8"/>
  <c r="AA468" i="8"/>
  <c r="R468" i="8"/>
  <c r="AA467" i="8"/>
  <c r="R467" i="8"/>
  <c r="AA466" i="8"/>
  <c r="R466" i="8"/>
  <c r="AA465" i="8"/>
  <c r="R465" i="8"/>
  <c r="AA464" i="8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  <c r="C3" i="33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I25" i="33" l="1"/>
  <c r="K46" i="33"/>
  <c r="G32" i="33"/>
  <c r="O52" i="33"/>
  <c r="F13" i="33"/>
  <c r="Q38" i="33"/>
  <c r="E38" i="33"/>
  <c r="G46" i="33"/>
  <c r="G52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L101" i="54"/>
  <c r="Q101" i="54" s="1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I228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D152" i="57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F118" i="70" s="1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K210" i="70" s="1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Q118" i="70" s="1"/>
  <c r="P143" i="70"/>
  <c r="I152" i="70"/>
  <c r="P152" i="70" s="1"/>
  <c r="F191" i="70"/>
  <c r="K191" i="70" s="1"/>
  <c r="F246" i="70"/>
  <c r="M246" i="70" s="1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Q118" i="45" l="1"/>
  <c r="F118" i="42"/>
  <c r="M246" i="57"/>
  <c r="K210" i="57"/>
  <c r="K266" i="57"/>
  <c r="J84" i="57"/>
  <c r="K266" i="64"/>
  <c r="H152" i="57"/>
  <c r="J84" i="54"/>
  <c r="Q118" i="48"/>
  <c r="I228" i="70"/>
  <c r="Q101" i="70"/>
  <c r="H102" i="57"/>
  <c r="H136" i="57"/>
  <c r="K266" i="51"/>
  <c r="H136" i="64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H152" i="32" s="1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Q101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M246" i="32" l="1"/>
  <c r="Q118" i="32"/>
  <c r="L136" i="32"/>
  <c r="K26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<sst xmlns="http://schemas.openxmlformats.org/spreadsheetml/2006/main" count="20383" uniqueCount="238">
  <si>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</si>
  <si>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</si>
  <si>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</si>
  <si>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</si>
  <si>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</si>
  <si>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</si>
  <si>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</si>
  <si>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</si>
  <si>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</si>
  <si>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</si>
  <si>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</si>
  <si>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</si>
  <si>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</si>
  <si>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</si>
  <si>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</si>
  <si>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</si>
  <si>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</si>
  <si>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</si>
  <si>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</si>
  <si>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</si>
  <si>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</si>
  <si>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</si>
  <si>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</si>
  <si>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</si>
  <si>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</si>
  <si>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</si>
  <si>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</si>
  <si>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</si>
  <si>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</si>
  <si>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</si>
  <si>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</si>
  <si>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</si>
  <si>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</si>
  <si>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</si>
  <si>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</si>
  <si>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</si>
  <si>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</si>
  <si>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</si>
  <si>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</si>
  <si>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</si>
  <si>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</si>
  <si>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</si>
  <si>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</si>
  <si>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</si>
  <si>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</si>
  <si>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</si>
  <si>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</si>
  <si>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</si>
  <si>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</si>
  <si>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</si>
  <si>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</si>
  <si>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</si>
  <si>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</si>
  <si>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</si>
  <si>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</si>
  <si>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</si>
  <si>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</si>
  <si>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</si>
  <si>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</si>
  <si>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</si>
  <si>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</si>
  <si>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</si>
  <si>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</si>
  <si>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</si>
  <si>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</si>
  <si>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</si>
  <si>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</si>
  <si>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</si>
  <si>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</si>
  <si>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</si>
  <si>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</si>
  <si>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</si>
  <si>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</si>
  <si>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</si>
  <si>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</si>
  <si>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</si>
  <si>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</si>
  <si>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</si>
  <si>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</si>
  <si>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</si>
  <si>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</si>
  <si>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</si>
  <si>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</si>
  <si>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</si>
  <si>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</si>
  <si>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</si>
  <si>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</si>
  <si>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</si>
  <si>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</si>
  <si>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</si>
  <si>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</si>
  <si>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</si>
  <si>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</si>
  <si>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</si>
  <si>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</si>
  <si>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</si>
  <si>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</si>
  <si>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</si>
  <si>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</si>
  <si>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</si>
  <si>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</si>
  <si>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</si>
  <si>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</si>
  <si>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</si>
  <si>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</si>
  <si>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</si>
  <si>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</si>
  <si>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</si>
  <si>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</si>
  <si>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</si>
  <si>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</si>
  <si>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</si>
  <si>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</si>
  <si>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</si>
  <si>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</si>
  <si>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</si>
  <si>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</si>
  <si>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</si>
  <si>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</si>
  <si>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</si>
  <si>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</si>
  <si>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</si>
  <si>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</si>
  <si>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</si>
  <si>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</si>
  <si>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</si>
  <si>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</si>
  <si>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</si>
  <si>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</si>
  <si>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</si>
  <si>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</si>
  <si>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</si>
  <si>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</si>
  <si>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</si>
  <si>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</si>
  <si>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</si>
  <si>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</si>
  <si>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</si>
  <si>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</si>
  <si>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</si>
  <si>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</si>
  <si>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</si>
  <si>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</si>
  <si>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</si>
  <si>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</si>
  <si>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</si>
  <si>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</si>
  <si>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</si>
  <si>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</si>
  <si>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</si>
  <si>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</si>
  <si>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</si>
  <si>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</si>
  <si>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</si>
  <si>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</si>
  <si>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</si>
  <si>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</si>
  <si>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</si>
  <si>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</si>
  <si>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</si>
  <si>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</si>
  <si>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</si>
  <si>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</si>
  <si>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</si>
  <si>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</si>
  <si>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</si>
  <si>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</si>
  <si>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</si>
  <si>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</si>
  <si>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</si>
  <si>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</si>
  <si>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</si>
  <si>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</si>
  <si>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</si>
  <si>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</si>
  <si>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</si>
  <si>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</si>
  <si>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</si>
  <si>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</si>
  <si>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</si>
  <si>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</si>
  <si>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</si>
  <si>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</si>
  <si>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</si>
  <si>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</si>
  <si>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</si>
  <si>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</si>
  <si>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</si>
  <si>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</si>
  <si>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</si>
  <si>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</si>
  <si>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</si>
  <si>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</si>
  <si>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</si>
  <si>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</si>
  <si>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</si>
  <si>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</si>
  <si>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</si>
  <si>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</si>
  <si>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</si>
  <si>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</si>
  <si>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</si>
  <si>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</si>
  <si>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</si>
  <si>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</si>
  <si>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</si>
  <si>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</si>
  <si>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</si>
  <si>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</si>
  <si>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</si>
  <si>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</si>
  <si>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</si>
  <si>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</si>
  <si>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</si>
  <si>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</si>
  <si>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</si>
  <si>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</si>
  <si>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</si>
  <si>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</si>
  <si>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</si>
  <si>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</si>
  <si>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</si>
  <si>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</si>
  <si>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</si>
  <si>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</si>
  <si>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</si>
  <si>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</si>
  <si>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</si>
  <si>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</si>
  <si>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</si>
  <si>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</si>
  <si>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</si>
  <si>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</si>
  <si>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</si>
  <si>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北区</t>
    <rPh sb="0" eb="1">
      <t>キタ</t>
    </rPh>
    <rPh sb="1" eb="2">
      <t>ク</t>
    </rPh>
    <phoneticPr fontId="1"/>
  </si>
  <si>
    <t>木</t>
    <rPh sb="0" eb="1">
      <t>モク</t>
    </rPh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</si>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</sst>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5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7" fontId="3" fillId="0" borderId="22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0" name="角丸四角形 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3" name="角丸四角形 1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6" name="角丸四角形 1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1678780</xdr:colOff>
      <xdr:row>0</xdr:row>
      <xdr:rowOff>0</xdr:rowOff>
    </xdr:from>
    <xdr:to>
      <xdr:col>13</xdr:col>
      <xdr:colOff>404811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9422605" y="0"/>
          <a:ext cx="5545931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9" name="角丸四角形 1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2" name="角丸四角形 2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5" name="角丸四角形 2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8" name="角丸四角形 2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1" name="角丸四角形 3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13</xdr:col>
      <xdr:colOff>904875</xdr:colOff>
      <xdr:row>3</xdr:row>
      <xdr:rowOff>23812</xdr:rowOff>
    </xdr:from>
    <xdr:to>
      <xdr:col>19</xdr:col>
      <xdr:colOff>666749</xdr:colOff>
      <xdr:row>11</xdr:row>
      <xdr:rowOff>95250</xdr:rowOff>
    </xdr:to>
    <xdr:sp macro="" textlink="">
      <xdr:nvSpPr>
        <xdr:cNvPr id="32" name="角丸四角形 31"/>
        <xdr:cNvSpPr/>
      </xdr:nvSpPr>
      <xdr:spPr>
        <a:xfrm>
          <a:off x="15468600" y="766762"/>
          <a:ext cx="5534024" cy="354806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0</xdr:rowOff>
    </xdr:to>
    <xdr:sp macro="" textlink="">
      <xdr:nvSpPr>
        <xdr:cNvPr id="34" name="角丸四角形 33"/>
        <xdr:cNvSpPr/>
      </xdr:nvSpPr>
      <xdr:spPr>
        <a:xfrm>
          <a:off x="4226719" y="35719"/>
          <a:ext cx="4374356" cy="135493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4</xdr:col>
      <xdr:colOff>559594</xdr:colOff>
      <xdr:row>0</xdr:row>
      <xdr:rowOff>0</xdr:rowOff>
    </xdr:from>
    <xdr:to>
      <xdr:col>9</xdr:col>
      <xdr:colOff>1595437</xdr:colOff>
      <xdr:row>6</xdr:row>
      <xdr:rowOff>0</xdr:rowOff>
    </xdr:to>
    <xdr:sp macro="" textlink="">
      <xdr:nvSpPr>
        <xdr:cNvPr id="35" name="角丸四角形 34"/>
        <xdr:cNvSpPr/>
      </xdr:nvSpPr>
      <xdr:spPr>
        <a:xfrm>
          <a:off x="3798094" y="0"/>
          <a:ext cx="5541168" cy="13906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6" name="下矢印 3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7" name="角丸四角形 3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9" name="下矢印 3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2" name="下矢印 4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3" name="角丸四角形 4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1047751</xdr:colOff>
      <xdr:row>0</xdr:row>
      <xdr:rowOff>23812</xdr:rowOff>
    </xdr:from>
    <xdr:to>
      <xdr:col>12</xdr:col>
      <xdr:colOff>738188</xdr:colOff>
      <xdr:row>10</xdr:row>
      <xdr:rowOff>1369218</xdr:rowOff>
    </xdr:to>
    <xdr:sp macro="" textlink="">
      <xdr:nvSpPr>
        <xdr:cNvPr id="44" name="角丸四角形 43"/>
        <xdr:cNvSpPr/>
      </xdr:nvSpPr>
      <xdr:spPr>
        <a:xfrm>
          <a:off x="8791576" y="23812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21" activePane="bottomLeft" state="frozen"/>
      <selection activeCell="L2" sqref="L2"/>
      <selection pane="bottomLeft" sqref="A1:XFD1048576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234</v>
      </c>
      <c r="C2" s="159"/>
    </row>
    <row r="3" spans="1:27" ht="20.100000000000001" customHeight="1" x14ac:dyDescent="0.15">
      <c r="A3" t="s">
        <v>11</v>
      </c>
      <c r="B3" s="168" t="s">
        <v>3</v>
      </c>
      <c r="C3" s="168" t="s">
        <v>4</v>
      </c>
      <c r="D3" s="168" t="s">
        <v>5</v>
      </c>
      <c r="E3" s="168" t="s">
        <v>8</v>
      </c>
    </row>
    <row r="4" spans="1:27" ht="20.100000000000001" customHeight="1" x14ac:dyDescent="0.15">
      <c r="B4" s="168" t="s">
        <v>233</v>
      </c>
      <c r="C4" s="168">
        <v>3</v>
      </c>
      <c r="D4" s="168">
        <v>26</v>
      </c>
      <c r="E4" s="168" t="s">
        <v>235</v>
      </c>
    </row>
    <row r="5" spans="1:27" ht="15.95" customHeight="1" x14ac:dyDescent="0.15"/>
    <row r="6" spans="1:27" s="25" customFormat="1" ht="15.95" customHeight="1" x14ac:dyDescent="0.15">
      <c r="A6" s="171" t="s">
        <v>236</v>
      </c>
      <c r="B6" s="171" t="s">
        <v>37</v>
      </c>
      <c r="C6" s="174" t="s">
        <v>0</v>
      </c>
      <c r="D6" s="174" t="s">
        <v>1</v>
      </c>
      <c r="E6" s="174" t="s">
        <v>2</v>
      </c>
      <c r="F6" s="171" t="s">
        <v>8</v>
      </c>
      <c r="G6" s="171" t="s">
        <v>6</v>
      </c>
      <c r="H6" s="171" t="s">
        <v>9</v>
      </c>
      <c r="I6" s="198" t="s">
        <v>14</v>
      </c>
      <c r="J6" s="204"/>
      <c r="K6" s="198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2"/>
      <c r="B7" s="172"/>
      <c r="C7" s="175"/>
      <c r="D7" s="175"/>
      <c r="E7" s="175"/>
      <c r="F7" s="172"/>
      <c r="G7" s="172"/>
      <c r="H7" s="172"/>
      <c r="I7" s="199"/>
      <c r="J7" s="205"/>
      <c r="K7" s="199"/>
      <c r="L7" s="207" t="s">
        <v>45</v>
      </c>
      <c r="M7" s="207"/>
      <c r="N7" s="207"/>
      <c r="O7" s="207"/>
      <c r="P7" s="207"/>
      <c r="Q7" s="207"/>
      <c r="R7" s="207"/>
      <c r="S7" s="207" t="s">
        <v>44</v>
      </c>
      <c r="T7" s="207"/>
      <c r="U7" s="207"/>
      <c r="V7" s="207"/>
      <c r="W7" s="207"/>
      <c r="X7" s="207"/>
      <c r="Y7" s="207"/>
      <c r="Z7" s="207"/>
      <c r="AA7" s="208"/>
    </row>
    <row r="8" spans="1:27" s="25" customFormat="1" ht="15.95" customHeight="1" x14ac:dyDescent="0.15">
      <c r="A8" s="173"/>
      <c r="B8" s="173"/>
      <c r="C8" s="176"/>
      <c r="D8" s="176"/>
      <c r="E8" s="176"/>
      <c r="F8" s="173"/>
      <c r="G8" s="173"/>
      <c r="H8" s="173"/>
      <c r="I8" s="200"/>
      <c r="J8" s="206"/>
      <c r="K8" s="199"/>
      <c r="L8" s="201" t="s">
        <v>16</v>
      </c>
      <c r="M8" s="202"/>
      <c r="N8" s="202"/>
      <c r="O8" s="202"/>
      <c r="P8" s="202"/>
      <c r="Q8" s="202"/>
      <c r="R8" s="203"/>
      <c r="S8" s="201" t="s">
        <v>13</v>
      </c>
      <c r="T8" s="202"/>
      <c r="U8" s="202"/>
      <c r="V8" s="202"/>
      <c r="W8" s="202"/>
      <c r="X8" s="202"/>
      <c r="Y8" s="202"/>
      <c r="Z8" s="202"/>
      <c r="AA8" s="203"/>
    </row>
    <row r="9" spans="1:27" s="25" customFormat="1" ht="15.95" customHeight="1" x14ac:dyDescent="0.15">
      <c r="A9" s="177"/>
      <c r="B9" s="188" t="s">
        <v>38</v>
      </c>
      <c r="C9" s="185"/>
      <c r="D9" s="185"/>
      <c r="E9" s="185"/>
      <c r="F9" s="177"/>
      <c r="G9" s="182" t="s">
        <v>7</v>
      </c>
      <c r="H9" s="182" t="s">
        <v>39</v>
      </c>
      <c r="I9" s="180" t="s">
        <v>17</v>
      </c>
      <c r="J9" s="181"/>
      <c r="K9" s="199"/>
      <c r="L9" s="191" t="s">
        <v>26</v>
      </c>
      <c r="M9" s="192" t="s">
        <v>34</v>
      </c>
      <c r="N9" s="193"/>
      <c r="O9" s="193"/>
      <c r="P9" s="193"/>
      <c r="Q9" s="193"/>
      <c r="R9" s="163"/>
      <c r="S9" s="191" t="s">
        <v>27</v>
      </c>
      <c r="T9" s="192" t="s">
        <v>33</v>
      </c>
      <c r="U9" s="193"/>
      <c r="V9" s="193"/>
      <c r="W9" s="193"/>
      <c r="X9" s="193"/>
      <c r="Y9" s="193"/>
      <c r="Z9" s="193"/>
      <c r="AA9" s="194"/>
    </row>
    <row r="10" spans="1:27" s="25" customFormat="1" ht="15.95" customHeight="1" x14ac:dyDescent="0.15">
      <c r="A10" s="178"/>
      <c r="B10" s="189"/>
      <c r="C10" s="186"/>
      <c r="D10" s="186"/>
      <c r="E10" s="186"/>
      <c r="F10" s="178"/>
      <c r="G10" s="183"/>
      <c r="H10" s="183"/>
      <c r="I10" s="14"/>
      <c r="J10" s="31" t="s">
        <v>31</v>
      </c>
      <c r="K10" s="200"/>
      <c r="L10" s="191"/>
      <c r="M10" s="195"/>
      <c r="N10" s="196"/>
      <c r="O10" s="196"/>
      <c r="P10" s="196"/>
      <c r="Q10" s="196"/>
      <c r="R10" s="164"/>
      <c r="S10" s="191"/>
      <c r="T10" s="195"/>
      <c r="U10" s="196"/>
      <c r="V10" s="196"/>
      <c r="W10" s="196"/>
      <c r="X10" s="196"/>
      <c r="Y10" s="196"/>
      <c r="Z10" s="196"/>
      <c r="AA10" s="197"/>
    </row>
    <row r="11" spans="1:27" s="25" customFormat="1" ht="159.94999999999999" customHeight="1" x14ac:dyDescent="0.15">
      <c r="A11" s="179"/>
      <c r="B11" s="190"/>
      <c r="C11" s="187"/>
      <c r="D11" s="187"/>
      <c r="E11" s="187"/>
      <c r="F11" s="179"/>
      <c r="G11" s="184"/>
      <c r="H11" s="18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237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3</v>
      </c>
      <c r="E12" s="22">
        <v>26</v>
      </c>
      <c r="F12" s="16" t="s">
        <v>235</v>
      </c>
      <c r="G12" s="23">
        <v>9</v>
      </c>
      <c r="H12" s="23">
        <v>1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f>SUM(M12:Q12)</f>
        <v>0</v>
      </c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f>SUM(T12:Z12)</f>
        <v>1</v>
      </c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3</v>
      </c>
      <c r="E13" s="22">
        <v>26</v>
      </c>
      <c r="F13" s="16" t="s">
        <v>235</v>
      </c>
      <c r="G13" s="23">
        <v>9</v>
      </c>
      <c r="H13" s="23">
        <v>6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f t="shared" ref="R13:R76" si="0">SUM(M13:Q13)</f>
        <v>0</v>
      </c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3</v>
      </c>
      <c r="E14" s="22">
        <v>26</v>
      </c>
      <c r="F14" s="16" t="s">
        <v>235</v>
      </c>
      <c r="G14" s="23">
        <v>9</v>
      </c>
      <c r="H14" s="23">
        <v>5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f t="shared" si="0"/>
        <v>0</v>
      </c>
      <c r="S14" s="23">
        <v>2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f t="shared" si="1"/>
        <v>1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3</v>
      </c>
      <c r="E15" s="22">
        <v>26</v>
      </c>
      <c r="F15" s="16" t="s">
        <v>235</v>
      </c>
      <c r="G15" s="23">
        <v>9</v>
      </c>
      <c r="H15" s="23">
        <v>4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f t="shared" si="0"/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f t="shared" si="1"/>
        <v>1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3</v>
      </c>
      <c r="E16" s="22">
        <v>26</v>
      </c>
      <c r="F16" s="16" t="s">
        <v>235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f t="shared" si="0"/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f t="shared" si="1"/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3</v>
      </c>
      <c r="E17" s="22">
        <v>26</v>
      </c>
      <c r="F17" s="16" t="s">
        <v>235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f t="shared" si="0"/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f t="shared" si="1"/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3</v>
      </c>
      <c r="E18" s="22">
        <v>26</v>
      </c>
      <c r="F18" s="16" t="s">
        <v>235</v>
      </c>
      <c r="G18" s="23">
        <v>9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f t="shared" si="0"/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f t="shared" si="1"/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3</v>
      </c>
      <c r="E19" s="22">
        <v>26</v>
      </c>
      <c r="F19" s="16" t="s">
        <v>235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f t="shared" si="0"/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f t="shared" si="1"/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3</v>
      </c>
      <c r="E20" s="22">
        <v>26</v>
      </c>
      <c r="F20" s="16" t="s">
        <v>235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f t="shared" si="0"/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f t="shared" si="1"/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3</v>
      </c>
      <c r="E21" s="22">
        <v>26</v>
      </c>
      <c r="F21" s="16" t="s">
        <v>235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f t="shared" si="0"/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f t="shared" si="1"/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3</v>
      </c>
      <c r="E22" s="22">
        <v>26</v>
      </c>
      <c r="F22" s="16" t="s">
        <v>235</v>
      </c>
      <c r="G22" s="23">
        <v>9</v>
      </c>
      <c r="H22" s="23">
        <v>4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f t="shared" si="0"/>
        <v>0</v>
      </c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f t="shared" si="1"/>
        <v>1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3</v>
      </c>
      <c r="E23" s="22">
        <v>26</v>
      </c>
      <c r="F23" s="16" t="s">
        <v>235</v>
      </c>
      <c r="G23" s="23">
        <v>9</v>
      </c>
      <c r="H23" s="23">
        <v>5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f t="shared" si="0"/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f t="shared" si="1"/>
        <v>1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3</v>
      </c>
      <c r="E24" s="22">
        <v>26</v>
      </c>
      <c r="F24" s="16" t="s">
        <v>235</v>
      </c>
      <c r="G24" s="23">
        <v>9</v>
      </c>
      <c r="H24" s="23">
        <v>2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f t="shared" si="0"/>
        <v>0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f t="shared" si="1"/>
        <v>1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3</v>
      </c>
      <c r="E25" s="22">
        <v>26</v>
      </c>
      <c r="F25" s="16" t="s">
        <v>235</v>
      </c>
      <c r="G25" s="23">
        <v>9</v>
      </c>
      <c r="H25" s="23">
        <v>4</v>
      </c>
      <c r="I25" s="16">
        <v>2</v>
      </c>
      <c r="J25" s="24"/>
      <c r="K25" s="13">
        <v>3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>
        <f t="shared" si="0"/>
        <v>1</v>
      </c>
      <c r="S25" s="23">
        <v>1</v>
      </c>
      <c r="T25" s="5">
        <v>0</v>
      </c>
      <c r="U25" s="6">
        <v>0</v>
      </c>
      <c r="V25" s="7">
        <v>1</v>
      </c>
      <c r="W25" s="8">
        <v>0</v>
      </c>
      <c r="X25" s="7">
        <v>0</v>
      </c>
      <c r="Y25" s="7">
        <v>0</v>
      </c>
      <c r="Z25" s="12">
        <v>0</v>
      </c>
      <c r="AA25" s="19">
        <f t="shared" si="1"/>
        <v>1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3</v>
      </c>
      <c r="E26" s="22">
        <v>26</v>
      </c>
      <c r="F26" s="16" t="s">
        <v>235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2</v>
      </c>
      <c r="P26" s="8">
        <v>0</v>
      </c>
      <c r="Q26" s="7">
        <v>0</v>
      </c>
      <c r="R26" s="19">
        <f t="shared" si="0"/>
        <v>3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f t="shared" si="1"/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3</v>
      </c>
      <c r="E27" s="22">
        <v>26</v>
      </c>
      <c r="F27" s="16" t="s">
        <v>235</v>
      </c>
      <c r="G27" s="23">
        <v>9</v>
      </c>
      <c r="H27" s="23">
        <v>4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f t="shared" si="0"/>
        <v>1</v>
      </c>
      <c r="S27" s="23">
        <v>1</v>
      </c>
      <c r="T27" s="5">
        <v>0</v>
      </c>
      <c r="U27" s="6">
        <v>0</v>
      </c>
      <c r="V27" s="7">
        <v>1</v>
      </c>
      <c r="W27" s="8">
        <v>0</v>
      </c>
      <c r="X27" s="7">
        <v>0</v>
      </c>
      <c r="Y27" s="7">
        <v>0</v>
      </c>
      <c r="Z27" s="12">
        <v>0</v>
      </c>
      <c r="AA27" s="19">
        <f t="shared" si="1"/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3</v>
      </c>
      <c r="E28" s="22">
        <v>26</v>
      </c>
      <c r="F28" s="16" t="s">
        <v>235</v>
      </c>
      <c r="G28" s="23">
        <v>9</v>
      </c>
      <c r="H28" s="23">
        <v>4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f t="shared" si="0"/>
        <v>0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f t="shared" si="1"/>
        <v>1</v>
      </c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3</v>
      </c>
      <c r="E29" s="22">
        <v>26</v>
      </c>
      <c r="F29" s="16" t="s">
        <v>235</v>
      </c>
      <c r="G29" s="23">
        <v>9</v>
      </c>
      <c r="H29" s="23">
        <v>6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>
        <f t="shared" si="0"/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f t="shared" si="1"/>
        <v>0</v>
      </c>
    </row>
    <row r="30" spans="1:27" ht="15.95" customHeight="1" x14ac:dyDescent="0.15">
      <c r="A30" s="1">
        <v>19</v>
      </c>
      <c r="B30" s="30">
        <v>1</v>
      </c>
      <c r="C30" s="21">
        <v>2</v>
      </c>
      <c r="D30" s="22">
        <v>3</v>
      </c>
      <c r="E30" s="22">
        <v>26</v>
      </c>
      <c r="F30" s="16" t="s">
        <v>235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f t="shared" si="0"/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f t="shared" si="1"/>
        <v>0</v>
      </c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3</v>
      </c>
      <c r="E31" s="22">
        <v>26</v>
      </c>
      <c r="F31" s="16" t="s">
        <v>235</v>
      </c>
      <c r="G31" s="23">
        <v>9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3</v>
      </c>
      <c r="N31" s="6">
        <v>0</v>
      </c>
      <c r="O31" s="7">
        <v>0</v>
      </c>
      <c r="P31" s="8">
        <v>0</v>
      </c>
      <c r="Q31" s="7">
        <v>0</v>
      </c>
      <c r="R31" s="19">
        <f t="shared" si="0"/>
        <v>3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f t="shared" si="1"/>
        <v>0</v>
      </c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3</v>
      </c>
      <c r="E32" s="22">
        <v>26</v>
      </c>
      <c r="F32" s="16" t="s">
        <v>235</v>
      </c>
      <c r="G32" s="23">
        <v>9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f t="shared" si="0"/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f t="shared" si="1"/>
        <v>0</v>
      </c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3</v>
      </c>
      <c r="E33" s="22">
        <v>26</v>
      </c>
      <c r="F33" s="16" t="s">
        <v>235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f t="shared" si="0"/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f t="shared" si="1"/>
        <v>0</v>
      </c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3</v>
      </c>
      <c r="E34" s="22">
        <v>26</v>
      </c>
      <c r="F34" s="16" t="s">
        <v>235</v>
      </c>
      <c r="G34" s="23">
        <v>9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f t="shared" si="0"/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f t="shared" si="1"/>
        <v>0</v>
      </c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3</v>
      </c>
      <c r="E35" s="22">
        <v>26</v>
      </c>
      <c r="F35" s="16" t="s">
        <v>235</v>
      </c>
      <c r="G35" s="23">
        <v>9</v>
      </c>
      <c r="H35" s="23">
        <v>3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f t="shared" si="0"/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f t="shared" si="1"/>
        <v>0</v>
      </c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3</v>
      </c>
      <c r="E36" s="22">
        <v>26</v>
      </c>
      <c r="F36" s="16" t="s">
        <v>235</v>
      </c>
      <c r="G36" s="23">
        <v>9</v>
      </c>
      <c r="H36" s="23">
        <v>6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>
        <f t="shared" si="0"/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f t="shared" si="1"/>
        <v>0</v>
      </c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3</v>
      </c>
      <c r="E37" s="22">
        <v>26</v>
      </c>
      <c r="F37" s="16" t="s">
        <v>235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f t="shared" si="0"/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f t="shared" si="1"/>
        <v>0</v>
      </c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3</v>
      </c>
      <c r="E38" s="22">
        <v>26</v>
      </c>
      <c r="F38" s="16" t="s">
        <v>235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2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f t="shared" si="0"/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f t="shared" si="1"/>
        <v>0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3</v>
      </c>
      <c r="E39" s="22">
        <v>26</v>
      </c>
      <c r="F39" s="16" t="s">
        <v>235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f t="shared" si="0"/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f t="shared" si="1"/>
        <v>0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3</v>
      </c>
      <c r="E40" s="22">
        <v>26</v>
      </c>
      <c r="F40" s="16" t="s">
        <v>235</v>
      </c>
      <c r="G40" s="23">
        <v>9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f t="shared" si="0"/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f t="shared" si="1"/>
        <v>0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3</v>
      </c>
      <c r="E41" s="22">
        <v>26</v>
      </c>
      <c r="F41" s="16" t="s">
        <v>235</v>
      </c>
      <c r="G41" s="23">
        <v>9</v>
      </c>
      <c r="H41" s="23">
        <v>2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f t="shared" si="0"/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1</v>
      </c>
      <c r="Y41" s="7">
        <v>0</v>
      </c>
      <c r="Z41" s="12">
        <v>0</v>
      </c>
      <c r="AA41" s="19">
        <f t="shared" si="1"/>
        <v>2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3</v>
      </c>
      <c r="E42" s="22">
        <v>26</v>
      </c>
      <c r="F42" s="16" t="s">
        <v>235</v>
      </c>
      <c r="G42" s="23">
        <v>9</v>
      </c>
      <c r="H42" s="23">
        <v>4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f t="shared" si="0"/>
        <v>0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2</v>
      </c>
      <c r="Y42" s="7">
        <v>0</v>
      </c>
      <c r="Z42" s="12">
        <v>0</v>
      </c>
      <c r="AA42" s="19">
        <f t="shared" si="1"/>
        <v>3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3</v>
      </c>
      <c r="E43" s="22">
        <v>26</v>
      </c>
      <c r="F43" s="16" t="s">
        <v>235</v>
      </c>
      <c r="G43" s="23">
        <v>9</v>
      </c>
      <c r="H43" s="23">
        <v>2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f t="shared" si="0"/>
        <v>1</v>
      </c>
      <c r="S43" s="23">
        <v>1</v>
      </c>
      <c r="T43" s="5">
        <v>0</v>
      </c>
      <c r="U43" s="6">
        <v>0</v>
      </c>
      <c r="V43" s="7">
        <v>1</v>
      </c>
      <c r="W43" s="8">
        <v>0</v>
      </c>
      <c r="X43" s="7">
        <v>0</v>
      </c>
      <c r="Y43" s="7">
        <v>0</v>
      </c>
      <c r="Z43" s="12">
        <v>0</v>
      </c>
      <c r="AA43" s="19">
        <f t="shared" si="1"/>
        <v>1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3</v>
      </c>
      <c r="E44" s="22">
        <v>26</v>
      </c>
      <c r="F44" s="16" t="s">
        <v>235</v>
      </c>
      <c r="G44" s="23">
        <v>9</v>
      </c>
      <c r="H44" s="23">
        <v>5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f t="shared" si="0"/>
        <v>0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f t="shared" si="1"/>
        <v>1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3</v>
      </c>
      <c r="E45" s="22">
        <v>26</v>
      </c>
      <c r="F45" s="16" t="s">
        <v>235</v>
      </c>
      <c r="G45" s="23">
        <v>9</v>
      </c>
      <c r="H45" s="23">
        <v>8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f t="shared" si="0"/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f t="shared" si="1"/>
        <v>0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3</v>
      </c>
      <c r="E46" s="22">
        <v>26</v>
      </c>
      <c r="F46" s="16" t="s">
        <v>235</v>
      </c>
      <c r="G46" s="23">
        <v>9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1</v>
      </c>
      <c r="P46" s="8">
        <v>0</v>
      </c>
      <c r="Q46" s="7">
        <v>0</v>
      </c>
      <c r="R46" s="19">
        <f t="shared" si="0"/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f t="shared" si="1"/>
        <v>0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3</v>
      </c>
      <c r="E47" s="22">
        <v>26</v>
      </c>
      <c r="F47" s="16" t="s">
        <v>235</v>
      </c>
      <c r="G47" s="23">
        <v>9</v>
      </c>
      <c r="H47" s="23">
        <v>6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f t="shared" si="0"/>
        <v>1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1</v>
      </c>
      <c r="Y47" s="7">
        <v>0</v>
      </c>
      <c r="Z47" s="12">
        <v>0</v>
      </c>
      <c r="AA47" s="19">
        <f t="shared" si="1"/>
        <v>2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3</v>
      </c>
      <c r="E48" s="22">
        <v>26</v>
      </c>
      <c r="F48" s="16" t="s">
        <v>235</v>
      </c>
      <c r="G48" s="23">
        <v>9</v>
      </c>
      <c r="H48" s="23">
        <v>5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f t="shared" si="0"/>
        <v>0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f t="shared" si="1"/>
        <v>1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3</v>
      </c>
      <c r="E49" s="22">
        <v>26</v>
      </c>
      <c r="F49" s="16" t="s">
        <v>235</v>
      </c>
      <c r="G49" s="23">
        <v>9</v>
      </c>
      <c r="H49" s="23">
        <v>6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f t="shared" si="0"/>
        <v>1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f t="shared" si="1"/>
        <v>1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3</v>
      </c>
      <c r="E50" s="22">
        <v>26</v>
      </c>
      <c r="F50" s="16" t="s">
        <v>235</v>
      </c>
      <c r="G50" s="23">
        <v>9</v>
      </c>
      <c r="H50" s="23">
        <v>2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f t="shared" si="0"/>
        <v>1</v>
      </c>
      <c r="S50" s="23">
        <v>1</v>
      </c>
      <c r="T50" s="5">
        <v>0</v>
      </c>
      <c r="U50" s="6">
        <v>1</v>
      </c>
      <c r="V50" s="7">
        <v>1</v>
      </c>
      <c r="W50" s="8">
        <v>0</v>
      </c>
      <c r="X50" s="7">
        <v>0</v>
      </c>
      <c r="Y50" s="7">
        <v>0</v>
      </c>
      <c r="Z50" s="12">
        <v>0</v>
      </c>
      <c r="AA50" s="19">
        <f t="shared" si="1"/>
        <v>2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3</v>
      </c>
      <c r="E51" s="22">
        <v>26</v>
      </c>
      <c r="F51" s="16" t="s">
        <v>235</v>
      </c>
      <c r="G51" s="23">
        <v>9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f t="shared" si="0"/>
        <v>0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2</v>
      </c>
      <c r="Y51" s="7">
        <v>0</v>
      </c>
      <c r="Z51" s="12">
        <v>0</v>
      </c>
      <c r="AA51" s="19">
        <f t="shared" si="1"/>
        <v>3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3</v>
      </c>
      <c r="E52" s="22">
        <v>26</v>
      </c>
      <c r="F52" s="16" t="s">
        <v>235</v>
      </c>
      <c r="G52" s="23">
        <v>9</v>
      </c>
      <c r="H52" s="23">
        <v>2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f t="shared" si="0"/>
        <v>0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f t="shared" si="1"/>
        <v>2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3</v>
      </c>
      <c r="E53" s="22">
        <v>26</v>
      </c>
      <c r="F53" s="16" t="s">
        <v>235</v>
      </c>
      <c r="G53" s="23">
        <v>9</v>
      </c>
      <c r="H53" s="23">
        <v>5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f t="shared" si="0"/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1</v>
      </c>
      <c r="Y53" s="7">
        <v>0</v>
      </c>
      <c r="Z53" s="12">
        <v>0</v>
      </c>
      <c r="AA53" s="19">
        <f t="shared" si="1"/>
        <v>2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3</v>
      </c>
      <c r="E54" s="22">
        <v>26</v>
      </c>
      <c r="F54" s="16" t="s">
        <v>235</v>
      </c>
      <c r="G54" s="23">
        <v>9</v>
      </c>
      <c r="H54" s="23">
        <v>3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1</v>
      </c>
      <c r="O54" s="7">
        <v>1</v>
      </c>
      <c r="P54" s="8">
        <v>0</v>
      </c>
      <c r="Q54" s="7">
        <v>0</v>
      </c>
      <c r="R54" s="19">
        <f t="shared" si="0"/>
        <v>2</v>
      </c>
      <c r="S54" s="23">
        <v>1</v>
      </c>
      <c r="T54" s="5">
        <v>0</v>
      </c>
      <c r="U54" s="6">
        <v>1</v>
      </c>
      <c r="V54" s="7">
        <v>1</v>
      </c>
      <c r="W54" s="8">
        <v>0</v>
      </c>
      <c r="X54" s="7">
        <v>0</v>
      </c>
      <c r="Y54" s="7">
        <v>1</v>
      </c>
      <c r="Z54" s="12">
        <v>0</v>
      </c>
      <c r="AA54" s="19">
        <f t="shared" si="1"/>
        <v>3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3</v>
      </c>
      <c r="E55" s="22">
        <v>26</v>
      </c>
      <c r="F55" s="16" t="s">
        <v>235</v>
      </c>
      <c r="G55" s="23">
        <v>9</v>
      </c>
      <c r="H55" s="23">
        <v>2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f t="shared" si="0"/>
        <v>0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f t="shared" si="1"/>
        <v>1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3</v>
      </c>
      <c r="E56" s="22">
        <v>26</v>
      </c>
      <c r="F56" s="16" t="s">
        <v>235</v>
      </c>
      <c r="G56" s="23">
        <v>9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f t="shared" si="0"/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f t="shared" si="1"/>
        <v>0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3</v>
      </c>
      <c r="E57" s="22">
        <v>26</v>
      </c>
      <c r="F57" s="16" t="s">
        <v>235</v>
      </c>
      <c r="G57" s="23">
        <v>9</v>
      </c>
      <c r="H57" s="23">
        <v>2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f t="shared" si="0"/>
        <v>1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1</v>
      </c>
      <c r="Y57" s="7">
        <v>1</v>
      </c>
      <c r="Z57" s="12">
        <v>0</v>
      </c>
      <c r="AA57" s="19">
        <f t="shared" si="1"/>
        <v>3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3</v>
      </c>
      <c r="E58" s="22">
        <v>26</v>
      </c>
      <c r="F58" s="16" t="s">
        <v>235</v>
      </c>
      <c r="G58" s="23">
        <v>9</v>
      </c>
      <c r="H58" s="23">
        <v>3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f t="shared" si="0"/>
        <v>0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f t="shared" si="1"/>
        <v>1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3</v>
      </c>
      <c r="E59" s="22">
        <v>26</v>
      </c>
      <c r="F59" s="16" t="s">
        <v>235</v>
      </c>
      <c r="G59" s="23">
        <v>9</v>
      </c>
      <c r="H59" s="23">
        <v>1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2</v>
      </c>
      <c r="O59" s="7">
        <v>0</v>
      </c>
      <c r="P59" s="8">
        <v>0</v>
      </c>
      <c r="Q59" s="7">
        <v>0</v>
      </c>
      <c r="R59" s="19">
        <f t="shared" si="0"/>
        <v>2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f t="shared" si="1"/>
        <v>0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3</v>
      </c>
      <c r="E60" s="22">
        <v>26</v>
      </c>
      <c r="F60" s="16" t="s">
        <v>235</v>
      </c>
      <c r="G60" s="23">
        <v>9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1</v>
      </c>
      <c r="O60" s="7">
        <v>0</v>
      </c>
      <c r="P60" s="8">
        <v>0</v>
      </c>
      <c r="Q60" s="7">
        <v>0</v>
      </c>
      <c r="R60" s="19">
        <f t="shared" si="0"/>
        <v>2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f t="shared" si="1"/>
        <v>0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3</v>
      </c>
      <c r="E61" s="22">
        <v>26</v>
      </c>
      <c r="F61" s="16" t="s">
        <v>235</v>
      </c>
      <c r="G61" s="23">
        <v>9</v>
      </c>
      <c r="H61" s="23">
        <v>3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f t="shared" si="0"/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f t="shared" si="1"/>
        <v>0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3</v>
      </c>
      <c r="E62" s="22">
        <v>26</v>
      </c>
      <c r="F62" s="16" t="s">
        <v>235</v>
      </c>
      <c r="G62" s="23">
        <v>9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9">
        <f t="shared" si="0"/>
        <v>2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f t="shared" si="1"/>
        <v>0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3</v>
      </c>
      <c r="E63" s="22">
        <v>26</v>
      </c>
      <c r="F63" s="16" t="s">
        <v>235</v>
      </c>
      <c r="G63" s="23">
        <v>9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f t="shared" si="0"/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f t="shared" si="1"/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3</v>
      </c>
      <c r="E64" s="22">
        <v>26</v>
      </c>
      <c r="F64" s="16" t="s">
        <v>235</v>
      </c>
      <c r="G64" s="23">
        <v>9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2</v>
      </c>
      <c r="O64" s="7">
        <v>1</v>
      </c>
      <c r="P64" s="8">
        <v>0</v>
      </c>
      <c r="Q64" s="7">
        <v>0</v>
      </c>
      <c r="R64" s="19">
        <f t="shared" si="0"/>
        <v>3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f t="shared" si="1"/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3</v>
      </c>
      <c r="E65" s="22">
        <v>26</v>
      </c>
      <c r="F65" s="16" t="s">
        <v>235</v>
      </c>
      <c r="G65" s="23">
        <v>9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f t="shared" si="0"/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f t="shared" si="1"/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3</v>
      </c>
      <c r="E66" s="22">
        <v>26</v>
      </c>
      <c r="F66" s="16" t="s">
        <v>235</v>
      </c>
      <c r="G66" s="23">
        <v>9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f t="shared" si="0"/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f t="shared" si="1"/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3</v>
      </c>
      <c r="E67" s="22">
        <v>26</v>
      </c>
      <c r="F67" s="16" t="s">
        <v>235</v>
      </c>
      <c r="G67" s="23">
        <v>9</v>
      </c>
      <c r="H67" s="23">
        <v>4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2</v>
      </c>
      <c r="O67" s="7">
        <v>0</v>
      </c>
      <c r="P67" s="8">
        <v>0</v>
      </c>
      <c r="Q67" s="7">
        <v>0</v>
      </c>
      <c r="R67" s="19">
        <f t="shared" si="0"/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f t="shared" si="1"/>
        <v>0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3</v>
      </c>
      <c r="E68" s="22">
        <v>26</v>
      </c>
      <c r="F68" s="16" t="s">
        <v>235</v>
      </c>
      <c r="G68" s="23">
        <v>9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f t="shared" si="0"/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f t="shared" si="1"/>
        <v>0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3</v>
      </c>
      <c r="E69" s="22">
        <v>26</v>
      </c>
      <c r="F69" s="16" t="s">
        <v>235</v>
      </c>
      <c r="G69" s="23">
        <v>9</v>
      </c>
      <c r="H69" s="23">
        <v>2</v>
      </c>
      <c r="I69" s="16">
        <v>2</v>
      </c>
      <c r="J69" s="24"/>
      <c r="K69" s="13">
        <v>3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>
        <f t="shared" si="0"/>
        <v>1</v>
      </c>
      <c r="S69" s="23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2">
        <v>0</v>
      </c>
      <c r="AA69" s="19">
        <f t="shared" si="1"/>
        <v>1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3</v>
      </c>
      <c r="E70" s="22">
        <v>26</v>
      </c>
      <c r="F70" s="16" t="s">
        <v>235</v>
      </c>
      <c r="G70" s="23">
        <v>9</v>
      </c>
      <c r="H70" s="23">
        <v>5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f t="shared" si="0"/>
        <v>0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f t="shared" si="1"/>
        <v>1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3</v>
      </c>
      <c r="E71" s="22">
        <v>26</v>
      </c>
      <c r="F71" s="16" t="s">
        <v>235</v>
      </c>
      <c r="G71" s="23">
        <v>9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f t="shared" si="0"/>
        <v>0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f t="shared" si="1"/>
        <v>1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3</v>
      </c>
      <c r="E72" s="22">
        <v>26</v>
      </c>
      <c r="F72" s="16" t="s">
        <v>235</v>
      </c>
      <c r="G72" s="23">
        <v>9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2</v>
      </c>
      <c r="O72" s="7">
        <v>0</v>
      </c>
      <c r="P72" s="8">
        <v>0</v>
      </c>
      <c r="Q72" s="7">
        <v>0</v>
      </c>
      <c r="R72" s="19">
        <f t="shared" si="0"/>
        <v>2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f t="shared" si="1"/>
        <v>0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3</v>
      </c>
      <c r="E73" s="22">
        <v>26</v>
      </c>
      <c r="F73" s="16" t="s">
        <v>235</v>
      </c>
      <c r="G73" s="23">
        <v>9</v>
      </c>
      <c r="H73" s="23">
        <v>4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f t="shared" si="0"/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f t="shared" si="1"/>
        <v>0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3</v>
      </c>
      <c r="E74" s="22">
        <v>26</v>
      </c>
      <c r="F74" s="16" t="s">
        <v>235</v>
      </c>
      <c r="G74" s="23">
        <v>9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f t="shared" si="0"/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f t="shared" si="1"/>
        <v>0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3</v>
      </c>
      <c r="E75" s="22">
        <v>26</v>
      </c>
      <c r="F75" s="16" t="s">
        <v>235</v>
      </c>
      <c r="G75" s="23">
        <v>9</v>
      </c>
      <c r="H75" s="23">
        <v>5</v>
      </c>
      <c r="I75" s="16">
        <v>2</v>
      </c>
      <c r="J75" s="24"/>
      <c r="K75" s="13">
        <v>3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f t="shared" si="0"/>
        <v>1</v>
      </c>
      <c r="S75" s="23">
        <v>1</v>
      </c>
      <c r="T75" s="5">
        <v>1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f t="shared" si="1"/>
        <v>1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3</v>
      </c>
      <c r="E76" s="22">
        <v>26</v>
      </c>
      <c r="F76" s="16" t="s">
        <v>235</v>
      </c>
      <c r="G76" s="23">
        <v>9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f t="shared" si="0"/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f t="shared" si="1"/>
        <v>0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3</v>
      </c>
      <c r="E77" s="22">
        <v>26</v>
      </c>
      <c r="F77" s="16" t="s">
        <v>235</v>
      </c>
      <c r="G77" s="23">
        <v>10</v>
      </c>
      <c r="H77" s="23">
        <v>6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f t="shared" ref="R77:R140" si="2">SUM(M77:Q77)</f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1</v>
      </c>
      <c r="Y77" s="7">
        <v>0</v>
      </c>
      <c r="Z77" s="12">
        <v>0</v>
      </c>
      <c r="AA77" s="19">
        <f t="shared" ref="AA77:AA140" si="3">SUM(T77:Z77)</f>
        <v>1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3</v>
      </c>
      <c r="E78" s="22">
        <v>26</v>
      </c>
      <c r="F78" s="16" t="s">
        <v>235</v>
      </c>
      <c r="G78" s="23">
        <v>10</v>
      </c>
      <c r="H78" s="23">
        <v>7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f t="shared" si="2"/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1</v>
      </c>
      <c r="Y78" s="7">
        <v>0</v>
      </c>
      <c r="Z78" s="12">
        <v>0</v>
      </c>
      <c r="AA78" s="19">
        <f t="shared" si="3"/>
        <v>1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3</v>
      </c>
      <c r="E79" s="22">
        <v>26</v>
      </c>
      <c r="F79" s="16" t="s">
        <v>235</v>
      </c>
      <c r="G79" s="23">
        <v>10</v>
      </c>
      <c r="H79" s="23">
        <v>3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f t="shared" si="2"/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1</v>
      </c>
      <c r="Y79" s="7">
        <v>0</v>
      </c>
      <c r="Z79" s="12">
        <v>0</v>
      </c>
      <c r="AA79" s="19">
        <f t="shared" si="3"/>
        <v>1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3</v>
      </c>
      <c r="E80" s="22">
        <v>26</v>
      </c>
      <c r="F80" s="16" t="s">
        <v>235</v>
      </c>
      <c r="G80" s="23">
        <v>10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f t="shared" si="2"/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f t="shared" si="3"/>
        <v>0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3</v>
      </c>
      <c r="E81" s="22">
        <v>26</v>
      </c>
      <c r="F81" s="16" t="s">
        <v>235</v>
      </c>
      <c r="G81" s="23">
        <v>10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1</v>
      </c>
      <c r="P81" s="8">
        <v>0</v>
      </c>
      <c r="Q81" s="7">
        <v>0</v>
      </c>
      <c r="R81" s="19">
        <f t="shared" si="2"/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f t="shared" si="3"/>
        <v>0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3</v>
      </c>
      <c r="E82" s="22">
        <v>26</v>
      </c>
      <c r="F82" s="16" t="s">
        <v>235</v>
      </c>
      <c r="G82" s="23">
        <v>10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2</v>
      </c>
      <c r="N82" s="6">
        <v>0</v>
      </c>
      <c r="O82" s="7">
        <v>0</v>
      </c>
      <c r="P82" s="8">
        <v>0</v>
      </c>
      <c r="Q82" s="7">
        <v>0</v>
      </c>
      <c r="R82" s="19">
        <f t="shared" si="2"/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f t="shared" si="3"/>
        <v>0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3</v>
      </c>
      <c r="E83" s="22">
        <v>26</v>
      </c>
      <c r="F83" s="16" t="s">
        <v>235</v>
      </c>
      <c r="G83" s="23">
        <v>10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f t="shared" si="2"/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f t="shared" si="3"/>
        <v>0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3</v>
      </c>
      <c r="E84" s="22">
        <v>26</v>
      </c>
      <c r="F84" s="16" t="s">
        <v>235</v>
      </c>
      <c r="G84" s="23">
        <v>10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f t="shared" si="2"/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f t="shared" si="3"/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3</v>
      </c>
      <c r="E85" s="22">
        <v>26</v>
      </c>
      <c r="F85" s="16" t="s">
        <v>235</v>
      </c>
      <c r="G85" s="23">
        <v>10</v>
      </c>
      <c r="H85" s="23">
        <v>8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f t="shared" si="2"/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f t="shared" si="3"/>
        <v>0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3</v>
      </c>
      <c r="E86" s="22">
        <v>26</v>
      </c>
      <c r="F86" s="16" t="s">
        <v>235</v>
      </c>
      <c r="G86" s="23">
        <v>10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3</v>
      </c>
      <c r="P86" s="8">
        <v>0</v>
      </c>
      <c r="Q86" s="7">
        <v>0</v>
      </c>
      <c r="R86" s="19">
        <f t="shared" si="2"/>
        <v>3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f t="shared" si="3"/>
        <v>0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3</v>
      </c>
      <c r="E87" s="22">
        <v>26</v>
      </c>
      <c r="F87" s="16" t="s">
        <v>235</v>
      </c>
      <c r="G87" s="23">
        <v>10</v>
      </c>
      <c r="H87" s="23">
        <v>8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f t="shared" si="2"/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f t="shared" si="3"/>
        <v>0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3</v>
      </c>
      <c r="E88" s="22">
        <v>26</v>
      </c>
      <c r="F88" s="16" t="s">
        <v>235</v>
      </c>
      <c r="G88" s="23">
        <v>10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f t="shared" si="2"/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f t="shared" si="3"/>
        <v>0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3</v>
      </c>
      <c r="E89" s="22">
        <v>26</v>
      </c>
      <c r="F89" s="16" t="s">
        <v>235</v>
      </c>
      <c r="G89" s="23">
        <v>10</v>
      </c>
      <c r="H89" s="23">
        <v>2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f t="shared" si="2"/>
        <v>1</v>
      </c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1</v>
      </c>
      <c r="Y89" s="7">
        <v>0</v>
      </c>
      <c r="Z89" s="12">
        <v>0</v>
      </c>
      <c r="AA89" s="19">
        <f t="shared" si="3"/>
        <v>2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3</v>
      </c>
      <c r="E90" s="22">
        <v>26</v>
      </c>
      <c r="F90" s="16" t="s">
        <v>235</v>
      </c>
      <c r="G90" s="23">
        <v>10</v>
      </c>
      <c r="H90" s="23">
        <v>1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f t="shared" si="2"/>
        <v>1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1</v>
      </c>
      <c r="Y90" s="7">
        <v>0</v>
      </c>
      <c r="Z90" s="12">
        <v>0</v>
      </c>
      <c r="AA90" s="19">
        <f t="shared" si="3"/>
        <v>2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3</v>
      </c>
      <c r="E91" s="22">
        <v>26</v>
      </c>
      <c r="F91" s="16" t="s">
        <v>235</v>
      </c>
      <c r="G91" s="23">
        <v>10</v>
      </c>
      <c r="H91" s="23">
        <v>4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f t="shared" si="2"/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f t="shared" si="3"/>
        <v>1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3</v>
      </c>
      <c r="E92" s="22">
        <v>26</v>
      </c>
      <c r="F92" s="16" t="s">
        <v>235</v>
      </c>
      <c r="G92" s="23">
        <v>10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f t="shared" si="2"/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f t="shared" si="3"/>
        <v>2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3</v>
      </c>
      <c r="E93" s="22">
        <v>26</v>
      </c>
      <c r="F93" s="16" t="s">
        <v>235</v>
      </c>
      <c r="G93" s="23">
        <v>10</v>
      </c>
      <c r="H93" s="23">
        <v>3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2</v>
      </c>
      <c r="O93" s="7">
        <v>1</v>
      </c>
      <c r="P93" s="8">
        <v>0</v>
      </c>
      <c r="Q93" s="7">
        <v>0</v>
      </c>
      <c r="R93" s="19">
        <f t="shared" si="2"/>
        <v>3</v>
      </c>
      <c r="S93" s="23">
        <v>1</v>
      </c>
      <c r="T93" s="5">
        <v>0</v>
      </c>
      <c r="U93" s="6">
        <v>1</v>
      </c>
      <c r="V93" s="7">
        <v>1</v>
      </c>
      <c r="W93" s="8">
        <v>0</v>
      </c>
      <c r="X93" s="7">
        <v>1</v>
      </c>
      <c r="Y93" s="7">
        <v>0</v>
      </c>
      <c r="Z93" s="12">
        <v>0</v>
      </c>
      <c r="AA93" s="19">
        <f t="shared" si="3"/>
        <v>3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3</v>
      </c>
      <c r="E94" s="22">
        <v>26</v>
      </c>
      <c r="F94" s="16" t="s">
        <v>235</v>
      </c>
      <c r="G94" s="23">
        <v>10</v>
      </c>
      <c r="H94" s="23">
        <v>4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1</v>
      </c>
      <c r="P94" s="8">
        <v>0</v>
      </c>
      <c r="Q94" s="7">
        <v>0</v>
      </c>
      <c r="R94" s="19">
        <f t="shared" si="2"/>
        <v>2</v>
      </c>
      <c r="S94" s="23">
        <v>1</v>
      </c>
      <c r="T94" s="5">
        <v>0</v>
      </c>
      <c r="U94" s="6">
        <v>1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f t="shared" si="3"/>
        <v>2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3</v>
      </c>
      <c r="E95" s="22">
        <v>26</v>
      </c>
      <c r="F95" s="16" t="s">
        <v>235</v>
      </c>
      <c r="G95" s="23">
        <v>10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3</v>
      </c>
      <c r="O95" s="7">
        <v>1</v>
      </c>
      <c r="P95" s="8">
        <v>0</v>
      </c>
      <c r="Q95" s="7">
        <v>0</v>
      </c>
      <c r="R95" s="19">
        <f t="shared" si="2"/>
        <v>4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1</v>
      </c>
      <c r="Y95" s="7">
        <v>0</v>
      </c>
      <c r="Z95" s="12">
        <v>0</v>
      </c>
      <c r="AA95" s="19">
        <f t="shared" si="3"/>
        <v>2</v>
      </c>
    </row>
    <row r="96" spans="1:27" ht="15.95" customHeight="1" x14ac:dyDescent="0.15">
      <c r="A96" s="1">
        <v>85</v>
      </c>
      <c r="B96" s="30">
        <v>1</v>
      </c>
      <c r="C96" s="21">
        <v>2</v>
      </c>
      <c r="D96" s="22">
        <v>3</v>
      </c>
      <c r="E96" s="22">
        <v>26</v>
      </c>
      <c r="F96" s="16" t="s">
        <v>235</v>
      </c>
      <c r="G96" s="23">
        <v>10</v>
      </c>
      <c r="H96" s="23">
        <v>1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f t="shared" si="2"/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f t="shared" si="3"/>
        <v>0</v>
      </c>
    </row>
    <row r="97" spans="1:27" ht="15.95" customHeight="1" x14ac:dyDescent="0.15">
      <c r="A97" s="1">
        <v>86</v>
      </c>
      <c r="B97" s="30">
        <v>1</v>
      </c>
      <c r="C97" s="21">
        <v>2</v>
      </c>
      <c r="D97" s="22">
        <v>3</v>
      </c>
      <c r="E97" s="22">
        <v>26</v>
      </c>
      <c r="F97" s="16" t="s">
        <v>235</v>
      </c>
      <c r="G97" s="23">
        <v>10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f t="shared" si="2"/>
        <v>1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1</v>
      </c>
      <c r="Y97" s="7">
        <v>0</v>
      </c>
      <c r="Z97" s="12">
        <v>0</v>
      </c>
      <c r="AA97" s="19">
        <f t="shared" si="3"/>
        <v>2</v>
      </c>
    </row>
    <row r="98" spans="1:27" ht="15.95" customHeight="1" x14ac:dyDescent="0.15">
      <c r="A98" s="1">
        <v>87</v>
      </c>
      <c r="B98" s="30">
        <v>1</v>
      </c>
      <c r="C98" s="21">
        <v>2</v>
      </c>
      <c r="D98" s="22">
        <v>3</v>
      </c>
      <c r="E98" s="22">
        <v>26</v>
      </c>
      <c r="F98" s="16" t="s">
        <v>235</v>
      </c>
      <c r="G98" s="23">
        <v>10</v>
      </c>
      <c r="H98" s="23">
        <v>8</v>
      </c>
      <c r="I98" s="16">
        <v>2</v>
      </c>
      <c r="J98" s="24"/>
      <c r="K98" s="13">
        <v>3</v>
      </c>
      <c r="L98" s="23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>
        <f t="shared" si="2"/>
        <v>1</v>
      </c>
      <c r="S98" s="23">
        <v>1</v>
      </c>
      <c r="T98" s="5">
        <v>0</v>
      </c>
      <c r="U98" s="6">
        <v>0</v>
      </c>
      <c r="V98" s="7">
        <v>1</v>
      </c>
      <c r="W98" s="8">
        <v>0</v>
      </c>
      <c r="X98" s="7">
        <v>0</v>
      </c>
      <c r="Y98" s="7">
        <v>0</v>
      </c>
      <c r="Z98" s="12">
        <v>0</v>
      </c>
      <c r="AA98" s="19">
        <f t="shared" si="3"/>
        <v>1</v>
      </c>
    </row>
    <row r="99" spans="1:27" ht="15.95" customHeight="1" x14ac:dyDescent="0.15">
      <c r="A99" s="1">
        <v>88</v>
      </c>
      <c r="B99" s="30">
        <v>1</v>
      </c>
      <c r="C99" s="21">
        <v>2</v>
      </c>
      <c r="D99" s="22">
        <v>3</v>
      </c>
      <c r="E99" s="22">
        <v>26</v>
      </c>
      <c r="F99" s="16" t="s">
        <v>235</v>
      </c>
      <c r="G99" s="23">
        <v>10</v>
      </c>
      <c r="H99" s="23">
        <v>5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f t="shared" si="2"/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f t="shared" si="3"/>
        <v>0</v>
      </c>
    </row>
    <row r="100" spans="1:27" ht="15.95" customHeight="1" x14ac:dyDescent="0.15">
      <c r="A100" s="1">
        <v>89</v>
      </c>
      <c r="B100" s="30">
        <v>1</v>
      </c>
      <c r="C100" s="21">
        <v>2</v>
      </c>
      <c r="D100" s="22">
        <v>3</v>
      </c>
      <c r="E100" s="22">
        <v>26</v>
      </c>
      <c r="F100" s="16" t="s">
        <v>235</v>
      </c>
      <c r="G100" s="23">
        <v>10</v>
      </c>
      <c r="H100" s="23">
        <v>7</v>
      </c>
      <c r="I100" s="16">
        <v>2</v>
      </c>
      <c r="J100" s="24">
        <v>1</v>
      </c>
      <c r="K100" s="13">
        <v>1</v>
      </c>
      <c r="L100" s="23">
        <v>1</v>
      </c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f t="shared" si="2"/>
        <v>0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f t="shared" si="3"/>
        <v>0</v>
      </c>
    </row>
    <row r="101" spans="1:27" ht="15.95" customHeight="1" x14ac:dyDescent="0.15">
      <c r="A101" s="1">
        <v>90</v>
      </c>
      <c r="B101" s="30">
        <v>1</v>
      </c>
      <c r="C101" s="21">
        <v>2</v>
      </c>
      <c r="D101" s="22">
        <v>3</v>
      </c>
      <c r="E101" s="22">
        <v>26</v>
      </c>
      <c r="F101" s="16" t="s">
        <v>235</v>
      </c>
      <c r="G101" s="23">
        <v>10</v>
      </c>
      <c r="H101" s="23">
        <v>4</v>
      </c>
      <c r="I101" s="16">
        <v>2</v>
      </c>
      <c r="J101" s="24">
        <v>1</v>
      </c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f t="shared" si="2"/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f t="shared" si="3"/>
        <v>0</v>
      </c>
    </row>
    <row r="102" spans="1:27" ht="15.95" customHeight="1" x14ac:dyDescent="0.15">
      <c r="A102" s="1">
        <v>91</v>
      </c>
      <c r="B102" s="30">
        <v>1</v>
      </c>
      <c r="C102" s="21">
        <v>2</v>
      </c>
      <c r="D102" s="22">
        <v>3</v>
      </c>
      <c r="E102" s="22">
        <v>26</v>
      </c>
      <c r="F102" s="16" t="s">
        <v>235</v>
      </c>
      <c r="G102" s="23">
        <v>10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2</v>
      </c>
      <c r="P102" s="8">
        <v>0</v>
      </c>
      <c r="Q102" s="7">
        <v>0</v>
      </c>
      <c r="R102" s="19">
        <f t="shared" si="2"/>
        <v>2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f t="shared" si="3"/>
        <v>0</v>
      </c>
    </row>
    <row r="103" spans="1:27" ht="15.95" customHeight="1" x14ac:dyDescent="0.15">
      <c r="A103" s="1">
        <v>92</v>
      </c>
      <c r="B103" s="30">
        <v>1</v>
      </c>
      <c r="C103" s="21">
        <v>2</v>
      </c>
      <c r="D103" s="22">
        <v>3</v>
      </c>
      <c r="E103" s="22">
        <v>26</v>
      </c>
      <c r="F103" s="16" t="s">
        <v>235</v>
      </c>
      <c r="G103" s="23">
        <v>10</v>
      </c>
      <c r="H103" s="23">
        <v>7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>
        <f t="shared" si="2"/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f t="shared" si="3"/>
        <v>0</v>
      </c>
    </row>
    <row r="104" spans="1:27" ht="15.95" customHeight="1" x14ac:dyDescent="0.15">
      <c r="A104" s="1">
        <v>93</v>
      </c>
      <c r="B104" s="30">
        <v>1</v>
      </c>
      <c r="C104" s="21">
        <v>2</v>
      </c>
      <c r="D104" s="22">
        <v>3</v>
      </c>
      <c r="E104" s="22">
        <v>26</v>
      </c>
      <c r="F104" s="16" t="s">
        <v>235</v>
      </c>
      <c r="G104" s="23">
        <v>10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9">
        <f t="shared" si="2"/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f t="shared" si="3"/>
        <v>0</v>
      </c>
    </row>
    <row r="105" spans="1:27" ht="15.95" customHeight="1" x14ac:dyDescent="0.15">
      <c r="A105" s="1">
        <v>94</v>
      </c>
      <c r="B105" s="30">
        <v>1</v>
      </c>
      <c r="C105" s="21">
        <v>2</v>
      </c>
      <c r="D105" s="22">
        <v>3</v>
      </c>
      <c r="E105" s="22">
        <v>26</v>
      </c>
      <c r="F105" s="16" t="s">
        <v>235</v>
      </c>
      <c r="G105" s="23">
        <v>10</v>
      </c>
      <c r="H105" s="23">
        <v>3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f t="shared" si="2"/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f t="shared" si="3"/>
        <v>1</v>
      </c>
    </row>
    <row r="106" spans="1:27" ht="15.95" customHeight="1" x14ac:dyDescent="0.15">
      <c r="A106" s="1">
        <v>95</v>
      </c>
      <c r="B106" s="30">
        <v>1</v>
      </c>
      <c r="C106" s="21">
        <v>2</v>
      </c>
      <c r="D106" s="22">
        <v>3</v>
      </c>
      <c r="E106" s="22">
        <v>26</v>
      </c>
      <c r="F106" s="16" t="s">
        <v>235</v>
      </c>
      <c r="G106" s="23">
        <v>10</v>
      </c>
      <c r="H106" s="23">
        <v>4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9">
        <f t="shared" si="2"/>
        <v>1</v>
      </c>
      <c r="S106" s="23">
        <v>1</v>
      </c>
      <c r="T106" s="5">
        <v>0</v>
      </c>
      <c r="U106" s="6">
        <v>0</v>
      </c>
      <c r="V106" s="7">
        <v>1</v>
      </c>
      <c r="W106" s="8">
        <v>0</v>
      </c>
      <c r="X106" s="7">
        <v>0</v>
      </c>
      <c r="Y106" s="7">
        <v>0</v>
      </c>
      <c r="Z106" s="12">
        <v>0</v>
      </c>
      <c r="AA106" s="19">
        <f t="shared" si="3"/>
        <v>1</v>
      </c>
    </row>
    <row r="107" spans="1:27" ht="15.95" customHeight="1" x14ac:dyDescent="0.15">
      <c r="A107" s="1">
        <v>96</v>
      </c>
      <c r="B107" s="30">
        <v>1</v>
      </c>
      <c r="C107" s="21">
        <v>2</v>
      </c>
      <c r="D107" s="22">
        <v>3</v>
      </c>
      <c r="E107" s="22">
        <v>26</v>
      </c>
      <c r="F107" s="16" t="s">
        <v>235</v>
      </c>
      <c r="G107" s="23">
        <v>10</v>
      </c>
      <c r="H107" s="23">
        <v>2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>
        <f t="shared" si="2"/>
        <v>1</v>
      </c>
      <c r="S107" s="23">
        <v>1</v>
      </c>
      <c r="T107" s="5">
        <v>0</v>
      </c>
      <c r="U107" s="6">
        <v>1</v>
      </c>
      <c r="V107" s="7">
        <v>1</v>
      </c>
      <c r="W107" s="8">
        <v>0</v>
      </c>
      <c r="X107" s="7">
        <v>1</v>
      </c>
      <c r="Y107" s="7">
        <v>0</v>
      </c>
      <c r="Z107" s="12">
        <v>0</v>
      </c>
      <c r="AA107" s="19">
        <f t="shared" si="3"/>
        <v>3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3</v>
      </c>
      <c r="E108" s="22">
        <v>26</v>
      </c>
      <c r="F108" s="16" t="s">
        <v>235</v>
      </c>
      <c r="G108" s="23">
        <v>10</v>
      </c>
      <c r="H108" s="23">
        <v>2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f t="shared" si="2"/>
        <v>0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1</v>
      </c>
      <c r="Y108" s="7">
        <v>1</v>
      </c>
      <c r="Z108" s="12">
        <v>0</v>
      </c>
      <c r="AA108" s="19">
        <f t="shared" si="3"/>
        <v>3</v>
      </c>
    </row>
    <row r="109" spans="1:27" ht="15.95" customHeight="1" x14ac:dyDescent="0.15">
      <c r="A109" s="1">
        <v>98</v>
      </c>
      <c r="B109" s="30">
        <v>1</v>
      </c>
      <c r="C109" s="21">
        <v>2</v>
      </c>
      <c r="D109" s="22">
        <v>3</v>
      </c>
      <c r="E109" s="22">
        <v>26</v>
      </c>
      <c r="F109" s="16" t="s">
        <v>235</v>
      </c>
      <c r="G109" s="23">
        <v>10</v>
      </c>
      <c r="H109" s="23">
        <v>2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2</v>
      </c>
      <c r="O109" s="7">
        <v>0</v>
      </c>
      <c r="P109" s="8">
        <v>0</v>
      </c>
      <c r="Q109" s="7">
        <v>0</v>
      </c>
      <c r="R109" s="19">
        <f t="shared" si="2"/>
        <v>2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1</v>
      </c>
      <c r="Y109" s="7">
        <v>0</v>
      </c>
      <c r="Z109" s="12">
        <v>0</v>
      </c>
      <c r="AA109" s="19">
        <f t="shared" si="3"/>
        <v>2</v>
      </c>
    </row>
    <row r="110" spans="1:27" ht="15.95" customHeight="1" x14ac:dyDescent="0.15">
      <c r="A110" s="1">
        <v>99</v>
      </c>
      <c r="B110" s="30">
        <v>1</v>
      </c>
      <c r="C110" s="21">
        <v>2</v>
      </c>
      <c r="D110" s="22">
        <v>3</v>
      </c>
      <c r="E110" s="22">
        <v>26</v>
      </c>
      <c r="F110" s="16" t="s">
        <v>235</v>
      </c>
      <c r="G110" s="23">
        <v>10</v>
      </c>
      <c r="H110" s="23">
        <v>4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f t="shared" si="2"/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f t="shared" si="3"/>
        <v>1</v>
      </c>
    </row>
    <row r="111" spans="1:27" ht="15.95" customHeight="1" x14ac:dyDescent="0.15">
      <c r="A111" s="1">
        <v>100</v>
      </c>
      <c r="B111" s="30">
        <v>1</v>
      </c>
      <c r="C111" s="21">
        <v>2</v>
      </c>
      <c r="D111" s="22">
        <v>3</v>
      </c>
      <c r="E111" s="22">
        <v>26</v>
      </c>
      <c r="F111" s="16" t="s">
        <v>235</v>
      </c>
      <c r="G111" s="23">
        <v>10</v>
      </c>
      <c r="H111" s="23">
        <v>1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f t="shared" si="2"/>
        <v>1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f t="shared" si="3"/>
        <v>2</v>
      </c>
    </row>
    <row r="112" spans="1:27" ht="15.95" customHeight="1" x14ac:dyDescent="0.15">
      <c r="A112" s="1">
        <v>101</v>
      </c>
      <c r="B112" s="30">
        <v>1</v>
      </c>
      <c r="C112" s="21">
        <v>2</v>
      </c>
      <c r="D112" s="22">
        <v>3</v>
      </c>
      <c r="E112" s="22">
        <v>26</v>
      </c>
      <c r="F112" s="16" t="s">
        <v>235</v>
      </c>
      <c r="G112" s="23">
        <v>10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0</v>
      </c>
      <c r="P112" s="8">
        <v>1</v>
      </c>
      <c r="Q112" s="7">
        <v>0</v>
      </c>
      <c r="R112" s="19">
        <f t="shared" si="2"/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f t="shared" si="3"/>
        <v>0</v>
      </c>
    </row>
    <row r="113" spans="1:27" ht="15.95" customHeight="1" x14ac:dyDescent="0.15">
      <c r="A113" s="1">
        <v>102</v>
      </c>
      <c r="B113" s="30">
        <v>1</v>
      </c>
      <c r="C113" s="21">
        <v>2</v>
      </c>
      <c r="D113" s="22">
        <v>3</v>
      </c>
      <c r="E113" s="22">
        <v>26</v>
      </c>
      <c r="F113" s="16" t="s">
        <v>235</v>
      </c>
      <c r="G113" s="23">
        <v>10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f t="shared" si="2"/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f t="shared" si="3"/>
        <v>0</v>
      </c>
    </row>
    <row r="114" spans="1:27" ht="15.95" customHeight="1" x14ac:dyDescent="0.15">
      <c r="A114" s="1">
        <v>103</v>
      </c>
      <c r="B114" s="30">
        <v>1</v>
      </c>
      <c r="C114" s="21">
        <v>2</v>
      </c>
      <c r="D114" s="22">
        <v>3</v>
      </c>
      <c r="E114" s="22">
        <v>26</v>
      </c>
      <c r="F114" s="16" t="s">
        <v>235</v>
      </c>
      <c r="G114" s="23">
        <v>10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1</v>
      </c>
      <c r="P114" s="8">
        <v>0</v>
      </c>
      <c r="Q114" s="7">
        <v>0</v>
      </c>
      <c r="R114" s="19">
        <f t="shared" si="2"/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f t="shared" si="3"/>
        <v>0</v>
      </c>
    </row>
    <row r="115" spans="1:27" ht="15.95" customHeight="1" x14ac:dyDescent="0.15">
      <c r="A115" s="1">
        <v>104</v>
      </c>
      <c r="B115" s="30">
        <v>1</v>
      </c>
      <c r="C115" s="21">
        <v>2</v>
      </c>
      <c r="D115" s="22">
        <v>3</v>
      </c>
      <c r="E115" s="22">
        <v>26</v>
      </c>
      <c r="F115" s="16" t="s">
        <v>235</v>
      </c>
      <c r="G115" s="23">
        <v>10</v>
      </c>
      <c r="H115" s="23">
        <v>3</v>
      </c>
      <c r="I115" s="16">
        <v>2</v>
      </c>
      <c r="J115" s="24"/>
      <c r="K115" s="13">
        <v>1</v>
      </c>
      <c r="L115" s="23">
        <v>5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9">
        <f t="shared" si="2"/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f t="shared" si="3"/>
        <v>0</v>
      </c>
    </row>
    <row r="116" spans="1:27" ht="15.95" customHeight="1" x14ac:dyDescent="0.15">
      <c r="A116" s="1">
        <v>105</v>
      </c>
      <c r="B116" s="30">
        <v>1</v>
      </c>
      <c r="C116" s="21">
        <v>2</v>
      </c>
      <c r="D116" s="22">
        <v>3</v>
      </c>
      <c r="E116" s="22">
        <v>26</v>
      </c>
      <c r="F116" s="16" t="s">
        <v>235</v>
      </c>
      <c r="G116" s="23">
        <v>10</v>
      </c>
      <c r="H116" s="23">
        <v>7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f t="shared" si="2"/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f t="shared" si="3"/>
        <v>0</v>
      </c>
    </row>
    <row r="117" spans="1:27" ht="15.95" customHeight="1" x14ac:dyDescent="0.15">
      <c r="A117" s="1">
        <v>106</v>
      </c>
      <c r="B117" s="30">
        <v>1</v>
      </c>
      <c r="C117" s="21">
        <v>2</v>
      </c>
      <c r="D117" s="22">
        <v>3</v>
      </c>
      <c r="E117" s="22">
        <v>26</v>
      </c>
      <c r="F117" s="16" t="s">
        <v>235</v>
      </c>
      <c r="G117" s="23">
        <v>10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f t="shared" si="2"/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f t="shared" si="3"/>
        <v>0</v>
      </c>
    </row>
    <row r="118" spans="1:27" ht="15.95" customHeight="1" x14ac:dyDescent="0.15">
      <c r="A118" s="1">
        <v>107</v>
      </c>
      <c r="B118" s="30">
        <v>1</v>
      </c>
      <c r="C118" s="21">
        <v>2</v>
      </c>
      <c r="D118" s="22">
        <v>3</v>
      </c>
      <c r="E118" s="22">
        <v>26</v>
      </c>
      <c r="F118" s="16" t="s">
        <v>235</v>
      </c>
      <c r="G118" s="23">
        <v>10</v>
      </c>
      <c r="H118" s="23">
        <v>3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f t="shared" si="2"/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f t="shared" si="3"/>
        <v>0</v>
      </c>
    </row>
    <row r="119" spans="1:27" ht="15.95" customHeight="1" x14ac:dyDescent="0.15">
      <c r="A119" s="1">
        <v>108</v>
      </c>
      <c r="B119" s="30">
        <v>1</v>
      </c>
      <c r="C119" s="21">
        <v>2</v>
      </c>
      <c r="D119" s="22">
        <v>3</v>
      </c>
      <c r="E119" s="22">
        <v>26</v>
      </c>
      <c r="F119" s="16" t="s">
        <v>235</v>
      </c>
      <c r="G119" s="23">
        <v>10</v>
      </c>
      <c r="H119" s="23">
        <v>6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f t="shared" si="2"/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f t="shared" si="3"/>
        <v>0</v>
      </c>
    </row>
    <row r="120" spans="1:27" ht="15.95" customHeight="1" x14ac:dyDescent="0.15">
      <c r="A120" s="1">
        <v>109</v>
      </c>
      <c r="B120" s="30">
        <v>1</v>
      </c>
      <c r="C120" s="21">
        <v>2</v>
      </c>
      <c r="D120" s="22">
        <v>3</v>
      </c>
      <c r="E120" s="22">
        <v>26</v>
      </c>
      <c r="F120" s="16" t="s">
        <v>235</v>
      </c>
      <c r="G120" s="23">
        <v>10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1</v>
      </c>
      <c r="P120" s="8">
        <v>0</v>
      </c>
      <c r="Q120" s="7">
        <v>0</v>
      </c>
      <c r="R120" s="19">
        <f t="shared" si="2"/>
        <v>2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f t="shared" si="3"/>
        <v>0</v>
      </c>
    </row>
    <row r="121" spans="1:27" ht="15.95" customHeight="1" x14ac:dyDescent="0.15">
      <c r="A121" s="1">
        <v>110</v>
      </c>
      <c r="B121" s="30">
        <v>1</v>
      </c>
      <c r="C121" s="21">
        <v>2</v>
      </c>
      <c r="D121" s="22">
        <v>3</v>
      </c>
      <c r="E121" s="22">
        <v>26</v>
      </c>
      <c r="F121" s="16" t="s">
        <v>235</v>
      </c>
      <c r="G121" s="23">
        <v>10</v>
      </c>
      <c r="H121" s="23">
        <v>4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1</v>
      </c>
      <c r="O121" s="7">
        <v>1</v>
      </c>
      <c r="P121" s="8">
        <v>0</v>
      </c>
      <c r="Q121" s="7">
        <v>0</v>
      </c>
      <c r="R121" s="19">
        <f t="shared" si="2"/>
        <v>2</v>
      </c>
      <c r="S121" s="23">
        <v>1</v>
      </c>
      <c r="T121" s="5">
        <v>0</v>
      </c>
      <c r="U121" s="6">
        <v>0</v>
      </c>
      <c r="V121" s="7">
        <v>2</v>
      </c>
      <c r="W121" s="8">
        <v>0</v>
      </c>
      <c r="X121" s="7">
        <v>0</v>
      </c>
      <c r="Y121" s="7">
        <v>0</v>
      </c>
      <c r="Z121" s="12">
        <v>0</v>
      </c>
      <c r="AA121" s="19">
        <f t="shared" si="3"/>
        <v>2</v>
      </c>
    </row>
    <row r="122" spans="1:27" ht="15.95" customHeight="1" x14ac:dyDescent="0.15">
      <c r="A122" s="1">
        <v>111</v>
      </c>
      <c r="B122" s="30">
        <v>1</v>
      </c>
      <c r="C122" s="21">
        <v>2</v>
      </c>
      <c r="D122" s="22">
        <v>3</v>
      </c>
      <c r="E122" s="22">
        <v>26</v>
      </c>
      <c r="F122" s="16" t="s">
        <v>235</v>
      </c>
      <c r="G122" s="23">
        <v>10</v>
      </c>
      <c r="H122" s="23">
        <v>4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f t="shared" si="2"/>
        <v>0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f t="shared" si="3"/>
        <v>1</v>
      </c>
    </row>
    <row r="123" spans="1:27" ht="15.95" customHeight="1" x14ac:dyDescent="0.15">
      <c r="A123" s="1">
        <v>112</v>
      </c>
      <c r="B123" s="30">
        <v>1</v>
      </c>
      <c r="C123" s="21">
        <v>2</v>
      </c>
      <c r="D123" s="22">
        <v>3</v>
      </c>
      <c r="E123" s="22">
        <v>26</v>
      </c>
      <c r="F123" s="16" t="s">
        <v>235</v>
      </c>
      <c r="G123" s="23">
        <v>10</v>
      </c>
      <c r="H123" s="23">
        <v>2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f t="shared" si="2"/>
        <v>1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1</v>
      </c>
      <c r="Y123" s="7">
        <v>0</v>
      </c>
      <c r="Z123" s="12">
        <v>0</v>
      </c>
      <c r="AA123" s="19">
        <f t="shared" si="3"/>
        <v>2</v>
      </c>
    </row>
    <row r="124" spans="1:27" ht="15.95" customHeight="1" x14ac:dyDescent="0.15">
      <c r="A124" s="1">
        <v>113</v>
      </c>
      <c r="B124" s="30">
        <v>1</v>
      </c>
      <c r="C124" s="21">
        <v>2</v>
      </c>
      <c r="D124" s="22">
        <v>3</v>
      </c>
      <c r="E124" s="22">
        <v>26</v>
      </c>
      <c r="F124" s="16" t="s">
        <v>235</v>
      </c>
      <c r="G124" s="23">
        <v>10</v>
      </c>
      <c r="H124" s="23">
        <v>4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f t="shared" si="2"/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f t="shared" si="3"/>
        <v>1</v>
      </c>
    </row>
    <row r="125" spans="1:27" ht="15.95" customHeight="1" x14ac:dyDescent="0.15">
      <c r="A125" s="1">
        <v>114</v>
      </c>
      <c r="B125" s="30">
        <v>1</v>
      </c>
      <c r="C125" s="21">
        <v>2</v>
      </c>
      <c r="D125" s="22">
        <v>3</v>
      </c>
      <c r="E125" s="22">
        <v>26</v>
      </c>
      <c r="F125" s="16" t="s">
        <v>235</v>
      </c>
      <c r="G125" s="23">
        <v>10</v>
      </c>
      <c r="H125" s="23">
        <v>2</v>
      </c>
      <c r="I125" s="16">
        <v>2</v>
      </c>
      <c r="J125" s="24"/>
      <c r="K125" s="13">
        <v>3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f t="shared" si="2"/>
        <v>1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1</v>
      </c>
      <c r="Y125" s="7">
        <v>0</v>
      </c>
      <c r="Z125" s="12">
        <v>0</v>
      </c>
      <c r="AA125" s="19">
        <f t="shared" si="3"/>
        <v>2</v>
      </c>
    </row>
    <row r="126" spans="1:27" ht="15.95" customHeight="1" x14ac:dyDescent="0.15">
      <c r="A126" s="1">
        <v>115</v>
      </c>
      <c r="B126" s="30">
        <v>1</v>
      </c>
      <c r="C126" s="21">
        <v>2</v>
      </c>
      <c r="D126" s="22">
        <v>3</v>
      </c>
      <c r="E126" s="22">
        <v>26</v>
      </c>
      <c r="F126" s="16" t="s">
        <v>235</v>
      </c>
      <c r="G126" s="23">
        <v>11</v>
      </c>
      <c r="H126" s="23">
        <v>3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f t="shared" si="2"/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f t="shared" si="3"/>
        <v>1</v>
      </c>
    </row>
    <row r="127" spans="1:27" ht="15.95" customHeight="1" x14ac:dyDescent="0.15">
      <c r="A127" s="1">
        <v>116</v>
      </c>
      <c r="B127" s="30">
        <v>1</v>
      </c>
      <c r="C127" s="21">
        <v>2</v>
      </c>
      <c r="D127" s="22">
        <v>3</v>
      </c>
      <c r="E127" s="22">
        <v>26</v>
      </c>
      <c r="F127" s="16" t="s">
        <v>235</v>
      </c>
      <c r="G127" s="23">
        <v>11</v>
      </c>
      <c r="H127" s="23">
        <v>3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f t="shared" si="2"/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f t="shared" si="3"/>
        <v>1</v>
      </c>
    </row>
    <row r="128" spans="1:27" ht="15.95" customHeight="1" x14ac:dyDescent="0.15">
      <c r="A128" s="1">
        <v>117</v>
      </c>
      <c r="B128" s="30">
        <v>1</v>
      </c>
      <c r="C128" s="21">
        <v>2</v>
      </c>
      <c r="D128" s="22">
        <v>3</v>
      </c>
      <c r="E128" s="22">
        <v>26</v>
      </c>
      <c r="F128" s="16" t="s">
        <v>235</v>
      </c>
      <c r="G128" s="23">
        <v>11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f t="shared" si="2"/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f t="shared" si="3"/>
        <v>1</v>
      </c>
    </row>
    <row r="129" spans="1:27" ht="15.95" customHeight="1" x14ac:dyDescent="0.15">
      <c r="A129" s="1">
        <v>118</v>
      </c>
      <c r="B129" s="30">
        <v>1</v>
      </c>
      <c r="C129" s="21">
        <v>2</v>
      </c>
      <c r="D129" s="22">
        <v>3</v>
      </c>
      <c r="E129" s="22">
        <v>26</v>
      </c>
      <c r="F129" s="16" t="s">
        <v>235</v>
      </c>
      <c r="G129" s="23">
        <v>11</v>
      </c>
      <c r="H129" s="23">
        <v>4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f t="shared" si="2"/>
        <v>0</v>
      </c>
      <c r="S129" s="23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2">
        <v>0</v>
      </c>
      <c r="AA129" s="19">
        <f t="shared" si="3"/>
        <v>1</v>
      </c>
    </row>
    <row r="130" spans="1:27" ht="15.95" customHeight="1" x14ac:dyDescent="0.15">
      <c r="A130" s="1">
        <v>119</v>
      </c>
      <c r="B130" s="30">
        <v>1</v>
      </c>
      <c r="C130" s="21">
        <v>2</v>
      </c>
      <c r="D130" s="22">
        <v>3</v>
      </c>
      <c r="E130" s="22">
        <v>26</v>
      </c>
      <c r="F130" s="16" t="s">
        <v>235</v>
      </c>
      <c r="G130" s="23">
        <v>11</v>
      </c>
      <c r="H130" s="23">
        <v>4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f t="shared" si="2"/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2">
        <v>0</v>
      </c>
      <c r="AA130" s="19">
        <f t="shared" si="3"/>
        <v>1</v>
      </c>
    </row>
    <row r="131" spans="1:27" ht="15.95" customHeight="1" x14ac:dyDescent="0.15">
      <c r="A131" s="1">
        <v>120</v>
      </c>
      <c r="B131" s="30">
        <v>1</v>
      </c>
      <c r="C131" s="21">
        <v>2</v>
      </c>
      <c r="D131" s="22">
        <v>3</v>
      </c>
      <c r="E131" s="22">
        <v>26</v>
      </c>
      <c r="F131" s="16" t="s">
        <v>235</v>
      </c>
      <c r="G131" s="23">
        <v>11</v>
      </c>
      <c r="H131" s="23">
        <v>8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f t="shared" si="2"/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f t="shared" si="3"/>
        <v>1</v>
      </c>
    </row>
    <row r="132" spans="1:27" ht="15.95" customHeight="1" x14ac:dyDescent="0.15">
      <c r="A132" s="1">
        <v>121</v>
      </c>
      <c r="B132" s="30">
        <v>1</v>
      </c>
      <c r="C132" s="21">
        <v>2</v>
      </c>
      <c r="D132" s="22">
        <v>3</v>
      </c>
      <c r="E132" s="22">
        <v>26</v>
      </c>
      <c r="F132" s="16" t="s">
        <v>235</v>
      </c>
      <c r="G132" s="23">
        <v>11</v>
      </c>
      <c r="H132" s="23">
        <v>4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f t="shared" si="2"/>
        <v>0</v>
      </c>
      <c r="S132" s="23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1</v>
      </c>
      <c r="AA132" s="19">
        <f t="shared" si="3"/>
        <v>1</v>
      </c>
    </row>
    <row r="133" spans="1:27" ht="15.95" customHeight="1" x14ac:dyDescent="0.15">
      <c r="A133" s="1">
        <v>122</v>
      </c>
      <c r="B133" s="30">
        <v>1</v>
      </c>
      <c r="C133" s="21">
        <v>2</v>
      </c>
      <c r="D133" s="22">
        <v>3</v>
      </c>
      <c r="E133" s="22">
        <v>26</v>
      </c>
      <c r="F133" s="16" t="s">
        <v>235</v>
      </c>
      <c r="G133" s="23">
        <v>11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f t="shared" si="2"/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f t="shared" si="3"/>
        <v>0</v>
      </c>
    </row>
    <row r="134" spans="1:27" ht="15.95" customHeight="1" x14ac:dyDescent="0.15">
      <c r="A134" s="1">
        <v>123</v>
      </c>
      <c r="B134" s="30">
        <v>1</v>
      </c>
      <c r="C134" s="21">
        <v>2</v>
      </c>
      <c r="D134" s="22">
        <v>3</v>
      </c>
      <c r="E134" s="22">
        <v>26</v>
      </c>
      <c r="F134" s="16" t="s">
        <v>235</v>
      </c>
      <c r="G134" s="23">
        <v>11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f t="shared" si="2"/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f t="shared" si="3"/>
        <v>0</v>
      </c>
    </row>
    <row r="135" spans="1:27" ht="15.95" customHeight="1" x14ac:dyDescent="0.15">
      <c r="A135" s="1">
        <v>124</v>
      </c>
      <c r="B135" s="30">
        <v>1</v>
      </c>
      <c r="C135" s="21">
        <v>2</v>
      </c>
      <c r="D135" s="22">
        <v>3</v>
      </c>
      <c r="E135" s="22">
        <v>26</v>
      </c>
      <c r="F135" s="16" t="s">
        <v>235</v>
      </c>
      <c r="G135" s="23">
        <v>11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1</v>
      </c>
      <c r="P135" s="8">
        <v>0</v>
      </c>
      <c r="Q135" s="7">
        <v>0</v>
      </c>
      <c r="R135" s="19">
        <f t="shared" si="2"/>
        <v>2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f t="shared" si="3"/>
        <v>0</v>
      </c>
    </row>
    <row r="136" spans="1:27" ht="15.95" customHeight="1" x14ac:dyDescent="0.15">
      <c r="A136" s="1">
        <v>125</v>
      </c>
      <c r="B136" s="30">
        <v>1</v>
      </c>
      <c r="C136" s="21">
        <v>2</v>
      </c>
      <c r="D136" s="22">
        <v>3</v>
      </c>
      <c r="E136" s="22">
        <v>26</v>
      </c>
      <c r="F136" s="16" t="s">
        <v>235</v>
      </c>
      <c r="G136" s="23">
        <v>11</v>
      </c>
      <c r="H136" s="23">
        <v>5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f t="shared" si="2"/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f t="shared" si="3"/>
        <v>0</v>
      </c>
    </row>
    <row r="137" spans="1:27" ht="15.95" customHeight="1" x14ac:dyDescent="0.15">
      <c r="A137" s="1">
        <v>126</v>
      </c>
      <c r="B137" s="30">
        <v>1</v>
      </c>
      <c r="C137" s="21">
        <v>2</v>
      </c>
      <c r="D137" s="22">
        <v>3</v>
      </c>
      <c r="E137" s="22">
        <v>26</v>
      </c>
      <c r="F137" s="16" t="s">
        <v>235</v>
      </c>
      <c r="G137" s="23">
        <v>11</v>
      </c>
      <c r="H137" s="23">
        <v>4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f t="shared" si="2"/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f t="shared" si="3"/>
        <v>1</v>
      </c>
    </row>
    <row r="138" spans="1:27" ht="15.95" customHeight="1" x14ac:dyDescent="0.15">
      <c r="A138" s="1">
        <v>127</v>
      </c>
      <c r="B138" s="30">
        <v>1</v>
      </c>
      <c r="C138" s="21">
        <v>2</v>
      </c>
      <c r="D138" s="22">
        <v>3</v>
      </c>
      <c r="E138" s="22">
        <v>26</v>
      </c>
      <c r="F138" s="16" t="s">
        <v>235</v>
      </c>
      <c r="G138" s="23">
        <v>11</v>
      </c>
      <c r="H138" s="23">
        <v>3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4</v>
      </c>
      <c r="O138" s="7">
        <v>0</v>
      </c>
      <c r="P138" s="8">
        <v>0</v>
      </c>
      <c r="Q138" s="7">
        <v>0</v>
      </c>
      <c r="R138" s="19">
        <f t="shared" si="2"/>
        <v>4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4</v>
      </c>
      <c r="Y138" s="7">
        <v>0</v>
      </c>
      <c r="Z138" s="12">
        <v>0</v>
      </c>
      <c r="AA138" s="19">
        <f t="shared" si="3"/>
        <v>5</v>
      </c>
    </row>
    <row r="139" spans="1:27" ht="15.95" customHeight="1" x14ac:dyDescent="0.15">
      <c r="A139" s="1">
        <v>128</v>
      </c>
      <c r="B139" s="30">
        <v>1</v>
      </c>
      <c r="C139" s="21">
        <v>2</v>
      </c>
      <c r="D139" s="22">
        <v>3</v>
      </c>
      <c r="E139" s="22">
        <v>26</v>
      </c>
      <c r="F139" s="16" t="s">
        <v>235</v>
      </c>
      <c r="G139" s="23">
        <v>11</v>
      </c>
      <c r="H139" s="23">
        <v>5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f t="shared" si="2"/>
        <v>0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f t="shared" si="3"/>
        <v>1</v>
      </c>
    </row>
    <row r="140" spans="1:27" ht="15.95" customHeight="1" x14ac:dyDescent="0.15">
      <c r="A140" s="1">
        <v>129</v>
      </c>
      <c r="B140" s="30">
        <v>1</v>
      </c>
      <c r="C140" s="21">
        <v>2</v>
      </c>
      <c r="D140" s="22">
        <v>3</v>
      </c>
      <c r="E140" s="22">
        <v>26</v>
      </c>
      <c r="F140" s="16" t="s">
        <v>235</v>
      </c>
      <c r="G140" s="23">
        <v>11</v>
      </c>
      <c r="H140" s="23">
        <v>2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f t="shared" si="2"/>
        <v>1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f t="shared" si="3"/>
        <v>2</v>
      </c>
    </row>
    <row r="141" spans="1:27" ht="15.95" customHeight="1" x14ac:dyDescent="0.15">
      <c r="A141" s="1">
        <v>130</v>
      </c>
      <c r="B141" s="30">
        <v>1</v>
      </c>
      <c r="C141" s="21">
        <v>2</v>
      </c>
      <c r="D141" s="22">
        <v>3</v>
      </c>
      <c r="E141" s="22">
        <v>26</v>
      </c>
      <c r="F141" s="16" t="s">
        <v>235</v>
      </c>
      <c r="G141" s="23">
        <v>11</v>
      </c>
      <c r="H141" s="23">
        <v>2</v>
      </c>
      <c r="I141" s="16">
        <v>2</v>
      </c>
      <c r="J141" s="24"/>
      <c r="K141" s="13">
        <v>3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f t="shared" ref="R141:R204" si="4">SUM(M141:Q141)</f>
        <v>1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f t="shared" ref="AA141:AA204" si="5">SUM(T141:Z141)</f>
        <v>1</v>
      </c>
    </row>
    <row r="142" spans="1:27" ht="15.95" customHeight="1" x14ac:dyDescent="0.15">
      <c r="A142" s="1">
        <v>131</v>
      </c>
      <c r="B142" s="30">
        <v>1</v>
      </c>
      <c r="C142" s="21">
        <v>2</v>
      </c>
      <c r="D142" s="22">
        <v>3</v>
      </c>
      <c r="E142" s="22">
        <v>26</v>
      </c>
      <c r="F142" s="16" t="s">
        <v>235</v>
      </c>
      <c r="G142" s="23">
        <v>11</v>
      </c>
      <c r="H142" s="23">
        <v>2</v>
      </c>
      <c r="I142" s="16">
        <v>2</v>
      </c>
      <c r="J142" s="24"/>
      <c r="K142" s="13">
        <v>3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f t="shared" si="4"/>
        <v>1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1</v>
      </c>
      <c r="Y142" s="7">
        <v>0</v>
      </c>
      <c r="Z142" s="12">
        <v>0</v>
      </c>
      <c r="AA142" s="19">
        <f t="shared" si="5"/>
        <v>2</v>
      </c>
    </row>
    <row r="143" spans="1:27" ht="15.95" customHeight="1" x14ac:dyDescent="0.15">
      <c r="A143" s="1">
        <v>132</v>
      </c>
      <c r="B143" s="30">
        <v>1</v>
      </c>
      <c r="C143" s="21">
        <v>2</v>
      </c>
      <c r="D143" s="22">
        <v>3</v>
      </c>
      <c r="E143" s="22">
        <v>26</v>
      </c>
      <c r="F143" s="16" t="s">
        <v>235</v>
      </c>
      <c r="G143" s="23">
        <v>11</v>
      </c>
      <c r="H143" s="23">
        <v>2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f t="shared" si="4"/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f t="shared" si="5"/>
        <v>2</v>
      </c>
    </row>
    <row r="144" spans="1:27" ht="15.95" customHeight="1" x14ac:dyDescent="0.15">
      <c r="A144" s="1">
        <v>133</v>
      </c>
      <c r="B144" s="30">
        <v>1</v>
      </c>
      <c r="C144" s="21">
        <v>2</v>
      </c>
      <c r="D144" s="22">
        <v>3</v>
      </c>
      <c r="E144" s="22">
        <v>26</v>
      </c>
      <c r="F144" s="16" t="s">
        <v>235</v>
      </c>
      <c r="G144" s="23">
        <v>11</v>
      </c>
      <c r="H144" s="23">
        <v>3</v>
      </c>
      <c r="I144" s="16">
        <v>2</v>
      </c>
      <c r="J144" s="24"/>
      <c r="K144" s="13">
        <v>3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f t="shared" si="4"/>
        <v>1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f t="shared" si="5"/>
        <v>1</v>
      </c>
    </row>
    <row r="145" spans="1:27" ht="15.95" customHeight="1" x14ac:dyDescent="0.15">
      <c r="A145" s="1">
        <v>134</v>
      </c>
      <c r="B145" s="30">
        <v>1</v>
      </c>
      <c r="C145" s="21">
        <v>2</v>
      </c>
      <c r="D145" s="22">
        <v>3</v>
      </c>
      <c r="E145" s="22">
        <v>26</v>
      </c>
      <c r="F145" s="16" t="s">
        <v>235</v>
      </c>
      <c r="G145" s="23">
        <v>11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4</v>
      </c>
      <c r="Q145" s="7">
        <v>0</v>
      </c>
      <c r="R145" s="19">
        <f t="shared" si="4"/>
        <v>4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f t="shared" si="5"/>
        <v>0</v>
      </c>
    </row>
    <row r="146" spans="1:27" ht="15.95" customHeight="1" x14ac:dyDescent="0.15">
      <c r="A146" s="1">
        <v>135</v>
      </c>
      <c r="B146" s="30">
        <v>1</v>
      </c>
      <c r="C146" s="21">
        <v>2</v>
      </c>
      <c r="D146" s="22">
        <v>3</v>
      </c>
      <c r="E146" s="22">
        <v>26</v>
      </c>
      <c r="F146" s="16" t="s">
        <v>235</v>
      </c>
      <c r="G146" s="23">
        <v>11</v>
      </c>
      <c r="H146" s="23">
        <v>3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f t="shared" si="4"/>
        <v>2</v>
      </c>
      <c r="S146" s="23">
        <v>1</v>
      </c>
      <c r="T146" s="5">
        <v>0</v>
      </c>
      <c r="U146" s="6">
        <v>1</v>
      </c>
      <c r="V146" s="7">
        <v>1</v>
      </c>
      <c r="W146" s="8">
        <v>0</v>
      </c>
      <c r="X146" s="7">
        <v>0</v>
      </c>
      <c r="Y146" s="7">
        <v>1</v>
      </c>
      <c r="Z146" s="12">
        <v>0</v>
      </c>
      <c r="AA146" s="19">
        <f t="shared" si="5"/>
        <v>3</v>
      </c>
    </row>
    <row r="147" spans="1:27" ht="15.95" customHeight="1" x14ac:dyDescent="0.15">
      <c r="A147" s="1">
        <v>136</v>
      </c>
      <c r="B147" s="30">
        <v>1</v>
      </c>
      <c r="C147" s="21">
        <v>2</v>
      </c>
      <c r="D147" s="22">
        <v>3</v>
      </c>
      <c r="E147" s="22">
        <v>26</v>
      </c>
      <c r="F147" s="16" t="s">
        <v>235</v>
      </c>
      <c r="G147" s="23">
        <v>11</v>
      </c>
      <c r="H147" s="23">
        <v>5</v>
      </c>
      <c r="I147" s="16">
        <v>2</v>
      </c>
      <c r="J147" s="24"/>
      <c r="K147" s="13">
        <v>3</v>
      </c>
      <c r="L147" s="23">
        <v>1</v>
      </c>
      <c r="M147" s="5">
        <v>0</v>
      </c>
      <c r="N147" s="6">
        <v>1</v>
      </c>
      <c r="O147" s="7">
        <v>1</v>
      </c>
      <c r="P147" s="8">
        <v>0</v>
      </c>
      <c r="Q147" s="7">
        <v>0</v>
      </c>
      <c r="R147" s="19">
        <f t="shared" si="4"/>
        <v>2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f t="shared" si="5"/>
        <v>1</v>
      </c>
    </row>
    <row r="148" spans="1:27" ht="15.95" customHeight="1" x14ac:dyDescent="0.15">
      <c r="A148" s="1">
        <v>137</v>
      </c>
      <c r="B148" s="30">
        <v>1</v>
      </c>
      <c r="C148" s="21">
        <v>2</v>
      </c>
      <c r="D148" s="22">
        <v>3</v>
      </c>
      <c r="E148" s="22">
        <v>26</v>
      </c>
      <c r="F148" s="16" t="s">
        <v>235</v>
      </c>
      <c r="G148" s="23">
        <v>11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1</v>
      </c>
      <c r="Q148" s="7">
        <v>0</v>
      </c>
      <c r="R148" s="19">
        <f t="shared" si="4"/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f t="shared" si="5"/>
        <v>0</v>
      </c>
    </row>
    <row r="149" spans="1:27" ht="15.95" customHeight="1" x14ac:dyDescent="0.15">
      <c r="A149" s="1">
        <v>138</v>
      </c>
      <c r="B149" s="30">
        <v>1</v>
      </c>
      <c r="C149" s="21">
        <v>2</v>
      </c>
      <c r="D149" s="22">
        <v>3</v>
      </c>
      <c r="E149" s="22">
        <v>26</v>
      </c>
      <c r="F149" s="16" t="s">
        <v>235</v>
      </c>
      <c r="G149" s="23">
        <v>11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f t="shared" si="4"/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f t="shared" si="5"/>
        <v>0</v>
      </c>
    </row>
    <row r="150" spans="1:27" ht="15.95" customHeight="1" x14ac:dyDescent="0.15">
      <c r="A150" s="1">
        <v>139</v>
      </c>
      <c r="B150" s="30">
        <v>1</v>
      </c>
      <c r="C150" s="21">
        <v>2</v>
      </c>
      <c r="D150" s="22">
        <v>3</v>
      </c>
      <c r="E150" s="22">
        <v>26</v>
      </c>
      <c r="F150" s="16" t="s">
        <v>235</v>
      </c>
      <c r="G150" s="23">
        <v>11</v>
      </c>
      <c r="H150" s="23">
        <v>7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9">
        <f t="shared" si="4"/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f t="shared" si="5"/>
        <v>0</v>
      </c>
    </row>
    <row r="151" spans="1:27" ht="15.95" customHeight="1" x14ac:dyDescent="0.15">
      <c r="A151" s="1">
        <v>140</v>
      </c>
      <c r="B151" s="30">
        <v>1</v>
      </c>
      <c r="C151" s="21">
        <v>2</v>
      </c>
      <c r="D151" s="22">
        <v>3</v>
      </c>
      <c r="E151" s="22">
        <v>26</v>
      </c>
      <c r="F151" s="16" t="s">
        <v>235</v>
      </c>
      <c r="G151" s="23">
        <v>11</v>
      </c>
      <c r="H151" s="23">
        <v>1</v>
      </c>
      <c r="I151" s="16">
        <v>2</v>
      </c>
      <c r="J151" s="24"/>
      <c r="K151" s="13">
        <v>3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f t="shared" si="4"/>
        <v>1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f t="shared" si="5"/>
        <v>2</v>
      </c>
    </row>
    <row r="152" spans="1:27" ht="15.95" customHeight="1" x14ac:dyDescent="0.15">
      <c r="A152" s="1">
        <v>141</v>
      </c>
      <c r="B152" s="30">
        <v>1</v>
      </c>
      <c r="C152" s="21">
        <v>2</v>
      </c>
      <c r="D152" s="22">
        <v>3</v>
      </c>
      <c r="E152" s="22">
        <v>26</v>
      </c>
      <c r="F152" s="16" t="s">
        <v>235</v>
      </c>
      <c r="G152" s="23">
        <v>11</v>
      </c>
      <c r="H152" s="23">
        <v>2</v>
      </c>
      <c r="I152" s="16">
        <v>2</v>
      </c>
      <c r="J152" s="24"/>
      <c r="K152" s="13">
        <v>3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f t="shared" si="4"/>
        <v>1</v>
      </c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1</v>
      </c>
      <c r="Y152" s="7">
        <v>1</v>
      </c>
      <c r="Z152" s="12">
        <v>0</v>
      </c>
      <c r="AA152" s="19">
        <f t="shared" si="5"/>
        <v>3</v>
      </c>
    </row>
    <row r="153" spans="1:27" ht="15.95" customHeight="1" x14ac:dyDescent="0.15">
      <c r="A153" s="1">
        <v>142</v>
      </c>
      <c r="B153" s="30">
        <v>1</v>
      </c>
      <c r="C153" s="21">
        <v>2</v>
      </c>
      <c r="D153" s="22">
        <v>3</v>
      </c>
      <c r="E153" s="22">
        <v>26</v>
      </c>
      <c r="F153" s="16" t="s">
        <v>235</v>
      </c>
      <c r="G153" s="23">
        <v>11</v>
      </c>
      <c r="H153" s="23">
        <v>2</v>
      </c>
      <c r="I153" s="16">
        <v>2</v>
      </c>
      <c r="J153" s="24"/>
      <c r="K153" s="13">
        <v>3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f t="shared" si="4"/>
        <v>1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1</v>
      </c>
      <c r="Y153" s="7">
        <v>0</v>
      </c>
      <c r="Z153" s="12">
        <v>0</v>
      </c>
      <c r="AA153" s="19">
        <f t="shared" si="5"/>
        <v>2</v>
      </c>
    </row>
    <row r="154" spans="1:27" ht="15.95" customHeight="1" x14ac:dyDescent="0.15">
      <c r="A154" s="1">
        <v>143</v>
      </c>
      <c r="B154" s="30">
        <v>1</v>
      </c>
      <c r="C154" s="21">
        <v>2</v>
      </c>
      <c r="D154" s="22">
        <v>3</v>
      </c>
      <c r="E154" s="22">
        <v>26</v>
      </c>
      <c r="F154" s="16" t="s">
        <v>235</v>
      </c>
      <c r="G154" s="23">
        <v>11</v>
      </c>
      <c r="H154" s="23">
        <v>2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f t="shared" si="4"/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1</v>
      </c>
      <c r="Y154" s="7">
        <v>0</v>
      </c>
      <c r="Z154" s="12">
        <v>0</v>
      </c>
      <c r="AA154" s="19">
        <f t="shared" si="5"/>
        <v>2</v>
      </c>
    </row>
    <row r="155" spans="1:27" ht="15.95" customHeight="1" x14ac:dyDescent="0.15">
      <c r="A155" s="1">
        <v>144</v>
      </c>
      <c r="B155" s="30">
        <v>1</v>
      </c>
      <c r="C155" s="21">
        <v>2</v>
      </c>
      <c r="D155" s="22">
        <v>3</v>
      </c>
      <c r="E155" s="22">
        <v>26</v>
      </c>
      <c r="F155" s="16" t="s">
        <v>235</v>
      </c>
      <c r="G155" s="23">
        <v>11</v>
      </c>
      <c r="H155" s="23">
        <v>5</v>
      </c>
      <c r="I155" s="16">
        <v>2</v>
      </c>
      <c r="J155" s="24"/>
      <c r="K155" s="13">
        <v>3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f t="shared" si="4"/>
        <v>1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f t="shared" si="5"/>
        <v>1</v>
      </c>
    </row>
    <row r="156" spans="1:27" ht="15.95" customHeight="1" x14ac:dyDescent="0.15">
      <c r="A156" s="1">
        <v>145</v>
      </c>
      <c r="B156" s="30">
        <v>1</v>
      </c>
      <c r="C156" s="21">
        <v>2</v>
      </c>
      <c r="D156" s="22">
        <v>3</v>
      </c>
      <c r="E156" s="22">
        <v>26</v>
      </c>
      <c r="F156" s="16" t="s">
        <v>235</v>
      </c>
      <c r="G156" s="23">
        <v>11</v>
      </c>
      <c r="H156" s="23">
        <v>2</v>
      </c>
      <c r="I156" s="16">
        <v>2</v>
      </c>
      <c r="J156" s="24"/>
      <c r="K156" s="13">
        <v>3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f t="shared" si="4"/>
        <v>1</v>
      </c>
      <c r="S156" s="23">
        <v>1</v>
      </c>
      <c r="T156" s="5">
        <v>0</v>
      </c>
      <c r="U156" s="6">
        <v>1</v>
      </c>
      <c r="V156" s="7">
        <v>1</v>
      </c>
      <c r="W156" s="8">
        <v>0</v>
      </c>
      <c r="X156" s="7">
        <v>0</v>
      </c>
      <c r="Y156" s="7">
        <v>0</v>
      </c>
      <c r="Z156" s="12">
        <v>0</v>
      </c>
      <c r="AA156" s="19">
        <f t="shared" si="5"/>
        <v>2</v>
      </c>
    </row>
    <row r="157" spans="1:27" ht="15.95" customHeight="1" x14ac:dyDescent="0.15">
      <c r="A157" s="1">
        <v>146</v>
      </c>
      <c r="B157" s="30">
        <v>1</v>
      </c>
      <c r="C157" s="21">
        <v>2</v>
      </c>
      <c r="D157" s="22">
        <v>3</v>
      </c>
      <c r="E157" s="22">
        <v>26</v>
      </c>
      <c r="F157" s="16" t="s">
        <v>235</v>
      </c>
      <c r="G157" s="23">
        <v>11</v>
      </c>
      <c r="H157" s="23">
        <v>3</v>
      </c>
      <c r="I157" s="16">
        <v>2</v>
      </c>
      <c r="J157" s="24"/>
      <c r="K157" s="13">
        <v>3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f t="shared" si="4"/>
        <v>1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f t="shared" si="5"/>
        <v>1</v>
      </c>
    </row>
    <row r="158" spans="1:27" ht="15.95" customHeight="1" x14ac:dyDescent="0.15">
      <c r="A158" s="1">
        <v>147</v>
      </c>
      <c r="B158" s="30">
        <v>1</v>
      </c>
      <c r="C158" s="21">
        <v>2</v>
      </c>
      <c r="D158" s="22">
        <v>3</v>
      </c>
      <c r="E158" s="22">
        <v>26</v>
      </c>
      <c r="F158" s="16" t="s">
        <v>235</v>
      </c>
      <c r="G158" s="23">
        <v>11</v>
      </c>
      <c r="H158" s="23">
        <v>2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f t="shared" si="4"/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f t="shared" si="5"/>
        <v>1</v>
      </c>
    </row>
    <row r="159" spans="1:27" ht="15.95" customHeight="1" x14ac:dyDescent="0.15">
      <c r="A159" s="1">
        <v>148</v>
      </c>
      <c r="B159" s="30">
        <v>1</v>
      </c>
      <c r="C159" s="21">
        <v>2</v>
      </c>
      <c r="D159" s="22">
        <v>3</v>
      </c>
      <c r="E159" s="22">
        <v>26</v>
      </c>
      <c r="F159" s="16" t="s">
        <v>235</v>
      </c>
      <c r="G159" s="23">
        <v>11</v>
      </c>
      <c r="H159" s="23">
        <v>2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f t="shared" si="4"/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f t="shared" si="5"/>
        <v>1</v>
      </c>
    </row>
    <row r="160" spans="1:27" ht="15.95" customHeight="1" x14ac:dyDescent="0.15">
      <c r="A160" s="1">
        <v>149</v>
      </c>
      <c r="B160" s="30">
        <v>1</v>
      </c>
      <c r="C160" s="21">
        <v>2</v>
      </c>
      <c r="D160" s="22">
        <v>3</v>
      </c>
      <c r="E160" s="22">
        <v>26</v>
      </c>
      <c r="F160" s="16" t="s">
        <v>235</v>
      </c>
      <c r="G160" s="23">
        <v>11</v>
      </c>
      <c r="H160" s="23">
        <v>6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f t="shared" si="4"/>
        <v>1</v>
      </c>
      <c r="S160" s="23">
        <v>1</v>
      </c>
      <c r="T160" s="5">
        <v>0</v>
      </c>
      <c r="U160" s="6">
        <v>1</v>
      </c>
      <c r="V160" s="7">
        <v>1</v>
      </c>
      <c r="W160" s="8">
        <v>0</v>
      </c>
      <c r="X160" s="7">
        <v>0</v>
      </c>
      <c r="Y160" s="7">
        <v>1</v>
      </c>
      <c r="Z160" s="12">
        <v>0</v>
      </c>
      <c r="AA160" s="19">
        <f t="shared" si="5"/>
        <v>3</v>
      </c>
    </row>
    <row r="161" spans="1:27" ht="15.95" customHeight="1" x14ac:dyDescent="0.15">
      <c r="A161" s="1">
        <v>150</v>
      </c>
      <c r="B161" s="30">
        <v>1</v>
      </c>
      <c r="C161" s="21">
        <v>2</v>
      </c>
      <c r="D161" s="22">
        <v>3</v>
      </c>
      <c r="E161" s="22">
        <v>26</v>
      </c>
      <c r="F161" s="16" t="s">
        <v>235</v>
      </c>
      <c r="G161" s="23">
        <v>11</v>
      </c>
      <c r="H161" s="23">
        <v>3</v>
      </c>
      <c r="I161" s="16">
        <v>2</v>
      </c>
      <c r="J161" s="24"/>
      <c r="K161" s="13">
        <v>3</v>
      </c>
      <c r="L161" s="23">
        <v>1</v>
      </c>
      <c r="M161" s="5">
        <v>0</v>
      </c>
      <c r="N161" s="6">
        <v>0</v>
      </c>
      <c r="O161" s="7">
        <v>2</v>
      </c>
      <c r="P161" s="8">
        <v>0</v>
      </c>
      <c r="Q161" s="7">
        <v>0</v>
      </c>
      <c r="R161" s="19">
        <f t="shared" si="4"/>
        <v>2</v>
      </c>
      <c r="S161" s="23">
        <v>1</v>
      </c>
      <c r="T161" s="5">
        <v>0</v>
      </c>
      <c r="U161" s="6">
        <v>0</v>
      </c>
      <c r="V161" s="7">
        <v>1</v>
      </c>
      <c r="W161" s="8">
        <v>0</v>
      </c>
      <c r="X161" s="7">
        <v>0</v>
      </c>
      <c r="Y161" s="7">
        <v>0</v>
      </c>
      <c r="Z161" s="12">
        <v>0</v>
      </c>
      <c r="AA161" s="19">
        <f t="shared" si="5"/>
        <v>1</v>
      </c>
    </row>
    <row r="162" spans="1:27" ht="15.95" customHeight="1" x14ac:dyDescent="0.15">
      <c r="A162" s="1">
        <v>151</v>
      </c>
      <c r="B162" s="30">
        <v>1</v>
      </c>
      <c r="C162" s="21">
        <v>2</v>
      </c>
      <c r="D162" s="22">
        <v>3</v>
      </c>
      <c r="E162" s="22">
        <v>26</v>
      </c>
      <c r="F162" s="16" t="s">
        <v>235</v>
      </c>
      <c r="G162" s="23">
        <v>11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f t="shared" si="4"/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f t="shared" si="5"/>
        <v>0</v>
      </c>
    </row>
    <row r="163" spans="1:27" ht="15.95" customHeight="1" x14ac:dyDescent="0.15">
      <c r="A163" s="1">
        <v>152</v>
      </c>
      <c r="B163" s="30">
        <v>1</v>
      </c>
      <c r="C163" s="21">
        <v>2</v>
      </c>
      <c r="D163" s="22">
        <v>3</v>
      </c>
      <c r="E163" s="22">
        <v>26</v>
      </c>
      <c r="F163" s="16" t="s">
        <v>235</v>
      </c>
      <c r="G163" s="23">
        <v>11</v>
      </c>
      <c r="H163" s="23">
        <v>2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f t="shared" si="4"/>
        <v>0</v>
      </c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f t="shared" si="5"/>
        <v>1</v>
      </c>
    </row>
    <row r="164" spans="1:27" ht="15.95" customHeight="1" x14ac:dyDescent="0.15">
      <c r="A164" s="1">
        <v>153</v>
      </c>
      <c r="B164" s="30">
        <v>1</v>
      </c>
      <c r="C164" s="21">
        <v>2</v>
      </c>
      <c r="D164" s="22">
        <v>3</v>
      </c>
      <c r="E164" s="22">
        <v>26</v>
      </c>
      <c r="F164" s="16" t="s">
        <v>235</v>
      </c>
      <c r="G164" s="23">
        <v>11</v>
      </c>
      <c r="H164" s="23">
        <v>8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f t="shared" si="4"/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f t="shared" si="5"/>
        <v>0</v>
      </c>
    </row>
    <row r="165" spans="1:27" ht="15.95" customHeight="1" x14ac:dyDescent="0.15">
      <c r="A165" s="1">
        <v>154</v>
      </c>
      <c r="B165" s="30">
        <v>1</v>
      </c>
      <c r="C165" s="21">
        <v>2</v>
      </c>
      <c r="D165" s="22">
        <v>3</v>
      </c>
      <c r="E165" s="22">
        <v>26</v>
      </c>
      <c r="F165" s="16" t="s">
        <v>235</v>
      </c>
      <c r="G165" s="23">
        <v>11</v>
      </c>
      <c r="H165" s="23">
        <v>8</v>
      </c>
      <c r="I165" s="16">
        <v>2</v>
      </c>
      <c r="J165" s="24"/>
      <c r="K165" s="13">
        <v>3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f t="shared" si="4"/>
        <v>1</v>
      </c>
      <c r="S165" s="23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2">
        <v>0</v>
      </c>
      <c r="AA165" s="19">
        <f t="shared" si="5"/>
        <v>1</v>
      </c>
    </row>
    <row r="166" spans="1:27" ht="15.95" customHeight="1" x14ac:dyDescent="0.15">
      <c r="A166" s="1">
        <v>155</v>
      </c>
      <c r="B166" s="30">
        <v>1</v>
      </c>
      <c r="C166" s="21">
        <v>2</v>
      </c>
      <c r="D166" s="22">
        <v>3</v>
      </c>
      <c r="E166" s="22">
        <v>26</v>
      </c>
      <c r="F166" s="16" t="s">
        <v>235</v>
      </c>
      <c r="G166" s="23">
        <v>11</v>
      </c>
      <c r="H166" s="23">
        <v>3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f t="shared" si="4"/>
        <v>0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f t="shared" si="5"/>
        <v>1</v>
      </c>
    </row>
    <row r="167" spans="1:27" ht="15.95" customHeight="1" x14ac:dyDescent="0.15">
      <c r="A167" s="1">
        <v>156</v>
      </c>
      <c r="B167" s="30">
        <v>1</v>
      </c>
      <c r="C167" s="21">
        <v>2</v>
      </c>
      <c r="D167" s="22">
        <v>3</v>
      </c>
      <c r="E167" s="22">
        <v>26</v>
      </c>
      <c r="F167" s="16" t="s">
        <v>235</v>
      </c>
      <c r="G167" s="23">
        <v>11</v>
      </c>
      <c r="H167" s="23">
        <v>6</v>
      </c>
      <c r="I167" s="16">
        <v>2</v>
      </c>
      <c r="J167" s="24"/>
      <c r="K167" s="13">
        <v>3</v>
      </c>
      <c r="L167" s="23">
        <v>1</v>
      </c>
      <c r="M167" s="5">
        <v>0</v>
      </c>
      <c r="N167" s="6">
        <v>1</v>
      </c>
      <c r="O167" s="7">
        <v>1</v>
      </c>
      <c r="P167" s="8">
        <v>0</v>
      </c>
      <c r="Q167" s="7">
        <v>0</v>
      </c>
      <c r="R167" s="19">
        <f t="shared" si="4"/>
        <v>2</v>
      </c>
      <c r="S167" s="23">
        <v>1</v>
      </c>
      <c r="T167" s="5">
        <v>0</v>
      </c>
      <c r="U167" s="6">
        <v>0</v>
      </c>
      <c r="V167" s="7">
        <v>1</v>
      </c>
      <c r="W167" s="8">
        <v>0</v>
      </c>
      <c r="X167" s="7">
        <v>0</v>
      </c>
      <c r="Y167" s="7">
        <v>0</v>
      </c>
      <c r="Z167" s="12">
        <v>0</v>
      </c>
      <c r="AA167" s="19">
        <f t="shared" si="5"/>
        <v>1</v>
      </c>
    </row>
    <row r="168" spans="1:27" ht="15.95" customHeight="1" x14ac:dyDescent="0.15">
      <c r="A168" s="1">
        <v>157</v>
      </c>
      <c r="B168" s="30">
        <v>1</v>
      </c>
      <c r="C168" s="21">
        <v>2</v>
      </c>
      <c r="D168" s="22">
        <v>3</v>
      </c>
      <c r="E168" s="22">
        <v>26</v>
      </c>
      <c r="F168" s="16" t="s">
        <v>235</v>
      </c>
      <c r="G168" s="23">
        <v>11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f t="shared" si="4"/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f t="shared" si="5"/>
        <v>0</v>
      </c>
    </row>
    <row r="169" spans="1:27" ht="15.95" customHeight="1" x14ac:dyDescent="0.15">
      <c r="A169" s="1">
        <v>158</v>
      </c>
      <c r="B169" s="30">
        <v>1</v>
      </c>
      <c r="C169" s="21">
        <v>2</v>
      </c>
      <c r="D169" s="22">
        <v>3</v>
      </c>
      <c r="E169" s="22">
        <v>26</v>
      </c>
      <c r="F169" s="16" t="s">
        <v>235</v>
      </c>
      <c r="G169" s="23">
        <v>11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2</v>
      </c>
      <c r="O169" s="7">
        <v>0</v>
      </c>
      <c r="P169" s="8">
        <v>0</v>
      </c>
      <c r="Q169" s="7">
        <v>0</v>
      </c>
      <c r="R169" s="19">
        <f t="shared" si="4"/>
        <v>2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f t="shared" si="5"/>
        <v>0</v>
      </c>
    </row>
    <row r="170" spans="1:27" ht="15.95" customHeight="1" x14ac:dyDescent="0.15">
      <c r="A170" s="1">
        <v>159</v>
      </c>
      <c r="B170" s="30">
        <v>1</v>
      </c>
      <c r="C170" s="21">
        <v>2</v>
      </c>
      <c r="D170" s="22">
        <v>3</v>
      </c>
      <c r="E170" s="22">
        <v>26</v>
      </c>
      <c r="F170" s="16" t="s">
        <v>235</v>
      </c>
      <c r="G170" s="23">
        <v>11</v>
      </c>
      <c r="H170" s="23">
        <v>2</v>
      </c>
      <c r="I170" s="16">
        <v>2</v>
      </c>
      <c r="J170" s="24"/>
      <c r="K170" s="13">
        <v>3</v>
      </c>
      <c r="L170" s="23">
        <v>3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f t="shared" si="4"/>
        <v>1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f t="shared" si="5"/>
        <v>1</v>
      </c>
    </row>
    <row r="171" spans="1:27" ht="15.95" customHeight="1" x14ac:dyDescent="0.15">
      <c r="A171" s="1">
        <v>160</v>
      </c>
      <c r="B171" s="30">
        <v>1</v>
      </c>
      <c r="C171" s="21">
        <v>2</v>
      </c>
      <c r="D171" s="22">
        <v>3</v>
      </c>
      <c r="E171" s="22">
        <v>26</v>
      </c>
      <c r="F171" s="16" t="s">
        <v>235</v>
      </c>
      <c r="G171" s="23">
        <v>11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f t="shared" si="4"/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f t="shared" si="5"/>
        <v>0</v>
      </c>
    </row>
    <row r="172" spans="1:27" ht="15.95" customHeight="1" x14ac:dyDescent="0.15">
      <c r="A172" s="1">
        <v>161</v>
      </c>
      <c r="B172" s="30">
        <v>1</v>
      </c>
      <c r="C172" s="21">
        <v>2</v>
      </c>
      <c r="D172" s="22">
        <v>3</v>
      </c>
      <c r="E172" s="22">
        <v>26</v>
      </c>
      <c r="F172" s="16" t="s">
        <v>235</v>
      </c>
      <c r="G172" s="23">
        <v>11</v>
      </c>
      <c r="H172" s="23">
        <v>7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f t="shared" si="4"/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f t="shared" si="5"/>
        <v>0</v>
      </c>
    </row>
    <row r="173" spans="1:27" ht="15.95" customHeight="1" x14ac:dyDescent="0.15">
      <c r="A173" s="1">
        <v>162</v>
      </c>
      <c r="B173" s="30">
        <v>1</v>
      </c>
      <c r="C173" s="21">
        <v>2</v>
      </c>
      <c r="D173" s="22">
        <v>3</v>
      </c>
      <c r="E173" s="22">
        <v>26</v>
      </c>
      <c r="F173" s="16" t="s">
        <v>235</v>
      </c>
      <c r="G173" s="23">
        <v>11</v>
      </c>
      <c r="H173" s="23">
        <v>5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f t="shared" si="4"/>
        <v>0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f t="shared" si="5"/>
        <v>1</v>
      </c>
    </row>
    <row r="174" spans="1:27" ht="15.95" customHeight="1" x14ac:dyDescent="0.15">
      <c r="A174" s="1">
        <v>163</v>
      </c>
      <c r="B174" s="30">
        <v>1</v>
      </c>
      <c r="C174" s="21">
        <v>2</v>
      </c>
      <c r="D174" s="22">
        <v>3</v>
      </c>
      <c r="E174" s="22">
        <v>26</v>
      </c>
      <c r="F174" s="16" t="s">
        <v>235</v>
      </c>
      <c r="G174" s="23">
        <v>11</v>
      </c>
      <c r="H174" s="23">
        <v>2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f t="shared" si="4"/>
        <v>0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f t="shared" si="5"/>
        <v>1</v>
      </c>
    </row>
    <row r="175" spans="1:27" ht="15.95" customHeight="1" x14ac:dyDescent="0.15">
      <c r="A175" s="1">
        <v>164</v>
      </c>
      <c r="B175" s="30">
        <v>1</v>
      </c>
      <c r="C175" s="21">
        <v>2</v>
      </c>
      <c r="D175" s="22">
        <v>3</v>
      </c>
      <c r="E175" s="22">
        <v>26</v>
      </c>
      <c r="F175" s="16" t="s">
        <v>235</v>
      </c>
      <c r="G175" s="23">
        <v>11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f t="shared" si="4"/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f t="shared" si="5"/>
        <v>0</v>
      </c>
    </row>
    <row r="176" spans="1:27" ht="15.95" customHeight="1" x14ac:dyDescent="0.15">
      <c r="A176" s="1">
        <v>165</v>
      </c>
      <c r="B176" s="30">
        <v>1</v>
      </c>
      <c r="C176" s="21">
        <v>2</v>
      </c>
      <c r="D176" s="22">
        <v>3</v>
      </c>
      <c r="E176" s="22">
        <v>26</v>
      </c>
      <c r="F176" s="16" t="s">
        <v>235</v>
      </c>
      <c r="G176" s="23">
        <v>11</v>
      </c>
      <c r="H176" s="23">
        <v>2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f t="shared" si="4"/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f t="shared" si="5"/>
        <v>0</v>
      </c>
    </row>
    <row r="177" spans="1:27" ht="15.95" customHeight="1" x14ac:dyDescent="0.15">
      <c r="A177" s="1">
        <v>166</v>
      </c>
      <c r="B177" s="30">
        <v>1</v>
      </c>
      <c r="C177" s="21">
        <v>2</v>
      </c>
      <c r="D177" s="22">
        <v>3</v>
      </c>
      <c r="E177" s="22">
        <v>26</v>
      </c>
      <c r="F177" s="16" t="s">
        <v>235</v>
      </c>
      <c r="G177" s="23">
        <v>11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f t="shared" si="4"/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f t="shared" si="5"/>
        <v>0</v>
      </c>
    </row>
    <row r="178" spans="1:27" ht="15.95" customHeight="1" x14ac:dyDescent="0.15">
      <c r="A178" s="1">
        <v>167</v>
      </c>
      <c r="B178" s="30">
        <v>1</v>
      </c>
      <c r="C178" s="21">
        <v>2</v>
      </c>
      <c r="D178" s="22">
        <v>3</v>
      </c>
      <c r="E178" s="22">
        <v>26</v>
      </c>
      <c r="F178" s="16" t="s">
        <v>235</v>
      </c>
      <c r="G178" s="23">
        <v>11</v>
      </c>
      <c r="H178" s="23">
        <v>3</v>
      </c>
      <c r="I178" s="16">
        <v>2</v>
      </c>
      <c r="J178" s="24"/>
      <c r="K178" s="13">
        <v>1</v>
      </c>
      <c r="L178" s="23">
        <v>3</v>
      </c>
      <c r="M178" s="5">
        <v>1</v>
      </c>
      <c r="N178" s="6">
        <v>1</v>
      </c>
      <c r="O178" s="7">
        <v>0</v>
      </c>
      <c r="P178" s="8">
        <v>2</v>
      </c>
      <c r="Q178" s="7">
        <v>0</v>
      </c>
      <c r="R178" s="19">
        <f t="shared" si="4"/>
        <v>4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f t="shared" si="5"/>
        <v>0</v>
      </c>
    </row>
    <row r="179" spans="1:27" ht="15.95" customHeight="1" x14ac:dyDescent="0.15">
      <c r="A179" s="1">
        <v>168</v>
      </c>
      <c r="B179" s="30">
        <v>1</v>
      </c>
      <c r="C179" s="21">
        <v>2</v>
      </c>
      <c r="D179" s="22">
        <v>3</v>
      </c>
      <c r="E179" s="22">
        <v>26</v>
      </c>
      <c r="F179" s="16" t="s">
        <v>235</v>
      </c>
      <c r="G179" s="23">
        <v>11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f t="shared" si="4"/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f t="shared" si="5"/>
        <v>0</v>
      </c>
    </row>
    <row r="180" spans="1:27" ht="15.95" customHeight="1" x14ac:dyDescent="0.15">
      <c r="A180" s="1">
        <v>169</v>
      </c>
      <c r="B180" s="30">
        <v>1</v>
      </c>
      <c r="C180" s="21">
        <v>2</v>
      </c>
      <c r="D180" s="22">
        <v>3</v>
      </c>
      <c r="E180" s="22">
        <v>26</v>
      </c>
      <c r="F180" s="16" t="s">
        <v>235</v>
      </c>
      <c r="G180" s="23">
        <v>11</v>
      </c>
      <c r="H180" s="23">
        <v>3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0</v>
      </c>
      <c r="P180" s="8">
        <v>1</v>
      </c>
      <c r="Q180" s="7">
        <v>0</v>
      </c>
      <c r="R180" s="19">
        <f t="shared" si="4"/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f t="shared" si="5"/>
        <v>0</v>
      </c>
    </row>
    <row r="181" spans="1:27" ht="15.95" customHeight="1" x14ac:dyDescent="0.15">
      <c r="A181" s="1">
        <v>170</v>
      </c>
      <c r="B181" s="30">
        <v>1</v>
      </c>
      <c r="C181" s="21">
        <v>2</v>
      </c>
      <c r="D181" s="22">
        <v>3</v>
      </c>
      <c r="E181" s="22">
        <v>26</v>
      </c>
      <c r="F181" s="16" t="s">
        <v>235</v>
      </c>
      <c r="G181" s="23">
        <v>11</v>
      </c>
      <c r="H181" s="23">
        <v>8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9">
        <f t="shared" si="4"/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f t="shared" si="5"/>
        <v>0</v>
      </c>
    </row>
    <row r="182" spans="1:27" ht="15.95" customHeight="1" x14ac:dyDescent="0.15">
      <c r="A182" s="1">
        <v>171</v>
      </c>
      <c r="B182" s="30">
        <v>1</v>
      </c>
      <c r="C182" s="21">
        <v>2</v>
      </c>
      <c r="D182" s="22">
        <v>3</v>
      </c>
      <c r="E182" s="22">
        <v>26</v>
      </c>
      <c r="F182" s="16" t="s">
        <v>235</v>
      </c>
      <c r="G182" s="23">
        <v>11</v>
      </c>
      <c r="H182" s="23">
        <v>8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f t="shared" si="4"/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f t="shared" si="5"/>
        <v>0</v>
      </c>
    </row>
    <row r="183" spans="1:27" ht="15.95" customHeight="1" x14ac:dyDescent="0.15">
      <c r="A183" s="1">
        <v>172</v>
      </c>
      <c r="B183" s="30">
        <v>1</v>
      </c>
      <c r="C183" s="21">
        <v>2</v>
      </c>
      <c r="D183" s="22">
        <v>3</v>
      </c>
      <c r="E183" s="22">
        <v>26</v>
      </c>
      <c r="F183" s="16" t="s">
        <v>235</v>
      </c>
      <c r="G183" s="23">
        <v>12</v>
      </c>
      <c r="H183" s="23">
        <v>3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f t="shared" si="4"/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f t="shared" si="5"/>
        <v>1</v>
      </c>
    </row>
    <row r="184" spans="1:27" ht="15.95" customHeight="1" x14ac:dyDescent="0.15">
      <c r="A184" s="1">
        <v>173</v>
      </c>
      <c r="B184" s="30">
        <v>1</v>
      </c>
      <c r="C184" s="21">
        <v>2</v>
      </c>
      <c r="D184" s="22">
        <v>3</v>
      </c>
      <c r="E184" s="22">
        <v>26</v>
      </c>
      <c r="F184" s="16" t="s">
        <v>235</v>
      </c>
      <c r="G184" s="23">
        <v>12</v>
      </c>
      <c r="H184" s="23">
        <v>8</v>
      </c>
      <c r="I184" s="16">
        <v>2</v>
      </c>
      <c r="J184" s="24"/>
      <c r="K184" s="13">
        <v>1</v>
      </c>
      <c r="L184" s="23">
        <v>2</v>
      </c>
      <c r="M184" s="5">
        <v>0</v>
      </c>
      <c r="N184" s="6">
        <v>3</v>
      </c>
      <c r="O184" s="7">
        <v>0</v>
      </c>
      <c r="P184" s="8">
        <v>0</v>
      </c>
      <c r="Q184" s="7">
        <v>0</v>
      </c>
      <c r="R184" s="19">
        <f t="shared" si="4"/>
        <v>3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f t="shared" si="5"/>
        <v>0</v>
      </c>
    </row>
    <row r="185" spans="1:27" ht="15.95" customHeight="1" x14ac:dyDescent="0.15">
      <c r="A185" s="1">
        <v>174</v>
      </c>
      <c r="B185" s="30">
        <v>1</v>
      </c>
      <c r="C185" s="21">
        <v>2</v>
      </c>
      <c r="D185" s="22">
        <v>3</v>
      </c>
      <c r="E185" s="22">
        <v>26</v>
      </c>
      <c r="F185" s="16" t="s">
        <v>235</v>
      </c>
      <c r="G185" s="23">
        <v>12</v>
      </c>
      <c r="H185" s="23">
        <v>3</v>
      </c>
      <c r="I185" s="16">
        <v>2</v>
      </c>
      <c r="J185" s="24"/>
      <c r="K185" s="13">
        <v>3</v>
      </c>
      <c r="L185" s="23">
        <v>1</v>
      </c>
      <c r="M185" s="5">
        <v>0</v>
      </c>
      <c r="N185" s="6">
        <v>1</v>
      </c>
      <c r="O185" s="7">
        <v>1</v>
      </c>
      <c r="P185" s="8">
        <v>0</v>
      </c>
      <c r="Q185" s="7">
        <v>0</v>
      </c>
      <c r="R185" s="19">
        <f t="shared" si="4"/>
        <v>2</v>
      </c>
      <c r="S185" s="23">
        <v>1</v>
      </c>
      <c r="T185" s="5">
        <v>0</v>
      </c>
      <c r="U185" s="6">
        <v>0</v>
      </c>
      <c r="V185" s="7">
        <v>1</v>
      </c>
      <c r="W185" s="8">
        <v>0</v>
      </c>
      <c r="X185" s="7">
        <v>0</v>
      </c>
      <c r="Y185" s="7">
        <v>0</v>
      </c>
      <c r="Z185" s="12">
        <v>0</v>
      </c>
      <c r="AA185" s="19">
        <f t="shared" si="5"/>
        <v>1</v>
      </c>
    </row>
    <row r="186" spans="1:27" ht="15.95" customHeight="1" x14ac:dyDescent="0.15">
      <c r="A186" s="1">
        <v>175</v>
      </c>
      <c r="B186" s="30">
        <v>1</v>
      </c>
      <c r="C186" s="21">
        <v>2</v>
      </c>
      <c r="D186" s="22">
        <v>3</v>
      </c>
      <c r="E186" s="22">
        <v>26</v>
      </c>
      <c r="F186" s="16" t="s">
        <v>235</v>
      </c>
      <c r="G186" s="23">
        <v>12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1</v>
      </c>
      <c r="P186" s="8">
        <v>0</v>
      </c>
      <c r="Q186" s="7">
        <v>0</v>
      </c>
      <c r="R186" s="19">
        <f t="shared" si="4"/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f t="shared" si="5"/>
        <v>0</v>
      </c>
    </row>
    <row r="187" spans="1:27" ht="15.95" customHeight="1" x14ac:dyDescent="0.15">
      <c r="A187" s="1">
        <v>176</v>
      </c>
      <c r="B187" s="30">
        <v>1</v>
      </c>
      <c r="C187" s="21">
        <v>2</v>
      </c>
      <c r="D187" s="22">
        <v>3</v>
      </c>
      <c r="E187" s="22">
        <v>26</v>
      </c>
      <c r="F187" s="16" t="s">
        <v>235</v>
      </c>
      <c r="G187" s="23">
        <v>12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f t="shared" si="4"/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f t="shared" si="5"/>
        <v>0</v>
      </c>
    </row>
    <row r="188" spans="1:27" ht="15.95" customHeight="1" x14ac:dyDescent="0.15">
      <c r="A188" s="1">
        <v>177</v>
      </c>
      <c r="B188" s="30">
        <v>1</v>
      </c>
      <c r="C188" s="21">
        <v>2</v>
      </c>
      <c r="D188" s="22">
        <v>3</v>
      </c>
      <c r="E188" s="22">
        <v>26</v>
      </c>
      <c r="F188" s="16" t="s">
        <v>235</v>
      </c>
      <c r="G188" s="23">
        <v>12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2</v>
      </c>
      <c r="O188" s="7">
        <v>2</v>
      </c>
      <c r="P188" s="8">
        <v>0</v>
      </c>
      <c r="Q188" s="7">
        <v>0</v>
      </c>
      <c r="R188" s="19">
        <f t="shared" si="4"/>
        <v>4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f t="shared" si="5"/>
        <v>0</v>
      </c>
    </row>
    <row r="189" spans="1:27" ht="15.95" customHeight="1" x14ac:dyDescent="0.15">
      <c r="A189" s="1">
        <v>178</v>
      </c>
      <c r="B189" s="30">
        <v>1</v>
      </c>
      <c r="C189" s="21">
        <v>2</v>
      </c>
      <c r="D189" s="22">
        <v>3</v>
      </c>
      <c r="E189" s="22">
        <v>26</v>
      </c>
      <c r="F189" s="16" t="s">
        <v>235</v>
      </c>
      <c r="G189" s="23">
        <v>12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f t="shared" si="4"/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f t="shared" si="5"/>
        <v>0</v>
      </c>
    </row>
    <row r="190" spans="1:27" ht="15.95" customHeight="1" x14ac:dyDescent="0.15">
      <c r="A190" s="1">
        <v>179</v>
      </c>
      <c r="B190" s="30">
        <v>1</v>
      </c>
      <c r="C190" s="21">
        <v>2</v>
      </c>
      <c r="D190" s="22">
        <v>3</v>
      </c>
      <c r="E190" s="22">
        <v>26</v>
      </c>
      <c r="F190" s="16" t="s">
        <v>235</v>
      </c>
      <c r="G190" s="23">
        <v>12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1</v>
      </c>
      <c r="Q190" s="7">
        <v>0</v>
      </c>
      <c r="R190" s="19">
        <f t="shared" si="4"/>
        <v>2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f t="shared" si="5"/>
        <v>0</v>
      </c>
    </row>
    <row r="191" spans="1:27" ht="15.95" customHeight="1" x14ac:dyDescent="0.15">
      <c r="A191" s="1">
        <v>180</v>
      </c>
      <c r="B191" s="30">
        <v>1</v>
      </c>
      <c r="C191" s="21">
        <v>2</v>
      </c>
      <c r="D191" s="22">
        <v>3</v>
      </c>
      <c r="E191" s="22">
        <v>26</v>
      </c>
      <c r="F191" s="16" t="s">
        <v>235</v>
      </c>
      <c r="G191" s="23">
        <v>12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f t="shared" si="4"/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f t="shared" si="5"/>
        <v>0</v>
      </c>
    </row>
    <row r="192" spans="1:27" ht="15.95" customHeight="1" x14ac:dyDescent="0.15">
      <c r="A192" s="1">
        <v>181</v>
      </c>
      <c r="B192" s="30">
        <v>1</v>
      </c>
      <c r="C192" s="21">
        <v>2</v>
      </c>
      <c r="D192" s="22">
        <v>3</v>
      </c>
      <c r="E192" s="22">
        <v>26</v>
      </c>
      <c r="F192" s="16" t="s">
        <v>235</v>
      </c>
      <c r="G192" s="23">
        <v>12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f t="shared" si="4"/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f t="shared" si="5"/>
        <v>0</v>
      </c>
    </row>
    <row r="193" spans="1:27" ht="15.95" customHeight="1" x14ac:dyDescent="0.15">
      <c r="A193" s="1">
        <v>182</v>
      </c>
      <c r="B193" s="30">
        <v>1</v>
      </c>
      <c r="C193" s="21">
        <v>2</v>
      </c>
      <c r="D193" s="22">
        <v>3</v>
      </c>
      <c r="E193" s="22">
        <v>26</v>
      </c>
      <c r="F193" s="16" t="s">
        <v>235</v>
      </c>
      <c r="G193" s="23">
        <v>12</v>
      </c>
      <c r="H193" s="23">
        <v>8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f t="shared" si="4"/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f t="shared" si="5"/>
        <v>0</v>
      </c>
    </row>
    <row r="194" spans="1:27" ht="15.95" customHeight="1" x14ac:dyDescent="0.15">
      <c r="A194" s="1">
        <v>183</v>
      </c>
      <c r="B194" s="30">
        <v>1</v>
      </c>
      <c r="C194" s="21">
        <v>2</v>
      </c>
      <c r="D194" s="22">
        <v>3</v>
      </c>
      <c r="E194" s="22">
        <v>26</v>
      </c>
      <c r="F194" s="16" t="s">
        <v>235</v>
      </c>
      <c r="G194" s="23">
        <v>12</v>
      </c>
      <c r="H194" s="23">
        <v>3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f t="shared" si="4"/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f t="shared" si="5"/>
        <v>0</v>
      </c>
    </row>
    <row r="195" spans="1:27" ht="15.95" customHeight="1" x14ac:dyDescent="0.15">
      <c r="A195" s="1">
        <v>184</v>
      </c>
      <c r="B195" s="30">
        <v>1</v>
      </c>
      <c r="C195" s="21">
        <v>2</v>
      </c>
      <c r="D195" s="22">
        <v>3</v>
      </c>
      <c r="E195" s="22">
        <v>26</v>
      </c>
      <c r="F195" s="16" t="s">
        <v>235</v>
      </c>
      <c r="G195" s="23">
        <v>12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2</v>
      </c>
      <c r="P195" s="8">
        <v>0</v>
      </c>
      <c r="Q195" s="7">
        <v>0</v>
      </c>
      <c r="R195" s="19">
        <f t="shared" si="4"/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f t="shared" si="5"/>
        <v>0</v>
      </c>
    </row>
    <row r="196" spans="1:27" ht="15.95" customHeight="1" x14ac:dyDescent="0.15">
      <c r="A196" s="1">
        <v>185</v>
      </c>
      <c r="B196" s="30">
        <v>1</v>
      </c>
      <c r="C196" s="21">
        <v>2</v>
      </c>
      <c r="D196" s="22">
        <v>3</v>
      </c>
      <c r="E196" s="22">
        <v>26</v>
      </c>
      <c r="F196" s="16" t="s">
        <v>235</v>
      </c>
      <c r="G196" s="23">
        <v>12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f t="shared" si="4"/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f t="shared" si="5"/>
        <v>0</v>
      </c>
    </row>
    <row r="197" spans="1:27" ht="15.95" customHeight="1" x14ac:dyDescent="0.15">
      <c r="A197" s="1">
        <v>186</v>
      </c>
      <c r="B197" s="30">
        <v>1</v>
      </c>
      <c r="C197" s="21">
        <v>2</v>
      </c>
      <c r="D197" s="22">
        <v>3</v>
      </c>
      <c r="E197" s="22">
        <v>26</v>
      </c>
      <c r="F197" s="16" t="s">
        <v>235</v>
      </c>
      <c r="G197" s="23">
        <v>12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2</v>
      </c>
      <c r="N197" s="6">
        <v>0</v>
      </c>
      <c r="O197" s="7">
        <v>0</v>
      </c>
      <c r="P197" s="8">
        <v>0</v>
      </c>
      <c r="Q197" s="7">
        <v>0</v>
      </c>
      <c r="R197" s="19">
        <f t="shared" si="4"/>
        <v>2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f t="shared" si="5"/>
        <v>0</v>
      </c>
    </row>
    <row r="198" spans="1:27" ht="15.95" customHeight="1" x14ac:dyDescent="0.15">
      <c r="A198" s="1">
        <v>187</v>
      </c>
      <c r="B198" s="30">
        <v>1</v>
      </c>
      <c r="C198" s="21">
        <v>2</v>
      </c>
      <c r="D198" s="22">
        <v>3</v>
      </c>
      <c r="E198" s="22">
        <v>26</v>
      </c>
      <c r="F198" s="16" t="s">
        <v>235</v>
      </c>
      <c r="G198" s="23">
        <v>12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f t="shared" si="4"/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f t="shared" si="5"/>
        <v>0</v>
      </c>
    </row>
    <row r="199" spans="1:27" ht="15.95" customHeight="1" x14ac:dyDescent="0.15">
      <c r="A199" s="1">
        <v>188</v>
      </c>
      <c r="B199" s="30">
        <v>1</v>
      </c>
      <c r="C199" s="21">
        <v>2</v>
      </c>
      <c r="D199" s="22">
        <v>3</v>
      </c>
      <c r="E199" s="22">
        <v>26</v>
      </c>
      <c r="F199" s="16" t="s">
        <v>235</v>
      </c>
      <c r="G199" s="23">
        <v>12</v>
      </c>
      <c r="H199" s="23">
        <v>8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f t="shared" si="4"/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f t="shared" si="5"/>
        <v>0</v>
      </c>
    </row>
    <row r="200" spans="1:27" ht="15.95" customHeight="1" x14ac:dyDescent="0.15">
      <c r="A200" s="1">
        <v>189</v>
      </c>
      <c r="B200" s="30">
        <v>1</v>
      </c>
      <c r="C200" s="21">
        <v>2</v>
      </c>
      <c r="D200" s="22">
        <v>3</v>
      </c>
      <c r="E200" s="22">
        <v>26</v>
      </c>
      <c r="F200" s="16" t="s">
        <v>235</v>
      </c>
      <c r="G200" s="23">
        <v>12</v>
      </c>
      <c r="H200" s="23">
        <v>4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2</v>
      </c>
      <c r="P200" s="8">
        <v>0</v>
      </c>
      <c r="Q200" s="7">
        <v>0</v>
      </c>
      <c r="R200" s="19">
        <f t="shared" si="4"/>
        <v>2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f t="shared" si="5"/>
        <v>0</v>
      </c>
    </row>
    <row r="201" spans="1:27" ht="15.95" customHeight="1" x14ac:dyDescent="0.15">
      <c r="A201" s="1">
        <v>190</v>
      </c>
      <c r="B201" s="30">
        <v>1</v>
      </c>
      <c r="C201" s="21">
        <v>2</v>
      </c>
      <c r="D201" s="22">
        <v>3</v>
      </c>
      <c r="E201" s="22">
        <v>26</v>
      </c>
      <c r="F201" s="16" t="s">
        <v>235</v>
      </c>
      <c r="G201" s="23">
        <v>12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9">
        <f t="shared" si="4"/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f t="shared" si="5"/>
        <v>0</v>
      </c>
    </row>
    <row r="202" spans="1:27" ht="15.95" customHeight="1" x14ac:dyDescent="0.15">
      <c r="A202" s="1">
        <v>191</v>
      </c>
      <c r="B202" s="30">
        <v>1</v>
      </c>
      <c r="C202" s="21">
        <v>2</v>
      </c>
      <c r="D202" s="22">
        <v>3</v>
      </c>
      <c r="E202" s="22">
        <v>26</v>
      </c>
      <c r="F202" s="16" t="s">
        <v>235</v>
      </c>
      <c r="G202" s="23">
        <v>12</v>
      </c>
      <c r="H202" s="23">
        <v>3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f t="shared" si="4"/>
        <v>1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f t="shared" si="5"/>
        <v>1</v>
      </c>
    </row>
    <row r="203" spans="1:27" ht="15.95" customHeight="1" x14ac:dyDescent="0.15">
      <c r="A203" s="1">
        <v>192</v>
      </c>
      <c r="B203" s="30">
        <v>1</v>
      </c>
      <c r="C203" s="21">
        <v>2</v>
      </c>
      <c r="D203" s="22">
        <v>3</v>
      </c>
      <c r="E203" s="22">
        <v>26</v>
      </c>
      <c r="F203" s="16" t="s">
        <v>235</v>
      </c>
      <c r="G203" s="23">
        <v>12</v>
      </c>
      <c r="H203" s="23">
        <v>2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f t="shared" si="4"/>
        <v>1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1</v>
      </c>
      <c r="Y203" s="7">
        <v>0</v>
      </c>
      <c r="Z203" s="12">
        <v>0</v>
      </c>
      <c r="AA203" s="19">
        <f t="shared" si="5"/>
        <v>2</v>
      </c>
    </row>
    <row r="204" spans="1:27" ht="15.95" customHeight="1" x14ac:dyDescent="0.15">
      <c r="A204" s="1">
        <v>193</v>
      </c>
      <c r="B204" s="30">
        <v>1</v>
      </c>
      <c r="C204" s="21">
        <v>2</v>
      </c>
      <c r="D204" s="22">
        <v>3</v>
      </c>
      <c r="E204" s="22">
        <v>26</v>
      </c>
      <c r="F204" s="16" t="s">
        <v>235</v>
      </c>
      <c r="G204" s="23">
        <v>12</v>
      </c>
      <c r="H204" s="23">
        <v>3</v>
      </c>
      <c r="I204" s="16">
        <v>2</v>
      </c>
      <c r="J204" s="24"/>
      <c r="K204" s="13">
        <v>3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f t="shared" si="4"/>
        <v>1</v>
      </c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f t="shared" si="5"/>
        <v>2</v>
      </c>
    </row>
    <row r="205" spans="1:27" ht="15.95" customHeight="1" x14ac:dyDescent="0.15">
      <c r="A205" s="1">
        <v>194</v>
      </c>
      <c r="B205" s="30">
        <v>1</v>
      </c>
      <c r="C205" s="21">
        <v>2</v>
      </c>
      <c r="D205" s="22">
        <v>3</v>
      </c>
      <c r="E205" s="22">
        <v>26</v>
      </c>
      <c r="F205" s="16" t="s">
        <v>235</v>
      </c>
      <c r="G205" s="23">
        <v>12</v>
      </c>
      <c r="H205" s="23">
        <v>2</v>
      </c>
      <c r="I205" s="16">
        <v>2</v>
      </c>
      <c r="J205" s="24"/>
      <c r="K205" s="13">
        <v>3</v>
      </c>
      <c r="L205" s="23">
        <v>1</v>
      </c>
      <c r="M205" s="5">
        <v>1</v>
      </c>
      <c r="N205" s="6">
        <v>0</v>
      </c>
      <c r="O205" s="7">
        <v>1</v>
      </c>
      <c r="P205" s="8">
        <v>0</v>
      </c>
      <c r="Q205" s="7">
        <v>0</v>
      </c>
      <c r="R205" s="19">
        <f t="shared" ref="R205:R268" si="6">SUM(M205:Q205)</f>
        <v>2</v>
      </c>
      <c r="S205" s="23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f t="shared" ref="AA205:AA268" si="7">SUM(T205:Z205)</f>
        <v>1</v>
      </c>
    </row>
    <row r="206" spans="1:27" ht="15.95" customHeight="1" x14ac:dyDescent="0.15">
      <c r="A206" s="1">
        <v>195</v>
      </c>
      <c r="B206" s="30">
        <v>1</v>
      </c>
      <c r="C206" s="21">
        <v>2</v>
      </c>
      <c r="D206" s="22">
        <v>3</v>
      </c>
      <c r="E206" s="22">
        <v>26</v>
      </c>
      <c r="F206" s="16" t="s">
        <v>235</v>
      </c>
      <c r="G206" s="23">
        <v>12</v>
      </c>
      <c r="H206" s="23">
        <v>7</v>
      </c>
      <c r="I206" s="16">
        <v>2</v>
      </c>
      <c r="J206" s="24"/>
      <c r="K206" s="13">
        <v>3</v>
      </c>
      <c r="L206" s="23">
        <v>2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f t="shared" si="6"/>
        <v>1</v>
      </c>
      <c r="S206" s="23">
        <v>2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f t="shared" si="7"/>
        <v>1</v>
      </c>
    </row>
    <row r="207" spans="1:27" ht="15.95" customHeight="1" x14ac:dyDescent="0.15">
      <c r="A207" s="1">
        <v>196</v>
      </c>
      <c r="B207" s="30">
        <v>1</v>
      </c>
      <c r="C207" s="21">
        <v>2</v>
      </c>
      <c r="D207" s="22">
        <v>3</v>
      </c>
      <c r="E207" s="22">
        <v>26</v>
      </c>
      <c r="F207" s="16" t="s">
        <v>235</v>
      </c>
      <c r="G207" s="23">
        <v>12</v>
      </c>
      <c r="H207" s="23">
        <v>2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f t="shared" si="6"/>
        <v>1</v>
      </c>
      <c r="S207" s="23">
        <v>1</v>
      </c>
      <c r="T207" s="5">
        <v>0</v>
      </c>
      <c r="U207" s="6">
        <v>1</v>
      </c>
      <c r="V207" s="7">
        <v>0</v>
      </c>
      <c r="W207" s="8">
        <v>0</v>
      </c>
      <c r="X207" s="7">
        <v>1</v>
      </c>
      <c r="Y207" s="7">
        <v>0</v>
      </c>
      <c r="Z207" s="12">
        <v>0</v>
      </c>
      <c r="AA207" s="19">
        <f t="shared" si="7"/>
        <v>2</v>
      </c>
    </row>
    <row r="208" spans="1:27" ht="15.95" customHeight="1" x14ac:dyDescent="0.15">
      <c r="A208" s="1">
        <v>197</v>
      </c>
      <c r="B208" s="30">
        <v>1</v>
      </c>
      <c r="C208" s="21">
        <v>2</v>
      </c>
      <c r="D208" s="22">
        <v>3</v>
      </c>
      <c r="E208" s="22">
        <v>26</v>
      </c>
      <c r="F208" s="16" t="s">
        <v>235</v>
      </c>
      <c r="G208" s="23">
        <v>12</v>
      </c>
      <c r="H208" s="23">
        <v>2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f t="shared" si="6"/>
        <v>0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f t="shared" si="7"/>
        <v>1</v>
      </c>
    </row>
    <row r="209" spans="1:27" ht="15.95" customHeight="1" x14ac:dyDescent="0.15">
      <c r="A209" s="1">
        <v>198</v>
      </c>
      <c r="B209" s="30">
        <v>1</v>
      </c>
      <c r="C209" s="21">
        <v>2</v>
      </c>
      <c r="D209" s="22">
        <v>3</v>
      </c>
      <c r="E209" s="22">
        <v>26</v>
      </c>
      <c r="F209" s="16" t="s">
        <v>235</v>
      </c>
      <c r="G209" s="23">
        <v>12</v>
      </c>
      <c r="H209" s="23">
        <v>2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f t="shared" si="6"/>
        <v>1</v>
      </c>
      <c r="S209" s="23">
        <v>1</v>
      </c>
      <c r="T209" s="5">
        <v>0</v>
      </c>
      <c r="U209" s="6">
        <v>1</v>
      </c>
      <c r="V209" s="7">
        <v>0</v>
      </c>
      <c r="W209" s="8">
        <v>0</v>
      </c>
      <c r="X209" s="7">
        <v>1</v>
      </c>
      <c r="Y209" s="7">
        <v>0</v>
      </c>
      <c r="Z209" s="12">
        <v>0</v>
      </c>
      <c r="AA209" s="19">
        <f t="shared" si="7"/>
        <v>2</v>
      </c>
    </row>
    <row r="210" spans="1:27" ht="15.95" customHeight="1" x14ac:dyDescent="0.15">
      <c r="A210" s="1">
        <v>199</v>
      </c>
      <c r="B210" s="30">
        <v>1</v>
      </c>
      <c r="C210" s="21">
        <v>2</v>
      </c>
      <c r="D210" s="22">
        <v>3</v>
      </c>
      <c r="E210" s="22">
        <v>26</v>
      </c>
      <c r="F210" s="16" t="s">
        <v>235</v>
      </c>
      <c r="G210" s="23">
        <v>12</v>
      </c>
      <c r="H210" s="23">
        <v>3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f t="shared" si="6"/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f t="shared" si="7"/>
        <v>1</v>
      </c>
    </row>
    <row r="211" spans="1:27" ht="15.95" customHeight="1" x14ac:dyDescent="0.15">
      <c r="A211" s="1">
        <v>200</v>
      </c>
      <c r="B211" s="30">
        <v>1</v>
      </c>
      <c r="C211" s="21">
        <v>2</v>
      </c>
      <c r="D211" s="22">
        <v>3</v>
      </c>
      <c r="E211" s="22">
        <v>26</v>
      </c>
      <c r="F211" s="16" t="s">
        <v>235</v>
      </c>
      <c r="G211" s="23">
        <v>12</v>
      </c>
      <c r="H211" s="23">
        <v>4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f t="shared" si="6"/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f t="shared" si="7"/>
        <v>1</v>
      </c>
    </row>
    <row r="212" spans="1:27" ht="15.95" customHeight="1" x14ac:dyDescent="0.15">
      <c r="A212" s="1">
        <v>201</v>
      </c>
      <c r="B212" s="30">
        <v>1</v>
      </c>
      <c r="C212" s="21">
        <v>2</v>
      </c>
      <c r="D212" s="22">
        <v>3</v>
      </c>
      <c r="E212" s="22">
        <v>26</v>
      </c>
      <c r="F212" s="16" t="s">
        <v>235</v>
      </c>
      <c r="G212" s="23">
        <v>12</v>
      </c>
      <c r="H212" s="23">
        <v>4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f t="shared" si="6"/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>
        <f t="shared" si="7"/>
        <v>1</v>
      </c>
    </row>
    <row r="213" spans="1:27" ht="15.95" customHeight="1" x14ac:dyDescent="0.15">
      <c r="A213" s="1">
        <v>202</v>
      </c>
      <c r="B213" s="30">
        <v>1</v>
      </c>
      <c r="C213" s="21">
        <v>2</v>
      </c>
      <c r="D213" s="22">
        <v>3</v>
      </c>
      <c r="E213" s="22">
        <v>26</v>
      </c>
      <c r="F213" s="16" t="s">
        <v>235</v>
      </c>
      <c r="G213" s="23">
        <v>12</v>
      </c>
      <c r="H213" s="23">
        <v>3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f t="shared" si="6"/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1</v>
      </c>
      <c r="Y213" s="7">
        <v>0</v>
      </c>
      <c r="Z213" s="12">
        <v>0</v>
      </c>
      <c r="AA213" s="19">
        <f t="shared" si="7"/>
        <v>1</v>
      </c>
    </row>
    <row r="214" spans="1:27" ht="15.95" customHeight="1" x14ac:dyDescent="0.15">
      <c r="A214" s="1">
        <v>203</v>
      </c>
      <c r="B214" s="30">
        <v>1</v>
      </c>
      <c r="C214" s="21">
        <v>2</v>
      </c>
      <c r="D214" s="22">
        <v>3</v>
      </c>
      <c r="E214" s="22">
        <v>26</v>
      </c>
      <c r="F214" s="16" t="s">
        <v>235</v>
      </c>
      <c r="G214" s="23">
        <v>12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f t="shared" si="6"/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f t="shared" si="7"/>
        <v>0</v>
      </c>
    </row>
    <row r="215" spans="1:27" ht="15.95" customHeight="1" x14ac:dyDescent="0.15">
      <c r="A215" s="1">
        <v>204</v>
      </c>
      <c r="B215" s="30">
        <v>1</v>
      </c>
      <c r="C215" s="21">
        <v>2</v>
      </c>
      <c r="D215" s="22">
        <v>3</v>
      </c>
      <c r="E215" s="22">
        <v>26</v>
      </c>
      <c r="F215" s="16" t="s">
        <v>235</v>
      </c>
      <c r="G215" s="23">
        <v>12</v>
      </c>
      <c r="H215" s="23">
        <v>3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f t="shared" si="6"/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f t="shared" si="7"/>
        <v>0</v>
      </c>
    </row>
    <row r="216" spans="1:27" ht="15.95" customHeight="1" x14ac:dyDescent="0.15">
      <c r="A216" s="1">
        <v>205</v>
      </c>
      <c r="B216" s="30">
        <v>1</v>
      </c>
      <c r="C216" s="21">
        <v>2</v>
      </c>
      <c r="D216" s="22">
        <v>3</v>
      </c>
      <c r="E216" s="22">
        <v>26</v>
      </c>
      <c r="F216" s="16" t="s">
        <v>235</v>
      </c>
      <c r="G216" s="23">
        <v>12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f t="shared" si="6"/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f t="shared" si="7"/>
        <v>0</v>
      </c>
    </row>
    <row r="217" spans="1:27" ht="15.95" customHeight="1" x14ac:dyDescent="0.15">
      <c r="A217" s="1">
        <v>206</v>
      </c>
      <c r="B217" s="30">
        <v>1</v>
      </c>
      <c r="C217" s="21">
        <v>2</v>
      </c>
      <c r="D217" s="22">
        <v>3</v>
      </c>
      <c r="E217" s="22">
        <v>26</v>
      </c>
      <c r="F217" s="16" t="s">
        <v>235</v>
      </c>
      <c r="G217" s="23">
        <v>12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2</v>
      </c>
      <c r="N217" s="6">
        <v>0</v>
      </c>
      <c r="O217" s="7">
        <v>0</v>
      </c>
      <c r="P217" s="8">
        <v>0</v>
      </c>
      <c r="Q217" s="7">
        <v>0</v>
      </c>
      <c r="R217" s="19">
        <f t="shared" si="6"/>
        <v>2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f t="shared" si="7"/>
        <v>0</v>
      </c>
    </row>
    <row r="218" spans="1:27" ht="15.95" customHeight="1" x14ac:dyDescent="0.15">
      <c r="A218" s="1">
        <v>207</v>
      </c>
      <c r="B218" s="30">
        <v>1</v>
      </c>
      <c r="C218" s="21">
        <v>2</v>
      </c>
      <c r="D218" s="22">
        <v>3</v>
      </c>
      <c r="E218" s="22">
        <v>26</v>
      </c>
      <c r="F218" s="16" t="s">
        <v>235</v>
      </c>
      <c r="G218" s="23">
        <v>12</v>
      </c>
      <c r="H218" s="23">
        <v>5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f t="shared" si="6"/>
        <v>0</v>
      </c>
      <c r="S218" s="23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f t="shared" si="7"/>
        <v>1</v>
      </c>
    </row>
    <row r="219" spans="1:27" ht="15.95" customHeight="1" x14ac:dyDescent="0.15">
      <c r="A219" s="1">
        <v>208</v>
      </c>
      <c r="B219" s="30">
        <v>1</v>
      </c>
      <c r="C219" s="21">
        <v>2</v>
      </c>
      <c r="D219" s="22">
        <v>3</v>
      </c>
      <c r="E219" s="22">
        <v>26</v>
      </c>
      <c r="F219" s="16" t="s">
        <v>235</v>
      </c>
      <c r="G219" s="23">
        <v>12</v>
      </c>
      <c r="H219" s="23">
        <v>3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f t="shared" si="6"/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f t="shared" si="7"/>
        <v>0</v>
      </c>
    </row>
    <row r="220" spans="1:27" ht="15.95" customHeight="1" x14ac:dyDescent="0.15">
      <c r="A220" s="1">
        <v>209</v>
      </c>
      <c r="B220" s="30">
        <v>1</v>
      </c>
      <c r="C220" s="21">
        <v>2</v>
      </c>
      <c r="D220" s="22">
        <v>3</v>
      </c>
      <c r="E220" s="22">
        <v>26</v>
      </c>
      <c r="F220" s="16" t="s">
        <v>235</v>
      </c>
      <c r="G220" s="23">
        <v>12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9">
        <f t="shared" si="6"/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f t="shared" si="7"/>
        <v>0</v>
      </c>
    </row>
    <row r="221" spans="1:27" ht="15.95" customHeight="1" x14ac:dyDescent="0.15">
      <c r="A221" s="1">
        <v>210</v>
      </c>
      <c r="B221" s="30">
        <v>1</v>
      </c>
      <c r="C221" s="21">
        <v>2</v>
      </c>
      <c r="D221" s="22">
        <v>3</v>
      </c>
      <c r="E221" s="22">
        <v>26</v>
      </c>
      <c r="F221" s="16" t="s">
        <v>235</v>
      </c>
      <c r="G221" s="23">
        <v>12</v>
      </c>
      <c r="H221" s="23">
        <v>4</v>
      </c>
      <c r="I221" s="16">
        <v>2</v>
      </c>
      <c r="J221" s="24"/>
      <c r="K221" s="13">
        <v>3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f t="shared" si="6"/>
        <v>1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f t="shared" si="7"/>
        <v>1</v>
      </c>
    </row>
    <row r="222" spans="1:27" ht="15.95" customHeight="1" x14ac:dyDescent="0.15">
      <c r="A222" s="1">
        <v>211</v>
      </c>
      <c r="B222" s="30">
        <v>1</v>
      </c>
      <c r="C222" s="21">
        <v>2</v>
      </c>
      <c r="D222" s="22">
        <v>3</v>
      </c>
      <c r="E222" s="22">
        <v>26</v>
      </c>
      <c r="F222" s="16" t="s">
        <v>235</v>
      </c>
      <c r="G222" s="23">
        <v>12</v>
      </c>
      <c r="H222" s="23">
        <v>5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9">
        <f t="shared" si="6"/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f t="shared" si="7"/>
        <v>0</v>
      </c>
    </row>
    <row r="223" spans="1:27" ht="15.95" customHeight="1" x14ac:dyDescent="0.15">
      <c r="A223" s="1">
        <v>212</v>
      </c>
      <c r="B223" s="30">
        <v>1</v>
      </c>
      <c r="C223" s="21">
        <v>2</v>
      </c>
      <c r="D223" s="22">
        <v>3</v>
      </c>
      <c r="E223" s="22">
        <v>26</v>
      </c>
      <c r="F223" s="16" t="s">
        <v>235</v>
      </c>
      <c r="G223" s="23">
        <v>12</v>
      </c>
      <c r="H223" s="23">
        <v>3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1</v>
      </c>
      <c r="O223" s="7">
        <v>0</v>
      </c>
      <c r="P223" s="8">
        <v>0</v>
      </c>
      <c r="Q223" s="7">
        <v>0</v>
      </c>
      <c r="R223" s="19">
        <f t="shared" si="6"/>
        <v>2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f t="shared" si="7"/>
        <v>0</v>
      </c>
    </row>
    <row r="224" spans="1:27" ht="15.95" customHeight="1" x14ac:dyDescent="0.15">
      <c r="A224" s="1">
        <v>213</v>
      </c>
      <c r="B224" s="30">
        <v>1</v>
      </c>
      <c r="C224" s="21">
        <v>2</v>
      </c>
      <c r="D224" s="22">
        <v>3</v>
      </c>
      <c r="E224" s="22">
        <v>26</v>
      </c>
      <c r="F224" s="16" t="s">
        <v>235</v>
      </c>
      <c r="G224" s="23">
        <v>12</v>
      </c>
      <c r="H224" s="23">
        <v>3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f t="shared" si="6"/>
        <v>1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1</v>
      </c>
      <c r="Y224" s="7">
        <v>0</v>
      </c>
      <c r="Z224" s="12">
        <v>0</v>
      </c>
      <c r="AA224" s="19">
        <f t="shared" si="7"/>
        <v>2</v>
      </c>
    </row>
    <row r="225" spans="1:27" ht="15.95" customHeight="1" x14ac:dyDescent="0.15">
      <c r="A225" s="1">
        <v>214</v>
      </c>
      <c r="B225" s="30">
        <v>1</v>
      </c>
      <c r="C225" s="21">
        <v>2</v>
      </c>
      <c r="D225" s="22">
        <v>3</v>
      </c>
      <c r="E225" s="22">
        <v>26</v>
      </c>
      <c r="F225" s="16" t="s">
        <v>235</v>
      </c>
      <c r="G225" s="23">
        <v>12</v>
      </c>
      <c r="H225" s="23">
        <v>2</v>
      </c>
      <c r="I225" s="16">
        <v>2</v>
      </c>
      <c r="J225" s="24"/>
      <c r="K225" s="13">
        <v>3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f t="shared" si="6"/>
        <v>1</v>
      </c>
      <c r="S225" s="23">
        <v>1</v>
      </c>
      <c r="T225" s="5">
        <v>0</v>
      </c>
      <c r="U225" s="6">
        <v>1</v>
      </c>
      <c r="V225" s="7">
        <v>0</v>
      </c>
      <c r="W225" s="8">
        <v>0</v>
      </c>
      <c r="X225" s="7">
        <v>1</v>
      </c>
      <c r="Y225" s="7">
        <v>1</v>
      </c>
      <c r="Z225" s="12">
        <v>0</v>
      </c>
      <c r="AA225" s="19">
        <f t="shared" si="7"/>
        <v>3</v>
      </c>
    </row>
    <row r="226" spans="1:27" ht="15.95" customHeight="1" x14ac:dyDescent="0.15">
      <c r="A226" s="1">
        <v>215</v>
      </c>
      <c r="B226" s="30">
        <v>1</v>
      </c>
      <c r="C226" s="21">
        <v>2</v>
      </c>
      <c r="D226" s="22">
        <v>3</v>
      </c>
      <c r="E226" s="22">
        <v>26</v>
      </c>
      <c r="F226" s="16" t="s">
        <v>235</v>
      </c>
      <c r="G226" s="23">
        <v>12</v>
      </c>
      <c r="H226" s="23">
        <v>3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f t="shared" si="6"/>
        <v>0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f t="shared" si="7"/>
        <v>1</v>
      </c>
    </row>
    <row r="227" spans="1:27" ht="15.95" customHeight="1" x14ac:dyDescent="0.15">
      <c r="A227" s="1">
        <v>216</v>
      </c>
      <c r="B227" s="30">
        <v>1</v>
      </c>
      <c r="C227" s="21">
        <v>2</v>
      </c>
      <c r="D227" s="22">
        <v>3</v>
      </c>
      <c r="E227" s="22">
        <v>26</v>
      </c>
      <c r="F227" s="16" t="s">
        <v>235</v>
      </c>
      <c r="G227" s="23">
        <v>12</v>
      </c>
      <c r="H227" s="23">
        <v>7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2</v>
      </c>
      <c r="O227" s="7">
        <v>2</v>
      </c>
      <c r="P227" s="8">
        <v>0</v>
      </c>
      <c r="Q227" s="7">
        <v>0</v>
      </c>
      <c r="R227" s="19">
        <f t="shared" si="6"/>
        <v>4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f t="shared" si="7"/>
        <v>0</v>
      </c>
    </row>
    <row r="228" spans="1:27" ht="15.95" customHeight="1" x14ac:dyDescent="0.15">
      <c r="A228" s="1">
        <v>217</v>
      </c>
      <c r="B228" s="30">
        <v>1</v>
      </c>
      <c r="C228" s="21">
        <v>2</v>
      </c>
      <c r="D228" s="22">
        <v>3</v>
      </c>
      <c r="E228" s="22">
        <v>26</v>
      </c>
      <c r="F228" s="16" t="s">
        <v>235</v>
      </c>
      <c r="G228" s="23">
        <v>12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f t="shared" si="6"/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f t="shared" si="7"/>
        <v>0</v>
      </c>
    </row>
    <row r="229" spans="1:27" ht="15.95" customHeight="1" x14ac:dyDescent="0.15">
      <c r="A229" s="1">
        <v>218</v>
      </c>
      <c r="B229" s="30">
        <v>1</v>
      </c>
      <c r="C229" s="21">
        <v>2</v>
      </c>
      <c r="D229" s="22">
        <v>3</v>
      </c>
      <c r="E229" s="22">
        <v>26</v>
      </c>
      <c r="F229" s="16" t="s">
        <v>235</v>
      </c>
      <c r="G229" s="23">
        <v>12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f t="shared" si="6"/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f t="shared" si="7"/>
        <v>0</v>
      </c>
    </row>
    <row r="230" spans="1:27" ht="15.95" customHeight="1" x14ac:dyDescent="0.15">
      <c r="A230" s="1">
        <v>219</v>
      </c>
      <c r="B230" s="30">
        <v>1</v>
      </c>
      <c r="C230" s="21">
        <v>2</v>
      </c>
      <c r="D230" s="22">
        <v>3</v>
      </c>
      <c r="E230" s="22">
        <v>26</v>
      </c>
      <c r="F230" s="16" t="s">
        <v>235</v>
      </c>
      <c r="G230" s="23">
        <v>13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0</v>
      </c>
      <c r="O230" s="7">
        <v>4</v>
      </c>
      <c r="P230" s="8">
        <v>0</v>
      </c>
      <c r="Q230" s="7">
        <v>0</v>
      </c>
      <c r="R230" s="19">
        <f t="shared" si="6"/>
        <v>4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f t="shared" si="7"/>
        <v>0</v>
      </c>
    </row>
    <row r="231" spans="1:27" ht="15.95" customHeight="1" x14ac:dyDescent="0.15">
      <c r="A231" s="1">
        <v>220</v>
      </c>
      <c r="B231" s="30">
        <v>1</v>
      </c>
      <c r="C231" s="21">
        <v>2</v>
      </c>
      <c r="D231" s="22">
        <v>3</v>
      </c>
      <c r="E231" s="22">
        <v>26</v>
      </c>
      <c r="F231" s="16" t="s">
        <v>235</v>
      </c>
      <c r="G231" s="23">
        <v>13</v>
      </c>
      <c r="H231" s="23">
        <v>6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f t="shared" si="6"/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f t="shared" si="7"/>
        <v>0</v>
      </c>
    </row>
    <row r="232" spans="1:27" ht="15.95" customHeight="1" x14ac:dyDescent="0.15">
      <c r="A232" s="1">
        <v>221</v>
      </c>
      <c r="B232" s="30">
        <v>1</v>
      </c>
      <c r="C232" s="21">
        <v>2</v>
      </c>
      <c r="D232" s="22">
        <v>3</v>
      </c>
      <c r="E232" s="22">
        <v>26</v>
      </c>
      <c r="F232" s="16" t="s">
        <v>235</v>
      </c>
      <c r="G232" s="23">
        <v>13</v>
      </c>
      <c r="H232" s="23">
        <v>3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>
        <f t="shared" si="6"/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f t="shared" si="7"/>
        <v>0</v>
      </c>
    </row>
    <row r="233" spans="1:27" ht="15.95" customHeight="1" x14ac:dyDescent="0.15">
      <c r="A233" s="1">
        <v>222</v>
      </c>
      <c r="B233" s="30">
        <v>1</v>
      </c>
      <c r="C233" s="21">
        <v>2</v>
      </c>
      <c r="D233" s="22">
        <v>3</v>
      </c>
      <c r="E233" s="22">
        <v>26</v>
      </c>
      <c r="F233" s="16" t="s">
        <v>235</v>
      </c>
      <c r="G233" s="23">
        <v>13</v>
      </c>
      <c r="H233" s="23">
        <v>6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1</v>
      </c>
      <c r="P233" s="8">
        <v>0</v>
      </c>
      <c r="Q233" s="7">
        <v>0</v>
      </c>
      <c r="R233" s="19">
        <f t="shared" si="6"/>
        <v>2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f t="shared" si="7"/>
        <v>0</v>
      </c>
    </row>
    <row r="234" spans="1:27" ht="15.95" customHeight="1" x14ac:dyDescent="0.15">
      <c r="A234" s="1">
        <v>223</v>
      </c>
      <c r="B234" s="30">
        <v>1</v>
      </c>
      <c r="C234" s="21">
        <v>2</v>
      </c>
      <c r="D234" s="22">
        <v>3</v>
      </c>
      <c r="E234" s="22">
        <v>26</v>
      </c>
      <c r="F234" s="16" t="s">
        <v>235</v>
      </c>
      <c r="G234" s="23">
        <v>13</v>
      </c>
      <c r="H234" s="23">
        <v>2</v>
      </c>
      <c r="I234" s="16">
        <v>2</v>
      </c>
      <c r="J234" s="24"/>
      <c r="K234" s="13">
        <v>3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f t="shared" si="6"/>
        <v>1</v>
      </c>
      <c r="S234" s="23">
        <v>1</v>
      </c>
      <c r="T234" s="5">
        <v>0</v>
      </c>
      <c r="U234" s="6">
        <v>1</v>
      </c>
      <c r="V234" s="7">
        <v>0</v>
      </c>
      <c r="W234" s="8">
        <v>0</v>
      </c>
      <c r="X234" s="7">
        <v>1</v>
      </c>
      <c r="Y234" s="7">
        <v>0</v>
      </c>
      <c r="Z234" s="12">
        <v>0</v>
      </c>
      <c r="AA234" s="19">
        <f t="shared" si="7"/>
        <v>2</v>
      </c>
    </row>
    <row r="235" spans="1:27" ht="15.95" customHeight="1" x14ac:dyDescent="0.15">
      <c r="A235" s="1">
        <v>224</v>
      </c>
      <c r="B235" s="30">
        <v>1</v>
      </c>
      <c r="C235" s="21">
        <v>2</v>
      </c>
      <c r="D235" s="22">
        <v>3</v>
      </c>
      <c r="E235" s="22">
        <v>26</v>
      </c>
      <c r="F235" s="16" t="s">
        <v>235</v>
      </c>
      <c r="G235" s="23">
        <v>13</v>
      </c>
      <c r="H235" s="23">
        <v>3</v>
      </c>
      <c r="I235" s="16">
        <v>2</v>
      </c>
      <c r="J235" s="24"/>
      <c r="K235" s="13">
        <v>3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f t="shared" si="6"/>
        <v>1</v>
      </c>
      <c r="S235" s="23">
        <v>1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f t="shared" si="7"/>
        <v>2</v>
      </c>
    </row>
    <row r="236" spans="1:27" ht="15.95" customHeight="1" x14ac:dyDescent="0.15">
      <c r="A236" s="1">
        <v>225</v>
      </c>
      <c r="B236" s="30">
        <v>1</v>
      </c>
      <c r="C236" s="21">
        <v>2</v>
      </c>
      <c r="D236" s="22">
        <v>3</v>
      </c>
      <c r="E236" s="22">
        <v>26</v>
      </c>
      <c r="F236" s="16" t="s">
        <v>235</v>
      </c>
      <c r="G236" s="23">
        <v>13</v>
      </c>
      <c r="H236" s="23">
        <v>4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f t="shared" si="6"/>
        <v>0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f t="shared" si="7"/>
        <v>1</v>
      </c>
    </row>
    <row r="237" spans="1:27" ht="15.95" customHeight="1" x14ac:dyDescent="0.15">
      <c r="A237" s="1">
        <v>226</v>
      </c>
      <c r="B237" s="30">
        <v>1</v>
      </c>
      <c r="C237" s="21">
        <v>2</v>
      </c>
      <c r="D237" s="22">
        <v>3</v>
      </c>
      <c r="E237" s="22">
        <v>26</v>
      </c>
      <c r="F237" s="16" t="s">
        <v>235</v>
      </c>
      <c r="G237" s="23">
        <v>13</v>
      </c>
      <c r="H237" s="23">
        <v>3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4</v>
      </c>
      <c r="O237" s="7">
        <v>0</v>
      </c>
      <c r="P237" s="8">
        <v>0</v>
      </c>
      <c r="Q237" s="7">
        <v>0</v>
      </c>
      <c r="R237" s="19">
        <f t="shared" si="6"/>
        <v>4</v>
      </c>
      <c r="S237" s="23">
        <v>1</v>
      </c>
      <c r="T237" s="5">
        <v>0</v>
      </c>
      <c r="U237" s="6">
        <v>1</v>
      </c>
      <c r="V237" s="7">
        <v>0</v>
      </c>
      <c r="W237" s="8">
        <v>0</v>
      </c>
      <c r="X237" s="7">
        <v>1</v>
      </c>
      <c r="Y237" s="7">
        <v>0</v>
      </c>
      <c r="Z237" s="12">
        <v>0</v>
      </c>
      <c r="AA237" s="19">
        <f t="shared" si="7"/>
        <v>2</v>
      </c>
    </row>
    <row r="238" spans="1:27" ht="15.95" customHeight="1" x14ac:dyDescent="0.15">
      <c r="A238" s="1">
        <v>227</v>
      </c>
      <c r="B238" s="30">
        <v>1</v>
      </c>
      <c r="C238" s="21">
        <v>2</v>
      </c>
      <c r="D238" s="22">
        <v>3</v>
      </c>
      <c r="E238" s="22">
        <v>26</v>
      </c>
      <c r="F238" s="16" t="s">
        <v>235</v>
      </c>
      <c r="G238" s="23">
        <v>13</v>
      </c>
      <c r="H238" s="23">
        <v>2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f t="shared" si="6"/>
        <v>0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f t="shared" si="7"/>
        <v>1</v>
      </c>
    </row>
    <row r="239" spans="1:27" ht="15.95" customHeight="1" x14ac:dyDescent="0.15">
      <c r="A239" s="1">
        <v>228</v>
      </c>
      <c r="B239" s="30">
        <v>1</v>
      </c>
      <c r="C239" s="21">
        <v>2</v>
      </c>
      <c r="D239" s="22">
        <v>3</v>
      </c>
      <c r="E239" s="22">
        <v>26</v>
      </c>
      <c r="F239" s="16" t="s">
        <v>235</v>
      </c>
      <c r="G239" s="23">
        <v>13</v>
      </c>
      <c r="H239" s="23">
        <v>3</v>
      </c>
      <c r="I239" s="16">
        <v>2</v>
      </c>
      <c r="J239" s="24"/>
      <c r="K239" s="13">
        <v>3</v>
      </c>
      <c r="L239" s="23">
        <v>2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f t="shared" si="6"/>
        <v>1</v>
      </c>
      <c r="S239" s="23">
        <v>2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f t="shared" si="7"/>
        <v>1</v>
      </c>
    </row>
    <row r="240" spans="1:27" ht="15.95" customHeight="1" x14ac:dyDescent="0.15">
      <c r="A240" s="1">
        <v>229</v>
      </c>
      <c r="B240" s="30">
        <v>1</v>
      </c>
      <c r="C240" s="21">
        <v>2</v>
      </c>
      <c r="D240" s="22">
        <v>3</v>
      </c>
      <c r="E240" s="22">
        <v>26</v>
      </c>
      <c r="F240" s="16" t="s">
        <v>235</v>
      </c>
      <c r="G240" s="23">
        <v>13</v>
      </c>
      <c r="H240" s="23">
        <v>2</v>
      </c>
      <c r="I240" s="16">
        <v>2</v>
      </c>
      <c r="J240" s="24"/>
      <c r="K240" s="13">
        <v>3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f t="shared" si="6"/>
        <v>1</v>
      </c>
      <c r="S240" s="23">
        <v>1</v>
      </c>
      <c r="T240" s="5">
        <v>0</v>
      </c>
      <c r="U240" s="6">
        <v>1</v>
      </c>
      <c r="V240" s="7">
        <v>0</v>
      </c>
      <c r="W240" s="8">
        <v>0</v>
      </c>
      <c r="X240" s="7">
        <v>1</v>
      </c>
      <c r="Y240" s="7">
        <v>0</v>
      </c>
      <c r="Z240" s="12">
        <v>0</v>
      </c>
      <c r="AA240" s="19">
        <f t="shared" si="7"/>
        <v>2</v>
      </c>
    </row>
    <row r="241" spans="1:27" ht="15.95" customHeight="1" x14ac:dyDescent="0.15">
      <c r="A241" s="1">
        <v>230</v>
      </c>
      <c r="B241" s="30">
        <v>1</v>
      </c>
      <c r="C241" s="21">
        <v>2</v>
      </c>
      <c r="D241" s="22">
        <v>3</v>
      </c>
      <c r="E241" s="22">
        <v>26</v>
      </c>
      <c r="F241" s="16" t="s">
        <v>235</v>
      </c>
      <c r="G241" s="23">
        <v>13</v>
      </c>
      <c r="H241" s="23">
        <v>3</v>
      </c>
      <c r="I241" s="16">
        <v>2</v>
      </c>
      <c r="J241" s="24"/>
      <c r="K241" s="13">
        <v>3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f t="shared" si="6"/>
        <v>1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1</v>
      </c>
      <c r="Y241" s="7">
        <v>0</v>
      </c>
      <c r="Z241" s="12">
        <v>0</v>
      </c>
      <c r="AA241" s="19">
        <f t="shared" si="7"/>
        <v>2</v>
      </c>
    </row>
    <row r="242" spans="1:27" ht="15.95" customHeight="1" x14ac:dyDescent="0.15">
      <c r="A242" s="1">
        <v>231</v>
      </c>
      <c r="B242" s="30">
        <v>1</v>
      </c>
      <c r="C242" s="21">
        <v>2</v>
      </c>
      <c r="D242" s="22">
        <v>3</v>
      </c>
      <c r="E242" s="22">
        <v>26</v>
      </c>
      <c r="F242" s="16" t="s">
        <v>235</v>
      </c>
      <c r="G242" s="23">
        <v>13</v>
      </c>
      <c r="H242" s="23">
        <v>3</v>
      </c>
      <c r="I242" s="16">
        <v>2</v>
      </c>
      <c r="J242" s="24"/>
      <c r="K242" s="13">
        <v>3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f t="shared" si="6"/>
        <v>1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f t="shared" si="7"/>
        <v>1</v>
      </c>
    </row>
    <row r="243" spans="1:27" ht="15.95" customHeight="1" x14ac:dyDescent="0.15">
      <c r="A243" s="1">
        <v>232</v>
      </c>
      <c r="B243" s="30">
        <v>1</v>
      </c>
      <c r="C243" s="21">
        <v>2</v>
      </c>
      <c r="D243" s="22">
        <v>3</v>
      </c>
      <c r="E243" s="22">
        <v>26</v>
      </c>
      <c r="F243" s="16" t="s">
        <v>235</v>
      </c>
      <c r="G243" s="23">
        <v>13</v>
      </c>
      <c r="H243" s="23">
        <v>2</v>
      </c>
      <c r="I243" s="16">
        <v>2</v>
      </c>
      <c r="J243" s="24"/>
      <c r="K243" s="13">
        <v>3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f t="shared" si="6"/>
        <v>1</v>
      </c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f t="shared" si="7"/>
        <v>1</v>
      </c>
    </row>
    <row r="244" spans="1:27" ht="15.95" customHeight="1" x14ac:dyDescent="0.15">
      <c r="A244" s="1">
        <v>233</v>
      </c>
      <c r="B244" s="30">
        <v>1</v>
      </c>
      <c r="C244" s="21">
        <v>2</v>
      </c>
      <c r="D244" s="22">
        <v>3</v>
      </c>
      <c r="E244" s="22">
        <v>26</v>
      </c>
      <c r="F244" s="16" t="s">
        <v>235</v>
      </c>
      <c r="G244" s="23">
        <v>13</v>
      </c>
      <c r="H244" s="23">
        <v>2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f t="shared" si="6"/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f t="shared" si="7"/>
        <v>0</v>
      </c>
    </row>
    <row r="245" spans="1:27" ht="15.95" customHeight="1" x14ac:dyDescent="0.15">
      <c r="A245" s="1">
        <v>234</v>
      </c>
      <c r="B245" s="30">
        <v>1</v>
      </c>
      <c r="C245" s="21">
        <v>2</v>
      </c>
      <c r="D245" s="22">
        <v>3</v>
      </c>
      <c r="E245" s="22">
        <v>26</v>
      </c>
      <c r="F245" s="16" t="s">
        <v>235</v>
      </c>
      <c r="G245" s="23">
        <v>13</v>
      </c>
      <c r="H245" s="23">
        <v>3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f t="shared" si="6"/>
        <v>0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f t="shared" si="7"/>
        <v>1</v>
      </c>
    </row>
    <row r="246" spans="1:27" ht="15.95" customHeight="1" x14ac:dyDescent="0.15">
      <c r="A246" s="1">
        <v>235</v>
      </c>
      <c r="B246" s="30">
        <v>1</v>
      </c>
      <c r="C246" s="21">
        <v>2</v>
      </c>
      <c r="D246" s="22">
        <v>3</v>
      </c>
      <c r="E246" s="22">
        <v>26</v>
      </c>
      <c r="F246" s="16" t="s">
        <v>235</v>
      </c>
      <c r="G246" s="23">
        <v>13</v>
      </c>
      <c r="H246" s="23">
        <v>4</v>
      </c>
      <c r="I246" s="16">
        <v>2</v>
      </c>
      <c r="J246" s="24"/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f t="shared" si="6"/>
        <v>1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f t="shared" si="7"/>
        <v>2</v>
      </c>
    </row>
    <row r="247" spans="1:27" ht="15.95" customHeight="1" x14ac:dyDescent="0.15">
      <c r="A247" s="1">
        <v>236</v>
      </c>
      <c r="B247" s="30">
        <v>1</v>
      </c>
      <c r="C247" s="21">
        <v>2</v>
      </c>
      <c r="D247" s="22">
        <v>3</v>
      </c>
      <c r="E247" s="22">
        <v>26</v>
      </c>
      <c r="F247" s="16" t="s">
        <v>235</v>
      </c>
      <c r="G247" s="23">
        <v>13</v>
      </c>
      <c r="H247" s="23">
        <v>3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f t="shared" si="6"/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f t="shared" si="7"/>
        <v>0</v>
      </c>
    </row>
    <row r="248" spans="1:27" ht="15.95" customHeight="1" x14ac:dyDescent="0.15">
      <c r="A248" s="1">
        <v>237</v>
      </c>
      <c r="B248" s="30">
        <v>1</v>
      </c>
      <c r="C248" s="21">
        <v>2</v>
      </c>
      <c r="D248" s="22">
        <v>3</v>
      </c>
      <c r="E248" s="22">
        <v>26</v>
      </c>
      <c r="F248" s="16" t="s">
        <v>235</v>
      </c>
      <c r="G248" s="23">
        <v>13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f t="shared" si="6"/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f t="shared" si="7"/>
        <v>0</v>
      </c>
    </row>
    <row r="249" spans="1:27" ht="15.95" customHeight="1" x14ac:dyDescent="0.15">
      <c r="A249" s="1">
        <v>238</v>
      </c>
      <c r="B249" s="30">
        <v>1</v>
      </c>
      <c r="C249" s="21">
        <v>2</v>
      </c>
      <c r="D249" s="22">
        <v>3</v>
      </c>
      <c r="E249" s="22">
        <v>26</v>
      </c>
      <c r="F249" s="16" t="s">
        <v>235</v>
      </c>
      <c r="G249" s="23">
        <v>13</v>
      </c>
      <c r="H249" s="23">
        <v>3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f t="shared" si="6"/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f t="shared" si="7"/>
        <v>0</v>
      </c>
    </row>
    <row r="250" spans="1:27" ht="15.95" customHeight="1" x14ac:dyDescent="0.15">
      <c r="A250" s="1">
        <v>239</v>
      </c>
      <c r="B250" s="30">
        <v>1</v>
      </c>
      <c r="C250" s="21">
        <v>2</v>
      </c>
      <c r="D250" s="22">
        <v>3</v>
      </c>
      <c r="E250" s="22">
        <v>26</v>
      </c>
      <c r="F250" s="16" t="s">
        <v>235</v>
      </c>
      <c r="G250" s="23">
        <v>13</v>
      </c>
      <c r="H250" s="23">
        <v>3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f t="shared" si="6"/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f t="shared" si="7"/>
        <v>0</v>
      </c>
    </row>
    <row r="251" spans="1:27" ht="15.95" customHeight="1" x14ac:dyDescent="0.15">
      <c r="A251" s="1">
        <v>240</v>
      </c>
      <c r="B251" s="30">
        <v>1</v>
      </c>
      <c r="C251" s="21">
        <v>2</v>
      </c>
      <c r="D251" s="22">
        <v>3</v>
      </c>
      <c r="E251" s="22">
        <v>26</v>
      </c>
      <c r="F251" s="16" t="s">
        <v>235</v>
      </c>
      <c r="G251" s="23">
        <v>13</v>
      </c>
      <c r="H251" s="23">
        <v>6</v>
      </c>
      <c r="I251" s="16">
        <v>2</v>
      </c>
      <c r="J251" s="24"/>
      <c r="K251" s="13">
        <v>1</v>
      </c>
      <c r="L251" s="23">
        <v>1</v>
      </c>
      <c r="M251" s="5">
        <v>2</v>
      </c>
      <c r="N251" s="6">
        <v>0</v>
      </c>
      <c r="O251" s="7">
        <v>0</v>
      </c>
      <c r="P251" s="8">
        <v>0</v>
      </c>
      <c r="Q251" s="7">
        <v>0</v>
      </c>
      <c r="R251" s="19">
        <f t="shared" si="6"/>
        <v>2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f t="shared" si="7"/>
        <v>0</v>
      </c>
    </row>
    <row r="252" spans="1:27" ht="15.95" customHeight="1" x14ac:dyDescent="0.15">
      <c r="A252" s="1">
        <v>241</v>
      </c>
      <c r="B252" s="30">
        <v>1</v>
      </c>
      <c r="C252" s="21">
        <v>2</v>
      </c>
      <c r="D252" s="22">
        <v>3</v>
      </c>
      <c r="E252" s="22">
        <v>26</v>
      </c>
      <c r="F252" s="16" t="s">
        <v>235</v>
      </c>
      <c r="G252" s="23">
        <v>13</v>
      </c>
      <c r="H252" s="23">
        <v>8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f t="shared" si="6"/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f t="shared" si="7"/>
        <v>0</v>
      </c>
    </row>
    <row r="253" spans="1:27" ht="15.95" customHeight="1" x14ac:dyDescent="0.15">
      <c r="A253" s="1">
        <v>242</v>
      </c>
      <c r="B253" s="30">
        <v>1</v>
      </c>
      <c r="C253" s="21">
        <v>2</v>
      </c>
      <c r="D253" s="22">
        <v>3</v>
      </c>
      <c r="E253" s="22">
        <v>26</v>
      </c>
      <c r="F253" s="16" t="s">
        <v>235</v>
      </c>
      <c r="G253" s="23">
        <v>13</v>
      </c>
      <c r="H253" s="23">
        <v>3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f t="shared" si="6"/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f t="shared" si="7"/>
        <v>0</v>
      </c>
    </row>
    <row r="254" spans="1:27" ht="15.95" customHeight="1" x14ac:dyDescent="0.15">
      <c r="A254" s="1">
        <v>243</v>
      </c>
      <c r="B254" s="30">
        <v>1</v>
      </c>
      <c r="C254" s="21">
        <v>2</v>
      </c>
      <c r="D254" s="22">
        <v>3</v>
      </c>
      <c r="E254" s="22">
        <v>26</v>
      </c>
      <c r="F254" s="16" t="s">
        <v>235</v>
      </c>
      <c r="G254" s="23">
        <v>13</v>
      </c>
      <c r="H254" s="23">
        <v>5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f t="shared" si="6"/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f t="shared" si="7"/>
        <v>0</v>
      </c>
    </row>
    <row r="255" spans="1:27" ht="15.95" customHeight="1" x14ac:dyDescent="0.15">
      <c r="A255" s="1">
        <v>244</v>
      </c>
      <c r="B255" s="30">
        <v>1</v>
      </c>
      <c r="C255" s="21">
        <v>2</v>
      </c>
      <c r="D255" s="22">
        <v>3</v>
      </c>
      <c r="E255" s="22">
        <v>26</v>
      </c>
      <c r="F255" s="16" t="s">
        <v>235</v>
      </c>
      <c r="G255" s="23">
        <v>13</v>
      </c>
      <c r="H255" s="23">
        <v>3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f t="shared" si="6"/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f t="shared" si="7"/>
        <v>0</v>
      </c>
    </row>
    <row r="256" spans="1:27" ht="15.95" customHeight="1" x14ac:dyDescent="0.15">
      <c r="A256" s="1">
        <v>245</v>
      </c>
      <c r="B256" s="30">
        <v>1</v>
      </c>
      <c r="C256" s="21">
        <v>2</v>
      </c>
      <c r="D256" s="22">
        <v>3</v>
      </c>
      <c r="E256" s="22">
        <v>26</v>
      </c>
      <c r="F256" s="16" t="s">
        <v>235</v>
      </c>
      <c r="G256" s="23">
        <v>13</v>
      </c>
      <c r="H256" s="23">
        <v>4</v>
      </c>
      <c r="I256" s="16">
        <v>2</v>
      </c>
      <c r="J256" s="24"/>
      <c r="K256" s="13">
        <v>1</v>
      </c>
      <c r="L256" s="23">
        <v>2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f t="shared" si="6"/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f t="shared" si="7"/>
        <v>0</v>
      </c>
    </row>
    <row r="257" spans="1:27" ht="15.95" customHeight="1" x14ac:dyDescent="0.15">
      <c r="A257" s="1">
        <v>246</v>
      </c>
      <c r="B257" s="30">
        <v>1</v>
      </c>
      <c r="C257" s="21">
        <v>2</v>
      </c>
      <c r="D257" s="22">
        <v>3</v>
      </c>
      <c r="E257" s="22">
        <v>26</v>
      </c>
      <c r="F257" s="16" t="s">
        <v>235</v>
      </c>
      <c r="G257" s="23">
        <v>13</v>
      </c>
      <c r="H257" s="23">
        <v>4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0</v>
      </c>
      <c r="P257" s="8">
        <v>1</v>
      </c>
      <c r="Q257" s="7">
        <v>0</v>
      </c>
      <c r="R257" s="19">
        <f t="shared" si="6"/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f t="shared" si="7"/>
        <v>0</v>
      </c>
    </row>
    <row r="258" spans="1:27" ht="15.95" customHeight="1" x14ac:dyDescent="0.15">
      <c r="A258" s="1">
        <v>247</v>
      </c>
      <c r="B258" s="30">
        <v>1</v>
      </c>
      <c r="C258" s="21">
        <v>2</v>
      </c>
      <c r="D258" s="22">
        <v>3</v>
      </c>
      <c r="E258" s="22">
        <v>26</v>
      </c>
      <c r="F258" s="16" t="s">
        <v>235</v>
      </c>
      <c r="G258" s="23">
        <v>13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f t="shared" si="6"/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f t="shared" si="7"/>
        <v>0</v>
      </c>
    </row>
    <row r="259" spans="1:27" ht="15.95" customHeight="1" x14ac:dyDescent="0.15">
      <c r="A259" s="1">
        <v>248</v>
      </c>
      <c r="B259" s="30">
        <v>1</v>
      </c>
      <c r="C259" s="21">
        <v>2</v>
      </c>
      <c r="D259" s="22">
        <v>3</v>
      </c>
      <c r="E259" s="22">
        <v>26</v>
      </c>
      <c r="F259" s="16" t="s">
        <v>235</v>
      </c>
      <c r="G259" s="23">
        <v>13</v>
      </c>
      <c r="H259" s="23">
        <v>2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f t="shared" si="6"/>
        <v>0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f t="shared" si="7"/>
        <v>1</v>
      </c>
    </row>
    <row r="260" spans="1:27" ht="15.95" customHeight="1" x14ac:dyDescent="0.15">
      <c r="A260" s="1">
        <v>249</v>
      </c>
      <c r="B260" s="30">
        <v>1</v>
      </c>
      <c r="C260" s="21">
        <v>2</v>
      </c>
      <c r="D260" s="22">
        <v>3</v>
      </c>
      <c r="E260" s="22">
        <v>26</v>
      </c>
      <c r="F260" s="16" t="s">
        <v>235</v>
      </c>
      <c r="G260" s="23">
        <v>13</v>
      </c>
      <c r="H260" s="23">
        <v>3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f t="shared" si="6"/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2</v>
      </c>
      <c r="Y260" s="7">
        <v>0</v>
      </c>
      <c r="Z260" s="12">
        <v>0</v>
      </c>
      <c r="AA260" s="19">
        <f t="shared" si="7"/>
        <v>3</v>
      </c>
    </row>
    <row r="261" spans="1:27" ht="15.95" customHeight="1" x14ac:dyDescent="0.15">
      <c r="A261" s="1">
        <v>250</v>
      </c>
      <c r="B261" s="30">
        <v>1</v>
      </c>
      <c r="C261" s="21">
        <v>2</v>
      </c>
      <c r="D261" s="22">
        <v>3</v>
      </c>
      <c r="E261" s="22">
        <v>26</v>
      </c>
      <c r="F261" s="16" t="s">
        <v>235</v>
      </c>
      <c r="G261" s="23">
        <v>13</v>
      </c>
      <c r="H261" s="23">
        <v>3</v>
      </c>
      <c r="I261" s="16">
        <v>2</v>
      </c>
      <c r="J261" s="24"/>
      <c r="K261" s="13">
        <v>3</v>
      </c>
      <c r="L261" s="23">
        <v>2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f t="shared" si="6"/>
        <v>1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1</v>
      </c>
      <c r="Y261" s="7">
        <v>0</v>
      </c>
      <c r="Z261" s="12">
        <v>0</v>
      </c>
      <c r="AA261" s="19">
        <f t="shared" si="7"/>
        <v>2</v>
      </c>
    </row>
    <row r="262" spans="1:27" ht="15.95" customHeight="1" x14ac:dyDescent="0.15">
      <c r="A262" s="1">
        <v>251</v>
      </c>
      <c r="B262" s="30">
        <v>1</v>
      </c>
      <c r="C262" s="21">
        <v>2</v>
      </c>
      <c r="D262" s="22">
        <v>3</v>
      </c>
      <c r="E262" s="22">
        <v>26</v>
      </c>
      <c r="F262" s="16" t="s">
        <v>235</v>
      </c>
      <c r="G262" s="23">
        <v>13</v>
      </c>
      <c r="H262" s="23">
        <v>4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f t="shared" si="6"/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f t="shared" si="7"/>
        <v>2</v>
      </c>
    </row>
    <row r="263" spans="1:27" ht="15.95" customHeight="1" x14ac:dyDescent="0.15">
      <c r="A263" s="1">
        <v>252</v>
      </c>
      <c r="B263" s="30">
        <v>1</v>
      </c>
      <c r="C263" s="21">
        <v>2</v>
      </c>
      <c r="D263" s="22">
        <v>3</v>
      </c>
      <c r="E263" s="22">
        <v>26</v>
      </c>
      <c r="F263" s="16" t="s">
        <v>235</v>
      </c>
      <c r="G263" s="23">
        <v>13</v>
      </c>
      <c r="H263" s="23">
        <v>2</v>
      </c>
      <c r="I263" s="16">
        <v>2</v>
      </c>
      <c r="J263" s="24"/>
      <c r="K263" s="13">
        <v>3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f t="shared" si="6"/>
        <v>1</v>
      </c>
      <c r="S263" s="23">
        <v>1</v>
      </c>
      <c r="T263" s="5">
        <v>0</v>
      </c>
      <c r="U263" s="6">
        <v>1</v>
      </c>
      <c r="V263" s="7">
        <v>1</v>
      </c>
      <c r="W263" s="8">
        <v>0</v>
      </c>
      <c r="X263" s="7">
        <v>0</v>
      </c>
      <c r="Y263" s="7">
        <v>0</v>
      </c>
      <c r="Z263" s="12">
        <v>0</v>
      </c>
      <c r="AA263" s="19">
        <f t="shared" si="7"/>
        <v>2</v>
      </c>
    </row>
    <row r="264" spans="1:27" ht="15.95" customHeight="1" x14ac:dyDescent="0.15">
      <c r="A264" s="1">
        <v>253</v>
      </c>
      <c r="B264" s="30">
        <v>1</v>
      </c>
      <c r="C264" s="21">
        <v>2</v>
      </c>
      <c r="D264" s="22">
        <v>3</v>
      </c>
      <c r="E264" s="22">
        <v>26</v>
      </c>
      <c r="F264" s="16" t="s">
        <v>235</v>
      </c>
      <c r="G264" s="23">
        <v>13</v>
      </c>
      <c r="H264" s="23">
        <v>2</v>
      </c>
      <c r="I264" s="16">
        <v>2</v>
      </c>
      <c r="J264" s="24"/>
      <c r="K264" s="13">
        <v>3</v>
      </c>
      <c r="L264" s="23">
        <v>1</v>
      </c>
      <c r="M264" s="5">
        <v>0</v>
      </c>
      <c r="N264" s="6">
        <v>3</v>
      </c>
      <c r="O264" s="7">
        <v>0</v>
      </c>
      <c r="P264" s="8">
        <v>0</v>
      </c>
      <c r="Q264" s="7">
        <v>0</v>
      </c>
      <c r="R264" s="19">
        <f t="shared" si="6"/>
        <v>3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1</v>
      </c>
      <c r="Y264" s="7">
        <v>0</v>
      </c>
      <c r="Z264" s="12">
        <v>0</v>
      </c>
      <c r="AA264" s="19">
        <f t="shared" si="7"/>
        <v>2</v>
      </c>
    </row>
    <row r="265" spans="1:27" ht="15.95" customHeight="1" x14ac:dyDescent="0.15">
      <c r="A265" s="1">
        <v>254</v>
      </c>
      <c r="B265" s="30">
        <v>1</v>
      </c>
      <c r="C265" s="21">
        <v>2</v>
      </c>
      <c r="D265" s="22">
        <v>3</v>
      </c>
      <c r="E265" s="22">
        <v>26</v>
      </c>
      <c r="F265" s="16" t="s">
        <v>235</v>
      </c>
      <c r="G265" s="23">
        <v>13</v>
      </c>
      <c r="H265" s="23">
        <v>2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f t="shared" si="6"/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f t="shared" si="7"/>
        <v>0</v>
      </c>
    </row>
    <row r="266" spans="1:27" ht="15.95" customHeight="1" x14ac:dyDescent="0.15">
      <c r="A266" s="1">
        <v>255</v>
      </c>
      <c r="B266" s="30">
        <v>1</v>
      </c>
      <c r="C266" s="21">
        <v>2</v>
      </c>
      <c r="D266" s="22">
        <v>3</v>
      </c>
      <c r="E266" s="22">
        <v>26</v>
      </c>
      <c r="F266" s="16" t="s">
        <v>235</v>
      </c>
      <c r="G266" s="23">
        <v>13</v>
      </c>
      <c r="H266" s="23">
        <v>7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2</v>
      </c>
      <c r="O266" s="7">
        <v>2</v>
      </c>
      <c r="P266" s="8">
        <v>4</v>
      </c>
      <c r="Q266" s="7">
        <v>0</v>
      </c>
      <c r="R266" s="19">
        <f t="shared" si="6"/>
        <v>8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f t="shared" si="7"/>
        <v>0</v>
      </c>
    </row>
    <row r="267" spans="1:27" ht="15.95" customHeight="1" x14ac:dyDescent="0.15">
      <c r="A267" s="1">
        <v>256</v>
      </c>
      <c r="B267" s="30">
        <v>1</v>
      </c>
      <c r="C267" s="21">
        <v>2</v>
      </c>
      <c r="D267" s="22">
        <v>3</v>
      </c>
      <c r="E267" s="22">
        <v>26</v>
      </c>
      <c r="F267" s="16" t="s">
        <v>235</v>
      </c>
      <c r="G267" s="23">
        <v>13</v>
      </c>
      <c r="H267" s="23">
        <v>1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f t="shared" si="6"/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f t="shared" si="7"/>
        <v>0</v>
      </c>
    </row>
    <row r="268" spans="1:27" ht="15.95" customHeight="1" x14ac:dyDescent="0.15">
      <c r="A268" s="1">
        <v>257</v>
      </c>
      <c r="B268" s="30">
        <v>1</v>
      </c>
      <c r="C268" s="21">
        <v>2</v>
      </c>
      <c r="D268" s="22">
        <v>3</v>
      </c>
      <c r="E268" s="22">
        <v>26</v>
      </c>
      <c r="F268" s="16" t="s">
        <v>235</v>
      </c>
      <c r="G268" s="23">
        <v>13</v>
      </c>
      <c r="H268" s="23">
        <v>8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>
        <f t="shared" si="6"/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f t="shared" si="7"/>
        <v>0</v>
      </c>
    </row>
    <row r="269" spans="1:27" ht="15.95" customHeight="1" x14ac:dyDescent="0.15">
      <c r="A269" s="1">
        <v>258</v>
      </c>
      <c r="B269" s="30">
        <v>1</v>
      </c>
      <c r="C269" s="21">
        <v>2</v>
      </c>
      <c r="D269" s="22">
        <v>3</v>
      </c>
      <c r="E269" s="22">
        <v>26</v>
      </c>
      <c r="F269" s="16" t="s">
        <v>235</v>
      </c>
      <c r="G269" s="23">
        <v>13</v>
      </c>
      <c r="H269" s="23">
        <v>3</v>
      </c>
      <c r="I269" s="16">
        <v>2</v>
      </c>
      <c r="J269" s="24"/>
      <c r="K269" s="13">
        <v>1</v>
      </c>
      <c r="L269" s="23">
        <v>5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f t="shared" ref="R269:R332" si="8">SUM(M269:Q269)</f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f t="shared" ref="AA269:AA332" si="9">SUM(T269:Z269)</f>
        <v>0</v>
      </c>
    </row>
    <row r="270" spans="1:27" ht="15.95" customHeight="1" x14ac:dyDescent="0.15">
      <c r="A270" s="1">
        <v>259</v>
      </c>
      <c r="B270" s="30">
        <v>1</v>
      </c>
      <c r="C270" s="21">
        <v>2</v>
      </c>
      <c r="D270" s="22">
        <v>3</v>
      </c>
      <c r="E270" s="22">
        <v>26</v>
      </c>
      <c r="F270" s="16" t="s">
        <v>235</v>
      </c>
      <c r="G270" s="23">
        <v>13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f t="shared" si="8"/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f t="shared" si="9"/>
        <v>1</v>
      </c>
    </row>
    <row r="271" spans="1:27" ht="15.95" customHeight="1" x14ac:dyDescent="0.15">
      <c r="A271" s="1">
        <v>260</v>
      </c>
      <c r="B271" s="30">
        <v>1</v>
      </c>
      <c r="C271" s="21">
        <v>2</v>
      </c>
      <c r="D271" s="22">
        <v>3</v>
      </c>
      <c r="E271" s="22">
        <v>26</v>
      </c>
      <c r="F271" s="16" t="s">
        <v>235</v>
      </c>
      <c r="G271" s="23">
        <v>13</v>
      </c>
      <c r="H271" s="23">
        <v>2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f t="shared" si="8"/>
        <v>1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f t="shared" si="9"/>
        <v>1</v>
      </c>
    </row>
    <row r="272" spans="1:27" ht="15.95" customHeight="1" x14ac:dyDescent="0.15">
      <c r="A272" s="1">
        <v>261</v>
      </c>
      <c r="B272" s="30">
        <v>1</v>
      </c>
      <c r="C272" s="21">
        <v>2</v>
      </c>
      <c r="D272" s="22">
        <v>3</v>
      </c>
      <c r="E272" s="22">
        <v>26</v>
      </c>
      <c r="F272" s="16" t="s">
        <v>235</v>
      </c>
      <c r="G272" s="23">
        <v>13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f t="shared" si="8"/>
        <v>0</v>
      </c>
      <c r="S272" s="23">
        <v>1</v>
      </c>
      <c r="T272" s="5">
        <v>0</v>
      </c>
      <c r="U272" s="6">
        <v>0</v>
      </c>
      <c r="V272" s="7">
        <v>1</v>
      </c>
      <c r="W272" s="8">
        <v>0</v>
      </c>
      <c r="X272" s="7">
        <v>0</v>
      </c>
      <c r="Y272" s="7">
        <v>0</v>
      </c>
      <c r="Z272" s="12">
        <v>0</v>
      </c>
      <c r="AA272" s="19">
        <f t="shared" si="9"/>
        <v>1</v>
      </c>
    </row>
    <row r="273" spans="1:27" ht="15.95" customHeight="1" x14ac:dyDescent="0.15">
      <c r="A273" s="1">
        <v>262</v>
      </c>
      <c r="B273" s="30">
        <v>1</v>
      </c>
      <c r="C273" s="21">
        <v>2</v>
      </c>
      <c r="D273" s="22">
        <v>3</v>
      </c>
      <c r="E273" s="22">
        <v>26</v>
      </c>
      <c r="F273" s="16" t="s">
        <v>235</v>
      </c>
      <c r="G273" s="23">
        <v>13</v>
      </c>
      <c r="H273" s="23">
        <v>2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f t="shared" si="8"/>
        <v>1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1</v>
      </c>
      <c r="Y273" s="7">
        <v>0</v>
      </c>
      <c r="Z273" s="12">
        <v>0</v>
      </c>
      <c r="AA273" s="19">
        <f t="shared" si="9"/>
        <v>2</v>
      </c>
    </row>
    <row r="274" spans="1:27" ht="15.95" customHeight="1" x14ac:dyDescent="0.15">
      <c r="A274" s="1">
        <v>263</v>
      </c>
      <c r="B274" s="30">
        <v>1</v>
      </c>
      <c r="C274" s="21">
        <v>2</v>
      </c>
      <c r="D274" s="22">
        <v>3</v>
      </c>
      <c r="E274" s="22">
        <v>26</v>
      </c>
      <c r="F274" s="16" t="s">
        <v>235</v>
      </c>
      <c r="G274" s="23">
        <v>13</v>
      </c>
      <c r="H274" s="23">
        <v>4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f t="shared" si="8"/>
        <v>0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f t="shared" si="9"/>
        <v>2</v>
      </c>
    </row>
    <row r="275" spans="1:27" ht="15.95" customHeight="1" x14ac:dyDescent="0.15">
      <c r="A275" s="1">
        <v>264</v>
      </c>
      <c r="B275" s="30">
        <v>1</v>
      </c>
      <c r="C275" s="21">
        <v>2</v>
      </c>
      <c r="D275" s="22">
        <v>3</v>
      </c>
      <c r="E275" s="22">
        <v>26</v>
      </c>
      <c r="F275" s="16" t="s">
        <v>235</v>
      </c>
      <c r="G275" s="23">
        <v>13</v>
      </c>
      <c r="H275" s="23">
        <v>3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f t="shared" si="8"/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1</v>
      </c>
      <c r="Y275" s="7">
        <v>0</v>
      </c>
      <c r="Z275" s="12">
        <v>0</v>
      </c>
      <c r="AA275" s="19">
        <f t="shared" si="9"/>
        <v>2</v>
      </c>
    </row>
    <row r="276" spans="1:27" ht="15.95" customHeight="1" x14ac:dyDescent="0.15">
      <c r="A276" s="1">
        <v>265</v>
      </c>
      <c r="B276" s="30">
        <v>1</v>
      </c>
      <c r="C276" s="21">
        <v>2</v>
      </c>
      <c r="D276" s="22">
        <v>3</v>
      </c>
      <c r="E276" s="22">
        <v>26</v>
      </c>
      <c r="F276" s="16" t="s">
        <v>235</v>
      </c>
      <c r="G276" s="23">
        <v>13</v>
      </c>
      <c r="H276" s="23">
        <v>5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f t="shared" si="8"/>
        <v>0</v>
      </c>
      <c r="S276" s="23">
        <v>1</v>
      </c>
      <c r="T276" s="5">
        <v>0</v>
      </c>
      <c r="U276" s="6">
        <v>0</v>
      </c>
      <c r="V276" s="7">
        <v>1</v>
      </c>
      <c r="W276" s="8">
        <v>0</v>
      </c>
      <c r="X276" s="7">
        <v>0</v>
      </c>
      <c r="Y276" s="7">
        <v>0</v>
      </c>
      <c r="Z276" s="12">
        <v>0</v>
      </c>
      <c r="AA276" s="19">
        <f t="shared" si="9"/>
        <v>1</v>
      </c>
    </row>
    <row r="277" spans="1:27" ht="15.95" customHeight="1" x14ac:dyDescent="0.15">
      <c r="A277" s="1">
        <v>266</v>
      </c>
      <c r="B277" s="30">
        <v>1</v>
      </c>
      <c r="C277" s="21">
        <v>2</v>
      </c>
      <c r="D277" s="22">
        <v>3</v>
      </c>
      <c r="E277" s="22">
        <v>26</v>
      </c>
      <c r="F277" s="16" t="s">
        <v>235</v>
      </c>
      <c r="G277" s="23">
        <v>13</v>
      </c>
      <c r="H277" s="23">
        <v>2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f t="shared" si="8"/>
        <v>1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1</v>
      </c>
      <c r="Z277" s="12">
        <v>0</v>
      </c>
      <c r="AA277" s="19">
        <f t="shared" si="9"/>
        <v>2</v>
      </c>
    </row>
    <row r="278" spans="1:27" ht="15.95" customHeight="1" x14ac:dyDescent="0.15">
      <c r="A278" s="1">
        <v>267</v>
      </c>
      <c r="B278" s="30">
        <v>1</v>
      </c>
      <c r="C278" s="21">
        <v>2</v>
      </c>
      <c r="D278" s="22">
        <v>3</v>
      </c>
      <c r="E278" s="22">
        <v>26</v>
      </c>
      <c r="F278" s="16" t="s">
        <v>235</v>
      </c>
      <c r="G278" s="23">
        <v>14</v>
      </c>
      <c r="H278" s="23">
        <v>5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0</v>
      </c>
      <c r="O278" s="7">
        <v>1</v>
      </c>
      <c r="P278" s="8">
        <v>0</v>
      </c>
      <c r="Q278" s="7">
        <v>0</v>
      </c>
      <c r="R278" s="19">
        <f t="shared" si="8"/>
        <v>1</v>
      </c>
      <c r="S278" s="23">
        <v>1</v>
      </c>
      <c r="T278" s="5">
        <v>0</v>
      </c>
      <c r="U278" s="6">
        <v>0</v>
      </c>
      <c r="V278" s="7">
        <v>1</v>
      </c>
      <c r="W278" s="8">
        <v>0</v>
      </c>
      <c r="X278" s="7">
        <v>0</v>
      </c>
      <c r="Y278" s="7">
        <v>0</v>
      </c>
      <c r="Z278" s="12">
        <v>0</v>
      </c>
      <c r="AA278" s="19">
        <f t="shared" si="9"/>
        <v>1</v>
      </c>
    </row>
    <row r="279" spans="1:27" ht="15.95" customHeight="1" x14ac:dyDescent="0.15">
      <c r="A279" s="1">
        <v>268</v>
      </c>
      <c r="B279" s="30">
        <v>1</v>
      </c>
      <c r="C279" s="21">
        <v>2</v>
      </c>
      <c r="D279" s="22">
        <v>3</v>
      </c>
      <c r="E279" s="22">
        <v>26</v>
      </c>
      <c r="F279" s="16" t="s">
        <v>235</v>
      </c>
      <c r="G279" s="23">
        <v>14</v>
      </c>
      <c r="H279" s="23">
        <v>2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2</v>
      </c>
      <c r="O279" s="7">
        <v>0</v>
      </c>
      <c r="P279" s="8">
        <v>0</v>
      </c>
      <c r="Q279" s="7">
        <v>0</v>
      </c>
      <c r="R279" s="19">
        <f t="shared" si="8"/>
        <v>2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1</v>
      </c>
      <c r="Y279" s="7">
        <v>0</v>
      </c>
      <c r="Z279" s="12">
        <v>0</v>
      </c>
      <c r="AA279" s="19">
        <f t="shared" si="9"/>
        <v>2</v>
      </c>
    </row>
    <row r="280" spans="1:27" ht="15.95" customHeight="1" x14ac:dyDescent="0.15">
      <c r="A280" s="1">
        <v>269</v>
      </c>
      <c r="B280" s="30">
        <v>1</v>
      </c>
      <c r="C280" s="21">
        <v>2</v>
      </c>
      <c r="D280" s="22">
        <v>3</v>
      </c>
      <c r="E280" s="22">
        <v>26</v>
      </c>
      <c r="F280" s="16" t="s">
        <v>235</v>
      </c>
      <c r="G280" s="23">
        <v>14</v>
      </c>
      <c r="H280" s="23">
        <v>2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f t="shared" si="8"/>
        <v>1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f t="shared" si="9"/>
        <v>1</v>
      </c>
    </row>
    <row r="281" spans="1:27" ht="15.95" customHeight="1" x14ac:dyDescent="0.15">
      <c r="A281" s="1">
        <v>270</v>
      </c>
      <c r="B281" s="30">
        <v>1</v>
      </c>
      <c r="C281" s="21">
        <v>2</v>
      </c>
      <c r="D281" s="22">
        <v>3</v>
      </c>
      <c r="E281" s="22">
        <v>26</v>
      </c>
      <c r="F281" s="16" t="s">
        <v>235</v>
      </c>
      <c r="G281" s="23">
        <v>14</v>
      </c>
      <c r="H281" s="23">
        <v>5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1</v>
      </c>
      <c r="P281" s="8">
        <v>0</v>
      </c>
      <c r="Q281" s="7">
        <v>0</v>
      </c>
      <c r="R281" s="19">
        <f t="shared" si="8"/>
        <v>2</v>
      </c>
      <c r="S281" s="23">
        <v>1</v>
      </c>
      <c r="T281" s="5">
        <v>0</v>
      </c>
      <c r="U281" s="6">
        <v>1</v>
      </c>
      <c r="V281" s="7">
        <v>1</v>
      </c>
      <c r="W281" s="8">
        <v>0</v>
      </c>
      <c r="X281" s="7">
        <v>0</v>
      </c>
      <c r="Y281" s="7">
        <v>0</v>
      </c>
      <c r="Z281" s="12">
        <v>0</v>
      </c>
      <c r="AA281" s="19">
        <f t="shared" si="9"/>
        <v>2</v>
      </c>
    </row>
    <row r="282" spans="1:27" ht="15.95" customHeight="1" x14ac:dyDescent="0.15">
      <c r="A282" s="1">
        <v>271</v>
      </c>
      <c r="B282" s="30">
        <v>1</v>
      </c>
      <c r="C282" s="21">
        <v>2</v>
      </c>
      <c r="D282" s="22">
        <v>3</v>
      </c>
      <c r="E282" s="22">
        <v>26</v>
      </c>
      <c r="F282" s="16" t="s">
        <v>235</v>
      </c>
      <c r="G282" s="23">
        <v>14</v>
      </c>
      <c r="H282" s="23">
        <v>3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f t="shared" si="8"/>
        <v>1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f t="shared" si="9"/>
        <v>1</v>
      </c>
    </row>
    <row r="283" spans="1:27" ht="15.95" customHeight="1" x14ac:dyDescent="0.15">
      <c r="A283" s="1">
        <v>272</v>
      </c>
      <c r="B283" s="30">
        <v>1</v>
      </c>
      <c r="C283" s="21">
        <v>2</v>
      </c>
      <c r="D283" s="22">
        <v>3</v>
      </c>
      <c r="E283" s="22">
        <v>26</v>
      </c>
      <c r="F283" s="16" t="s">
        <v>235</v>
      </c>
      <c r="G283" s="23">
        <v>14</v>
      </c>
      <c r="H283" s="23">
        <v>1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f t="shared" si="8"/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f t="shared" si="9"/>
        <v>0</v>
      </c>
    </row>
    <row r="284" spans="1:27" ht="15.95" customHeight="1" x14ac:dyDescent="0.15">
      <c r="A284" s="1">
        <v>273</v>
      </c>
      <c r="B284" s="30">
        <v>1</v>
      </c>
      <c r="C284" s="21">
        <v>2</v>
      </c>
      <c r="D284" s="22">
        <v>3</v>
      </c>
      <c r="E284" s="22">
        <v>26</v>
      </c>
      <c r="F284" s="16" t="s">
        <v>235</v>
      </c>
      <c r="G284" s="23">
        <v>14</v>
      </c>
      <c r="H284" s="23">
        <v>2</v>
      </c>
      <c r="I284" s="16">
        <v>2</v>
      </c>
      <c r="J284" s="24"/>
      <c r="K284" s="13">
        <v>3</v>
      </c>
      <c r="L284" s="23">
        <v>1</v>
      </c>
      <c r="M284" s="5">
        <v>0</v>
      </c>
      <c r="N284" s="6">
        <v>1</v>
      </c>
      <c r="O284" s="7">
        <v>1</v>
      </c>
      <c r="P284" s="8">
        <v>0</v>
      </c>
      <c r="Q284" s="7">
        <v>0</v>
      </c>
      <c r="R284" s="19">
        <f t="shared" si="8"/>
        <v>2</v>
      </c>
      <c r="S284" s="23">
        <v>1</v>
      </c>
      <c r="T284" s="5">
        <v>0</v>
      </c>
      <c r="U284" s="6">
        <v>1</v>
      </c>
      <c r="V284" s="7">
        <v>1</v>
      </c>
      <c r="W284" s="8">
        <v>0</v>
      </c>
      <c r="X284" s="7">
        <v>0</v>
      </c>
      <c r="Y284" s="7">
        <v>0</v>
      </c>
      <c r="Z284" s="12">
        <v>0</v>
      </c>
      <c r="AA284" s="19">
        <f t="shared" si="9"/>
        <v>2</v>
      </c>
    </row>
    <row r="285" spans="1:27" ht="15.95" customHeight="1" x14ac:dyDescent="0.15">
      <c r="A285" s="1">
        <v>274</v>
      </c>
      <c r="B285" s="30">
        <v>1</v>
      </c>
      <c r="C285" s="21">
        <v>2</v>
      </c>
      <c r="D285" s="22">
        <v>3</v>
      </c>
      <c r="E285" s="22">
        <v>26</v>
      </c>
      <c r="F285" s="16" t="s">
        <v>235</v>
      </c>
      <c r="G285" s="23">
        <v>14</v>
      </c>
      <c r="H285" s="23">
        <v>2</v>
      </c>
      <c r="I285" s="16">
        <v>2</v>
      </c>
      <c r="J285" s="24"/>
      <c r="K285" s="13">
        <v>1</v>
      </c>
      <c r="L285" s="23">
        <v>1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9">
        <f t="shared" si="8"/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f t="shared" si="9"/>
        <v>0</v>
      </c>
    </row>
    <row r="286" spans="1:27" ht="15.95" customHeight="1" x14ac:dyDescent="0.15">
      <c r="A286" s="1">
        <v>275</v>
      </c>
      <c r="B286" s="30">
        <v>1</v>
      </c>
      <c r="C286" s="21">
        <v>2</v>
      </c>
      <c r="D286" s="22">
        <v>3</v>
      </c>
      <c r="E286" s="22">
        <v>26</v>
      </c>
      <c r="F286" s="16" t="s">
        <v>235</v>
      </c>
      <c r="G286" s="23">
        <v>14</v>
      </c>
      <c r="H286" s="23">
        <v>8</v>
      </c>
      <c r="I286" s="16">
        <v>2</v>
      </c>
      <c r="J286" s="24"/>
      <c r="K286" s="13">
        <v>1</v>
      </c>
      <c r="L286" s="23">
        <v>2</v>
      </c>
      <c r="M286" s="5">
        <v>0</v>
      </c>
      <c r="N286" s="6">
        <v>0</v>
      </c>
      <c r="O286" s="7">
        <v>0</v>
      </c>
      <c r="P286" s="8">
        <v>1</v>
      </c>
      <c r="Q286" s="7">
        <v>0</v>
      </c>
      <c r="R286" s="19">
        <f t="shared" si="8"/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f t="shared" si="9"/>
        <v>0</v>
      </c>
    </row>
    <row r="287" spans="1:27" ht="15.95" customHeight="1" x14ac:dyDescent="0.15">
      <c r="A287" s="1">
        <v>276</v>
      </c>
      <c r="B287" s="30">
        <v>1</v>
      </c>
      <c r="C287" s="21">
        <v>2</v>
      </c>
      <c r="D287" s="22">
        <v>3</v>
      </c>
      <c r="E287" s="22">
        <v>26</v>
      </c>
      <c r="F287" s="16" t="s">
        <v>235</v>
      </c>
      <c r="G287" s="23">
        <v>14</v>
      </c>
      <c r="H287" s="23">
        <v>4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f t="shared" si="8"/>
        <v>1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1</v>
      </c>
      <c r="Y287" s="7">
        <v>0</v>
      </c>
      <c r="Z287" s="12">
        <v>0</v>
      </c>
      <c r="AA287" s="19">
        <f t="shared" si="9"/>
        <v>1</v>
      </c>
    </row>
    <row r="288" spans="1:27" ht="15.95" customHeight="1" x14ac:dyDescent="0.15">
      <c r="A288" s="1">
        <v>277</v>
      </c>
      <c r="B288" s="30">
        <v>1</v>
      </c>
      <c r="C288" s="21">
        <v>2</v>
      </c>
      <c r="D288" s="22">
        <v>3</v>
      </c>
      <c r="E288" s="22">
        <v>26</v>
      </c>
      <c r="F288" s="16" t="s">
        <v>235</v>
      </c>
      <c r="G288" s="23">
        <v>14</v>
      </c>
      <c r="H288" s="23">
        <v>4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0</v>
      </c>
      <c r="O288" s="7">
        <v>1</v>
      </c>
      <c r="P288" s="8">
        <v>0</v>
      </c>
      <c r="Q288" s="7">
        <v>0</v>
      </c>
      <c r="R288" s="19">
        <f t="shared" si="8"/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f t="shared" si="9"/>
        <v>0</v>
      </c>
    </row>
    <row r="289" spans="1:27" ht="15.95" customHeight="1" x14ac:dyDescent="0.15">
      <c r="A289" s="1">
        <v>278</v>
      </c>
      <c r="B289" s="30">
        <v>1</v>
      </c>
      <c r="C289" s="21">
        <v>2</v>
      </c>
      <c r="D289" s="22">
        <v>3</v>
      </c>
      <c r="E289" s="22">
        <v>26</v>
      </c>
      <c r="F289" s="16" t="s">
        <v>235</v>
      </c>
      <c r="G289" s="23">
        <v>14</v>
      </c>
      <c r="H289" s="23">
        <v>3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f t="shared" si="8"/>
        <v>1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f t="shared" si="9"/>
        <v>2</v>
      </c>
    </row>
    <row r="290" spans="1:27" ht="15.95" customHeight="1" x14ac:dyDescent="0.15">
      <c r="A290" s="1">
        <v>279</v>
      </c>
      <c r="B290" s="30">
        <v>1</v>
      </c>
      <c r="C290" s="21">
        <v>2</v>
      </c>
      <c r="D290" s="22">
        <v>3</v>
      </c>
      <c r="E290" s="22">
        <v>26</v>
      </c>
      <c r="F290" s="16" t="s">
        <v>235</v>
      </c>
      <c r="G290" s="23">
        <v>14</v>
      </c>
      <c r="H290" s="23">
        <v>2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9">
        <f t="shared" si="8"/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f t="shared" si="9"/>
        <v>0</v>
      </c>
    </row>
    <row r="291" spans="1:27" ht="15.95" customHeight="1" x14ac:dyDescent="0.15">
      <c r="A291" s="1">
        <v>280</v>
      </c>
      <c r="B291" s="30">
        <v>1</v>
      </c>
      <c r="C291" s="21">
        <v>2</v>
      </c>
      <c r="D291" s="22">
        <v>3</v>
      </c>
      <c r="E291" s="22">
        <v>26</v>
      </c>
      <c r="F291" s="16" t="s">
        <v>235</v>
      </c>
      <c r="G291" s="23">
        <v>14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f t="shared" si="8"/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2">
        <v>0</v>
      </c>
      <c r="AA291" s="19">
        <f t="shared" si="9"/>
        <v>1</v>
      </c>
    </row>
    <row r="292" spans="1:27" ht="15.95" customHeight="1" x14ac:dyDescent="0.15">
      <c r="A292" s="1">
        <v>281</v>
      </c>
      <c r="B292" s="30">
        <v>1</v>
      </c>
      <c r="C292" s="21">
        <v>2</v>
      </c>
      <c r="D292" s="22">
        <v>3</v>
      </c>
      <c r="E292" s="22">
        <v>26</v>
      </c>
      <c r="F292" s="16" t="s">
        <v>235</v>
      </c>
      <c r="G292" s="23">
        <v>14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0</v>
      </c>
      <c r="O292" s="7">
        <v>1</v>
      </c>
      <c r="P292" s="8">
        <v>0</v>
      </c>
      <c r="Q292" s="7">
        <v>0</v>
      </c>
      <c r="R292" s="19">
        <f t="shared" si="8"/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f t="shared" si="9"/>
        <v>0</v>
      </c>
    </row>
    <row r="293" spans="1:27" ht="15.95" customHeight="1" x14ac:dyDescent="0.15">
      <c r="A293" s="1">
        <v>282</v>
      </c>
      <c r="B293" s="30">
        <v>1</v>
      </c>
      <c r="C293" s="21">
        <v>2</v>
      </c>
      <c r="D293" s="22">
        <v>3</v>
      </c>
      <c r="E293" s="22">
        <v>26</v>
      </c>
      <c r="F293" s="16" t="s">
        <v>235</v>
      </c>
      <c r="G293" s="23">
        <v>14</v>
      </c>
      <c r="H293" s="23">
        <v>2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f t="shared" si="8"/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f t="shared" si="9"/>
        <v>0</v>
      </c>
    </row>
    <row r="294" spans="1:27" ht="15.95" customHeight="1" x14ac:dyDescent="0.15">
      <c r="A294" s="1">
        <v>283</v>
      </c>
      <c r="B294" s="30">
        <v>1</v>
      </c>
      <c r="C294" s="21">
        <v>2</v>
      </c>
      <c r="D294" s="22">
        <v>3</v>
      </c>
      <c r="E294" s="22">
        <v>26</v>
      </c>
      <c r="F294" s="16" t="s">
        <v>235</v>
      </c>
      <c r="G294" s="23">
        <v>14</v>
      </c>
      <c r="H294" s="23">
        <v>3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9">
        <f t="shared" si="8"/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f t="shared" si="9"/>
        <v>0</v>
      </c>
    </row>
    <row r="295" spans="1:27" ht="15.95" customHeight="1" x14ac:dyDescent="0.15">
      <c r="A295" s="1">
        <v>284</v>
      </c>
      <c r="B295" s="30">
        <v>1</v>
      </c>
      <c r="C295" s="21">
        <v>2</v>
      </c>
      <c r="D295" s="22">
        <v>3</v>
      </c>
      <c r="E295" s="22">
        <v>26</v>
      </c>
      <c r="F295" s="16" t="s">
        <v>235</v>
      </c>
      <c r="G295" s="23">
        <v>14</v>
      </c>
      <c r="H295" s="23">
        <v>4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0</v>
      </c>
      <c r="O295" s="7">
        <v>1</v>
      </c>
      <c r="P295" s="8">
        <v>0</v>
      </c>
      <c r="Q295" s="7">
        <v>0</v>
      </c>
      <c r="R295" s="19">
        <f t="shared" si="8"/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f t="shared" si="9"/>
        <v>0</v>
      </c>
    </row>
    <row r="296" spans="1:27" ht="15.95" customHeight="1" x14ac:dyDescent="0.15">
      <c r="A296" s="1">
        <v>285</v>
      </c>
      <c r="B296" s="30">
        <v>1</v>
      </c>
      <c r="C296" s="21">
        <v>2</v>
      </c>
      <c r="D296" s="22">
        <v>3</v>
      </c>
      <c r="E296" s="22">
        <v>26</v>
      </c>
      <c r="F296" s="16" t="s">
        <v>235</v>
      </c>
      <c r="G296" s="23">
        <v>14</v>
      </c>
      <c r="H296" s="23">
        <v>2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f t="shared" si="8"/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f t="shared" si="9"/>
        <v>0</v>
      </c>
    </row>
    <row r="297" spans="1:27" ht="15.95" customHeight="1" x14ac:dyDescent="0.15">
      <c r="A297" s="1">
        <v>286</v>
      </c>
      <c r="B297" s="30">
        <v>1</v>
      </c>
      <c r="C297" s="21">
        <v>2</v>
      </c>
      <c r="D297" s="22">
        <v>3</v>
      </c>
      <c r="E297" s="22">
        <v>26</v>
      </c>
      <c r="F297" s="16" t="s">
        <v>235</v>
      </c>
      <c r="G297" s="23">
        <v>14</v>
      </c>
      <c r="H297" s="23">
        <v>7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0</v>
      </c>
      <c r="O297" s="7">
        <v>1</v>
      </c>
      <c r="P297" s="8">
        <v>0</v>
      </c>
      <c r="Q297" s="7">
        <v>0</v>
      </c>
      <c r="R297" s="19">
        <f t="shared" si="8"/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f t="shared" si="9"/>
        <v>0</v>
      </c>
    </row>
    <row r="298" spans="1:27" ht="15.95" customHeight="1" x14ac:dyDescent="0.15">
      <c r="A298" s="1">
        <v>287</v>
      </c>
      <c r="B298" s="30">
        <v>1</v>
      </c>
      <c r="C298" s="21">
        <v>2</v>
      </c>
      <c r="D298" s="22">
        <v>3</v>
      </c>
      <c r="E298" s="22">
        <v>26</v>
      </c>
      <c r="F298" s="16" t="s">
        <v>235</v>
      </c>
      <c r="G298" s="23">
        <v>14</v>
      </c>
      <c r="H298" s="23">
        <v>8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0</v>
      </c>
      <c r="P298" s="8">
        <v>1</v>
      </c>
      <c r="Q298" s="7">
        <v>0</v>
      </c>
      <c r="R298" s="19">
        <f t="shared" si="8"/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f t="shared" si="9"/>
        <v>0</v>
      </c>
    </row>
    <row r="299" spans="1:27" ht="15.95" customHeight="1" x14ac:dyDescent="0.15">
      <c r="A299" s="1">
        <v>288</v>
      </c>
      <c r="B299" s="30">
        <v>1</v>
      </c>
      <c r="C299" s="21">
        <v>2</v>
      </c>
      <c r="D299" s="22">
        <v>3</v>
      </c>
      <c r="E299" s="22">
        <v>26</v>
      </c>
      <c r="F299" s="16" t="s">
        <v>235</v>
      </c>
      <c r="G299" s="23">
        <v>14</v>
      </c>
      <c r="H299" s="23">
        <v>8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1</v>
      </c>
      <c r="P299" s="8">
        <v>0</v>
      </c>
      <c r="Q299" s="7">
        <v>0</v>
      </c>
      <c r="R299" s="19">
        <f t="shared" si="8"/>
        <v>2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f t="shared" si="9"/>
        <v>0</v>
      </c>
    </row>
    <row r="300" spans="1:27" ht="15.95" customHeight="1" x14ac:dyDescent="0.15">
      <c r="A300" s="1">
        <v>289</v>
      </c>
      <c r="B300" s="30">
        <v>1</v>
      </c>
      <c r="C300" s="21">
        <v>2</v>
      </c>
      <c r="D300" s="22">
        <v>3</v>
      </c>
      <c r="E300" s="22">
        <v>26</v>
      </c>
      <c r="F300" s="16" t="s">
        <v>235</v>
      </c>
      <c r="G300" s="23">
        <v>14</v>
      </c>
      <c r="H300" s="23">
        <v>4</v>
      </c>
      <c r="I300" s="16">
        <v>2</v>
      </c>
      <c r="J300" s="24"/>
      <c r="K300" s="13">
        <v>1</v>
      </c>
      <c r="L300" s="23">
        <v>2</v>
      </c>
      <c r="M300" s="5">
        <v>0</v>
      </c>
      <c r="N300" s="6">
        <v>0</v>
      </c>
      <c r="O300" s="7">
        <v>1</v>
      </c>
      <c r="P300" s="8">
        <v>0</v>
      </c>
      <c r="Q300" s="7">
        <v>0</v>
      </c>
      <c r="R300" s="19">
        <f t="shared" si="8"/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f t="shared" si="9"/>
        <v>0</v>
      </c>
    </row>
    <row r="301" spans="1:27" ht="15.95" customHeight="1" x14ac:dyDescent="0.15">
      <c r="A301" s="1">
        <v>290</v>
      </c>
      <c r="B301" s="30">
        <v>1</v>
      </c>
      <c r="C301" s="21">
        <v>2</v>
      </c>
      <c r="D301" s="22">
        <v>3</v>
      </c>
      <c r="E301" s="22">
        <v>26</v>
      </c>
      <c r="F301" s="16" t="s">
        <v>235</v>
      </c>
      <c r="G301" s="23">
        <v>14</v>
      </c>
      <c r="H301" s="23">
        <v>8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f t="shared" si="8"/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f t="shared" si="9"/>
        <v>0</v>
      </c>
    </row>
    <row r="302" spans="1:27" ht="15.95" customHeight="1" x14ac:dyDescent="0.15">
      <c r="A302" s="1">
        <v>291</v>
      </c>
      <c r="B302" s="30">
        <v>1</v>
      </c>
      <c r="C302" s="21">
        <v>2</v>
      </c>
      <c r="D302" s="22">
        <v>3</v>
      </c>
      <c r="E302" s="22">
        <v>26</v>
      </c>
      <c r="F302" s="16" t="s">
        <v>235</v>
      </c>
      <c r="G302" s="23">
        <v>14</v>
      </c>
      <c r="H302" s="23">
        <v>5</v>
      </c>
      <c r="I302" s="16">
        <v>2</v>
      </c>
      <c r="J302" s="24"/>
      <c r="K302" s="13">
        <v>1</v>
      </c>
      <c r="L302" s="23">
        <v>2</v>
      </c>
      <c r="M302" s="5">
        <v>0</v>
      </c>
      <c r="N302" s="6">
        <v>0</v>
      </c>
      <c r="O302" s="7">
        <v>1</v>
      </c>
      <c r="P302" s="8">
        <v>0</v>
      </c>
      <c r="Q302" s="7">
        <v>0</v>
      </c>
      <c r="R302" s="19">
        <f t="shared" si="8"/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f t="shared" si="9"/>
        <v>0</v>
      </c>
    </row>
    <row r="303" spans="1:27" ht="15.95" customHeight="1" x14ac:dyDescent="0.15">
      <c r="A303" s="1">
        <v>292</v>
      </c>
      <c r="B303" s="30">
        <v>1</v>
      </c>
      <c r="C303" s="21">
        <v>2</v>
      </c>
      <c r="D303" s="22">
        <v>3</v>
      </c>
      <c r="E303" s="22">
        <v>26</v>
      </c>
      <c r="F303" s="16" t="s">
        <v>235</v>
      </c>
      <c r="G303" s="23">
        <v>14</v>
      </c>
      <c r="H303" s="23">
        <v>3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0</v>
      </c>
      <c r="O303" s="7">
        <v>1</v>
      </c>
      <c r="P303" s="8">
        <v>0</v>
      </c>
      <c r="Q303" s="7">
        <v>0</v>
      </c>
      <c r="R303" s="19">
        <f t="shared" si="8"/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f t="shared" si="9"/>
        <v>0</v>
      </c>
    </row>
    <row r="304" spans="1:27" ht="15.95" customHeight="1" x14ac:dyDescent="0.15">
      <c r="A304" s="1">
        <v>293</v>
      </c>
      <c r="B304" s="30">
        <v>1</v>
      </c>
      <c r="C304" s="21">
        <v>2</v>
      </c>
      <c r="D304" s="22">
        <v>3</v>
      </c>
      <c r="E304" s="22">
        <v>26</v>
      </c>
      <c r="F304" s="16" t="s">
        <v>235</v>
      </c>
      <c r="G304" s="23">
        <v>14</v>
      </c>
      <c r="H304" s="23">
        <v>3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f t="shared" si="8"/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f t="shared" si="9"/>
        <v>0</v>
      </c>
    </row>
    <row r="305" spans="1:27" ht="15.95" customHeight="1" x14ac:dyDescent="0.15">
      <c r="A305" s="1">
        <v>294</v>
      </c>
      <c r="B305" s="30">
        <v>1</v>
      </c>
      <c r="C305" s="21">
        <v>2</v>
      </c>
      <c r="D305" s="22">
        <v>3</v>
      </c>
      <c r="E305" s="22">
        <v>26</v>
      </c>
      <c r="F305" s="16" t="s">
        <v>235</v>
      </c>
      <c r="G305" s="23">
        <v>14</v>
      </c>
      <c r="H305" s="23">
        <v>3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f t="shared" si="8"/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f t="shared" si="9"/>
        <v>0</v>
      </c>
    </row>
    <row r="306" spans="1:27" ht="15.95" customHeight="1" x14ac:dyDescent="0.15">
      <c r="A306" s="1">
        <v>295</v>
      </c>
      <c r="B306" s="30">
        <v>1</v>
      </c>
      <c r="C306" s="21">
        <v>2</v>
      </c>
      <c r="D306" s="22">
        <v>3</v>
      </c>
      <c r="E306" s="22">
        <v>26</v>
      </c>
      <c r="F306" s="16" t="s">
        <v>235</v>
      </c>
      <c r="G306" s="23">
        <v>14</v>
      </c>
      <c r="H306" s="23">
        <v>7</v>
      </c>
      <c r="I306" s="16">
        <v>2</v>
      </c>
      <c r="J306" s="24"/>
      <c r="K306" s="13">
        <v>1</v>
      </c>
      <c r="L306" s="23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9">
        <f t="shared" si="8"/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f t="shared" si="9"/>
        <v>0</v>
      </c>
    </row>
    <row r="307" spans="1:27" ht="15.95" customHeight="1" x14ac:dyDescent="0.15">
      <c r="A307" s="1">
        <v>296</v>
      </c>
      <c r="B307" s="30">
        <v>1</v>
      </c>
      <c r="C307" s="21">
        <v>2</v>
      </c>
      <c r="D307" s="22">
        <v>3</v>
      </c>
      <c r="E307" s="22">
        <v>26</v>
      </c>
      <c r="F307" s="16" t="s">
        <v>235</v>
      </c>
      <c r="G307" s="23">
        <v>14</v>
      </c>
      <c r="H307" s="23">
        <v>6</v>
      </c>
      <c r="I307" s="16">
        <v>2</v>
      </c>
      <c r="J307" s="24"/>
      <c r="K307" s="13">
        <v>1</v>
      </c>
      <c r="L307" s="23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9">
        <f t="shared" si="8"/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f t="shared" si="9"/>
        <v>0</v>
      </c>
    </row>
    <row r="308" spans="1:27" ht="15.95" customHeight="1" x14ac:dyDescent="0.15">
      <c r="A308" s="1">
        <v>297</v>
      </c>
      <c r="B308" s="30">
        <v>1</v>
      </c>
      <c r="C308" s="21">
        <v>2</v>
      </c>
      <c r="D308" s="22">
        <v>3</v>
      </c>
      <c r="E308" s="22">
        <v>26</v>
      </c>
      <c r="F308" s="16" t="s">
        <v>235</v>
      </c>
      <c r="G308" s="23">
        <v>14</v>
      </c>
      <c r="H308" s="23">
        <v>3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f t="shared" si="8"/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f t="shared" si="9"/>
        <v>0</v>
      </c>
    </row>
    <row r="309" spans="1:27" ht="15.95" customHeight="1" x14ac:dyDescent="0.15">
      <c r="A309" s="1">
        <v>298</v>
      </c>
      <c r="B309" s="30">
        <v>1</v>
      </c>
      <c r="C309" s="21">
        <v>2</v>
      </c>
      <c r="D309" s="22">
        <v>3</v>
      </c>
      <c r="E309" s="22">
        <v>26</v>
      </c>
      <c r="F309" s="16" t="s">
        <v>235</v>
      </c>
      <c r="G309" s="23">
        <v>14</v>
      </c>
      <c r="H309" s="23">
        <v>5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0</v>
      </c>
      <c r="O309" s="7">
        <v>1</v>
      </c>
      <c r="P309" s="8">
        <v>0</v>
      </c>
      <c r="Q309" s="7">
        <v>0</v>
      </c>
      <c r="R309" s="19">
        <f t="shared" si="8"/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f t="shared" si="9"/>
        <v>0</v>
      </c>
    </row>
    <row r="310" spans="1:27" ht="15.95" customHeight="1" x14ac:dyDescent="0.15">
      <c r="A310" s="1">
        <v>299</v>
      </c>
      <c r="B310" s="30">
        <v>1</v>
      </c>
      <c r="C310" s="21">
        <v>2</v>
      </c>
      <c r="D310" s="22">
        <v>3</v>
      </c>
      <c r="E310" s="22">
        <v>26</v>
      </c>
      <c r="F310" s="16" t="s">
        <v>235</v>
      </c>
      <c r="G310" s="23">
        <v>14</v>
      </c>
      <c r="H310" s="23">
        <v>2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f t="shared" si="8"/>
        <v>1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1</v>
      </c>
      <c r="Y310" s="7">
        <v>0</v>
      </c>
      <c r="Z310" s="12">
        <v>0</v>
      </c>
      <c r="AA310" s="19">
        <f t="shared" si="9"/>
        <v>2</v>
      </c>
    </row>
    <row r="311" spans="1:27" ht="15.95" customHeight="1" x14ac:dyDescent="0.15">
      <c r="A311" s="1">
        <v>300</v>
      </c>
      <c r="B311" s="30">
        <v>1</v>
      </c>
      <c r="C311" s="21">
        <v>2</v>
      </c>
      <c r="D311" s="22">
        <v>3</v>
      </c>
      <c r="E311" s="22">
        <v>26</v>
      </c>
      <c r="F311" s="16" t="s">
        <v>235</v>
      </c>
      <c r="G311" s="23">
        <v>14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f t="shared" si="8"/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f t="shared" si="9"/>
        <v>1</v>
      </c>
    </row>
    <row r="312" spans="1:27" ht="15.95" customHeight="1" x14ac:dyDescent="0.15">
      <c r="A312" s="1">
        <v>301</v>
      </c>
      <c r="B312" s="30">
        <v>1</v>
      </c>
      <c r="C312" s="21">
        <v>2</v>
      </c>
      <c r="D312" s="22">
        <v>3</v>
      </c>
      <c r="E312" s="22">
        <v>26</v>
      </c>
      <c r="F312" s="16" t="s">
        <v>235</v>
      </c>
      <c r="G312" s="23">
        <v>14</v>
      </c>
      <c r="H312" s="23">
        <v>2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f t="shared" si="8"/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f t="shared" si="9"/>
        <v>0</v>
      </c>
    </row>
    <row r="313" spans="1:27" ht="15.95" customHeight="1" x14ac:dyDescent="0.15">
      <c r="A313" s="1">
        <v>302</v>
      </c>
      <c r="B313" s="30">
        <v>1</v>
      </c>
      <c r="C313" s="21">
        <v>2</v>
      </c>
      <c r="D313" s="22">
        <v>3</v>
      </c>
      <c r="E313" s="22">
        <v>26</v>
      </c>
      <c r="F313" s="16" t="s">
        <v>235</v>
      </c>
      <c r="G313" s="23">
        <v>14</v>
      </c>
      <c r="H313" s="23">
        <v>6</v>
      </c>
      <c r="I313" s="16">
        <v>2</v>
      </c>
      <c r="J313" s="24"/>
      <c r="K313" s="13">
        <v>1</v>
      </c>
      <c r="L313" s="23">
        <v>2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9">
        <f t="shared" si="8"/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f t="shared" si="9"/>
        <v>0</v>
      </c>
    </row>
    <row r="314" spans="1:27" ht="15.95" customHeight="1" x14ac:dyDescent="0.15">
      <c r="A314" s="1">
        <v>303</v>
      </c>
      <c r="B314" s="30">
        <v>1</v>
      </c>
      <c r="C314" s="21">
        <v>2</v>
      </c>
      <c r="D314" s="22">
        <v>3</v>
      </c>
      <c r="E314" s="22">
        <v>26</v>
      </c>
      <c r="F314" s="16" t="s">
        <v>235</v>
      </c>
      <c r="G314" s="23">
        <v>14</v>
      </c>
      <c r="H314" s="23">
        <v>8</v>
      </c>
      <c r="I314" s="16">
        <v>2</v>
      </c>
      <c r="J314" s="24"/>
      <c r="K314" s="13">
        <v>1</v>
      </c>
      <c r="L314" s="23">
        <v>2</v>
      </c>
      <c r="M314" s="5">
        <v>0</v>
      </c>
      <c r="N314" s="6">
        <v>0</v>
      </c>
      <c r="O314" s="7">
        <v>1</v>
      </c>
      <c r="P314" s="8">
        <v>0</v>
      </c>
      <c r="Q314" s="7">
        <v>0</v>
      </c>
      <c r="R314" s="19">
        <f t="shared" si="8"/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f t="shared" si="9"/>
        <v>0</v>
      </c>
    </row>
    <row r="315" spans="1:27" ht="15.95" customHeight="1" x14ac:dyDescent="0.15">
      <c r="A315" s="1">
        <v>304</v>
      </c>
      <c r="B315" s="30">
        <v>1</v>
      </c>
      <c r="C315" s="21">
        <v>2</v>
      </c>
      <c r="D315" s="22">
        <v>3</v>
      </c>
      <c r="E315" s="22">
        <v>26</v>
      </c>
      <c r="F315" s="16" t="s">
        <v>235</v>
      </c>
      <c r="G315" s="23">
        <v>14</v>
      </c>
      <c r="H315" s="23">
        <v>2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f t="shared" si="8"/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f t="shared" si="9"/>
        <v>0</v>
      </c>
    </row>
    <row r="316" spans="1:27" ht="15.95" customHeight="1" x14ac:dyDescent="0.15">
      <c r="A316" s="1">
        <v>305</v>
      </c>
      <c r="B316" s="30">
        <v>1</v>
      </c>
      <c r="C316" s="21">
        <v>2</v>
      </c>
      <c r="D316" s="22">
        <v>3</v>
      </c>
      <c r="E316" s="22">
        <v>26</v>
      </c>
      <c r="F316" s="16" t="s">
        <v>235</v>
      </c>
      <c r="G316" s="23">
        <v>14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f t="shared" si="8"/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f t="shared" si="9"/>
        <v>0</v>
      </c>
    </row>
    <row r="317" spans="1:27" ht="15.95" customHeight="1" x14ac:dyDescent="0.15">
      <c r="A317" s="1">
        <v>306</v>
      </c>
      <c r="B317" s="30">
        <v>1</v>
      </c>
      <c r="C317" s="21">
        <v>2</v>
      </c>
      <c r="D317" s="22">
        <v>3</v>
      </c>
      <c r="E317" s="22">
        <v>26</v>
      </c>
      <c r="F317" s="16" t="s">
        <v>235</v>
      </c>
      <c r="G317" s="23">
        <v>14</v>
      </c>
      <c r="H317" s="23">
        <v>4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1</v>
      </c>
      <c r="O317" s="7">
        <v>1</v>
      </c>
      <c r="P317" s="8">
        <v>1</v>
      </c>
      <c r="Q317" s="7">
        <v>0</v>
      </c>
      <c r="R317" s="19">
        <f t="shared" si="8"/>
        <v>3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f t="shared" si="9"/>
        <v>0</v>
      </c>
    </row>
    <row r="318" spans="1:27" ht="15.95" customHeight="1" x14ac:dyDescent="0.15">
      <c r="A318" s="1">
        <v>307</v>
      </c>
      <c r="B318" s="30">
        <v>1</v>
      </c>
      <c r="C318" s="21">
        <v>2</v>
      </c>
      <c r="D318" s="22">
        <v>3</v>
      </c>
      <c r="E318" s="22">
        <v>26</v>
      </c>
      <c r="F318" s="16" t="s">
        <v>235</v>
      </c>
      <c r="G318" s="23">
        <v>14</v>
      </c>
      <c r="H318" s="23">
        <v>4</v>
      </c>
      <c r="I318" s="16">
        <v>2</v>
      </c>
      <c r="J318" s="24"/>
      <c r="K318" s="13">
        <v>1</v>
      </c>
      <c r="L318" s="23">
        <v>1</v>
      </c>
      <c r="M318" s="5">
        <v>1</v>
      </c>
      <c r="N318" s="6">
        <v>1</v>
      </c>
      <c r="O318" s="7">
        <v>0</v>
      </c>
      <c r="P318" s="8">
        <v>0</v>
      </c>
      <c r="Q318" s="7">
        <v>0</v>
      </c>
      <c r="R318" s="19">
        <f t="shared" si="8"/>
        <v>2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f t="shared" si="9"/>
        <v>0</v>
      </c>
    </row>
    <row r="319" spans="1:27" ht="15.95" customHeight="1" x14ac:dyDescent="0.15">
      <c r="A319" s="1">
        <v>308</v>
      </c>
      <c r="B319" s="30">
        <v>1</v>
      </c>
      <c r="C319" s="21">
        <v>2</v>
      </c>
      <c r="D319" s="22">
        <v>3</v>
      </c>
      <c r="E319" s="22">
        <v>26</v>
      </c>
      <c r="F319" s="16" t="s">
        <v>235</v>
      </c>
      <c r="G319" s="23">
        <v>14</v>
      </c>
      <c r="H319" s="23">
        <v>8</v>
      </c>
      <c r="I319" s="16">
        <v>2</v>
      </c>
      <c r="J319" s="24"/>
      <c r="K319" s="13">
        <v>1</v>
      </c>
      <c r="L319" s="23">
        <v>1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9">
        <f t="shared" si="8"/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f t="shared" si="9"/>
        <v>0</v>
      </c>
    </row>
    <row r="320" spans="1:27" ht="15.95" customHeight="1" x14ac:dyDescent="0.15">
      <c r="A320" s="1">
        <v>309</v>
      </c>
      <c r="B320" s="30">
        <v>1</v>
      </c>
      <c r="C320" s="21">
        <v>2</v>
      </c>
      <c r="D320" s="22">
        <v>3</v>
      </c>
      <c r="E320" s="22">
        <v>26</v>
      </c>
      <c r="F320" s="16" t="s">
        <v>235</v>
      </c>
      <c r="G320" s="23">
        <v>14</v>
      </c>
      <c r="H320" s="23">
        <v>8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f t="shared" si="8"/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f t="shared" si="9"/>
        <v>0</v>
      </c>
    </row>
    <row r="321" spans="1:27" ht="15.95" customHeight="1" x14ac:dyDescent="0.15">
      <c r="A321" s="1">
        <v>310</v>
      </c>
      <c r="B321" s="30">
        <v>1</v>
      </c>
      <c r="C321" s="21">
        <v>2</v>
      </c>
      <c r="D321" s="22">
        <v>3</v>
      </c>
      <c r="E321" s="22">
        <v>26</v>
      </c>
      <c r="F321" s="16" t="s">
        <v>235</v>
      </c>
      <c r="G321" s="23">
        <v>14</v>
      </c>
      <c r="H321" s="23">
        <v>5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f t="shared" si="8"/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f t="shared" si="9"/>
        <v>0</v>
      </c>
    </row>
    <row r="322" spans="1:27" ht="15.95" customHeight="1" x14ac:dyDescent="0.15">
      <c r="A322" s="1">
        <v>311</v>
      </c>
      <c r="B322" s="30">
        <v>1</v>
      </c>
      <c r="C322" s="21">
        <v>2</v>
      </c>
      <c r="D322" s="22">
        <v>3</v>
      </c>
      <c r="E322" s="22">
        <v>26</v>
      </c>
      <c r="F322" s="16" t="s">
        <v>235</v>
      </c>
      <c r="G322" s="23">
        <v>14</v>
      </c>
      <c r="H322" s="23">
        <v>6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0</v>
      </c>
      <c r="O322" s="7">
        <v>0</v>
      </c>
      <c r="P322" s="8">
        <v>1</v>
      </c>
      <c r="Q322" s="7">
        <v>0</v>
      </c>
      <c r="R322" s="19">
        <f t="shared" si="8"/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f t="shared" si="9"/>
        <v>0</v>
      </c>
    </row>
    <row r="323" spans="1:27" ht="15.95" customHeight="1" x14ac:dyDescent="0.15">
      <c r="A323" s="1">
        <v>312</v>
      </c>
      <c r="B323" s="30">
        <v>1</v>
      </c>
      <c r="C323" s="21">
        <v>2</v>
      </c>
      <c r="D323" s="22">
        <v>3</v>
      </c>
      <c r="E323" s="22">
        <v>26</v>
      </c>
      <c r="F323" s="16" t="s">
        <v>235</v>
      </c>
      <c r="G323" s="23">
        <v>14</v>
      </c>
      <c r="H323" s="23">
        <v>5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0</v>
      </c>
      <c r="O323" s="7">
        <v>1</v>
      </c>
      <c r="P323" s="8">
        <v>0</v>
      </c>
      <c r="Q323" s="7">
        <v>0</v>
      </c>
      <c r="R323" s="19">
        <f t="shared" si="8"/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f t="shared" si="9"/>
        <v>0</v>
      </c>
    </row>
    <row r="324" spans="1:27" ht="15.95" customHeight="1" x14ac:dyDescent="0.15">
      <c r="A324" s="1">
        <v>313</v>
      </c>
      <c r="B324" s="30">
        <v>1</v>
      </c>
      <c r="C324" s="21">
        <v>2</v>
      </c>
      <c r="D324" s="22">
        <v>3</v>
      </c>
      <c r="E324" s="22">
        <v>26</v>
      </c>
      <c r="F324" s="16" t="s">
        <v>235</v>
      </c>
      <c r="G324" s="23">
        <v>14</v>
      </c>
      <c r="H324" s="23">
        <v>4</v>
      </c>
      <c r="I324" s="16">
        <v>2</v>
      </c>
      <c r="J324" s="24"/>
      <c r="K324" s="13">
        <v>1</v>
      </c>
      <c r="L324" s="23">
        <v>1</v>
      </c>
      <c r="M324" s="5">
        <v>0</v>
      </c>
      <c r="N324" s="6">
        <v>0</v>
      </c>
      <c r="O324" s="7">
        <v>0</v>
      </c>
      <c r="P324" s="8">
        <v>2</v>
      </c>
      <c r="Q324" s="7">
        <v>0</v>
      </c>
      <c r="R324" s="19">
        <f t="shared" si="8"/>
        <v>2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f t="shared" si="9"/>
        <v>0</v>
      </c>
    </row>
    <row r="325" spans="1:27" ht="15.95" customHeight="1" x14ac:dyDescent="0.15">
      <c r="A325" s="1">
        <v>314</v>
      </c>
      <c r="B325" s="30">
        <v>1</v>
      </c>
      <c r="C325" s="21">
        <v>2</v>
      </c>
      <c r="D325" s="22">
        <v>3</v>
      </c>
      <c r="E325" s="22">
        <v>26</v>
      </c>
      <c r="F325" s="16" t="s">
        <v>235</v>
      </c>
      <c r="G325" s="23">
        <v>14</v>
      </c>
      <c r="H325" s="23">
        <v>4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0</v>
      </c>
      <c r="O325" s="7">
        <v>1</v>
      </c>
      <c r="P325" s="8">
        <v>0</v>
      </c>
      <c r="Q325" s="7">
        <v>0</v>
      </c>
      <c r="R325" s="19">
        <f t="shared" si="8"/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f t="shared" si="9"/>
        <v>0</v>
      </c>
    </row>
    <row r="326" spans="1:27" ht="15.95" customHeight="1" x14ac:dyDescent="0.15">
      <c r="A326" s="1">
        <v>315</v>
      </c>
      <c r="B326" s="30">
        <v>1</v>
      </c>
      <c r="C326" s="21">
        <v>2</v>
      </c>
      <c r="D326" s="22">
        <v>3</v>
      </c>
      <c r="E326" s="22">
        <v>26</v>
      </c>
      <c r="F326" s="16" t="s">
        <v>235</v>
      </c>
      <c r="G326" s="23">
        <v>14</v>
      </c>
      <c r="H326" s="23">
        <v>4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f t="shared" si="8"/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f t="shared" si="9"/>
        <v>1</v>
      </c>
    </row>
    <row r="327" spans="1:27" ht="15.95" customHeight="1" x14ac:dyDescent="0.15">
      <c r="A327" s="1">
        <v>316</v>
      </c>
      <c r="B327" s="30">
        <v>1</v>
      </c>
      <c r="C327" s="21">
        <v>2</v>
      </c>
      <c r="D327" s="22">
        <v>3</v>
      </c>
      <c r="E327" s="22">
        <v>26</v>
      </c>
      <c r="F327" s="16" t="s">
        <v>235</v>
      </c>
      <c r="G327" s="23">
        <v>15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f t="shared" si="8"/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1</v>
      </c>
      <c r="Y327" s="7">
        <v>0</v>
      </c>
      <c r="Z327" s="12">
        <v>0</v>
      </c>
      <c r="AA327" s="19">
        <f t="shared" si="9"/>
        <v>2</v>
      </c>
    </row>
    <row r="328" spans="1:27" ht="15.95" customHeight="1" x14ac:dyDescent="0.15">
      <c r="A328" s="1">
        <v>317</v>
      </c>
      <c r="B328" s="30">
        <v>1</v>
      </c>
      <c r="C328" s="21">
        <v>2</v>
      </c>
      <c r="D328" s="22">
        <v>3</v>
      </c>
      <c r="E328" s="22">
        <v>26</v>
      </c>
      <c r="F328" s="16" t="s">
        <v>235</v>
      </c>
      <c r="G328" s="23">
        <v>15</v>
      </c>
      <c r="H328" s="23">
        <v>2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f t="shared" si="8"/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f t="shared" si="9"/>
        <v>0</v>
      </c>
    </row>
    <row r="329" spans="1:27" ht="15.95" customHeight="1" x14ac:dyDescent="0.15">
      <c r="A329" s="1">
        <v>318</v>
      </c>
      <c r="B329" s="30">
        <v>1</v>
      </c>
      <c r="C329" s="21">
        <v>2</v>
      </c>
      <c r="D329" s="22">
        <v>3</v>
      </c>
      <c r="E329" s="22">
        <v>26</v>
      </c>
      <c r="F329" s="16" t="s">
        <v>235</v>
      </c>
      <c r="G329" s="23">
        <v>15</v>
      </c>
      <c r="H329" s="23">
        <v>3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0</v>
      </c>
      <c r="O329" s="7">
        <v>0</v>
      </c>
      <c r="P329" s="8">
        <v>1</v>
      </c>
      <c r="Q329" s="7">
        <v>0</v>
      </c>
      <c r="R329" s="19">
        <f t="shared" si="8"/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f t="shared" si="9"/>
        <v>0</v>
      </c>
    </row>
    <row r="330" spans="1:27" ht="15.95" customHeight="1" x14ac:dyDescent="0.15">
      <c r="A330" s="1">
        <v>319</v>
      </c>
      <c r="B330" s="30">
        <v>1</v>
      </c>
      <c r="C330" s="21">
        <v>2</v>
      </c>
      <c r="D330" s="22">
        <v>3</v>
      </c>
      <c r="E330" s="22">
        <v>26</v>
      </c>
      <c r="F330" s="16" t="s">
        <v>235</v>
      </c>
      <c r="G330" s="23">
        <v>15</v>
      </c>
      <c r="H330" s="23">
        <v>3</v>
      </c>
      <c r="I330" s="16">
        <v>2</v>
      </c>
      <c r="J330" s="24"/>
      <c r="K330" s="13">
        <v>1</v>
      </c>
      <c r="L330" s="23">
        <v>1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9">
        <f t="shared" si="8"/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f t="shared" si="9"/>
        <v>0</v>
      </c>
    </row>
    <row r="331" spans="1:27" ht="15.95" customHeight="1" x14ac:dyDescent="0.15">
      <c r="A331" s="1">
        <v>320</v>
      </c>
      <c r="B331" s="30">
        <v>1</v>
      </c>
      <c r="C331" s="21">
        <v>2</v>
      </c>
      <c r="D331" s="22">
        <v>3</v>
      </c>
      <c r="E331" s="22">
        <v>26</v>
      </c>
      <c r="F331" s="16" t="s">
        <v>235</v>
      </c>
      <c r="G331" s="23">
        <v>15</v>
      </c>
      <c r="H331" s="23">
        <v>3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1</v>
      </c>
      <c r="O331" s="7">
        <v>1</v>
      </c>
      <c r="P331" s="8">
        <v>0</v>
      </c>
      <c r="Q331" s="7">
        <v>0</v>
      </c>
      <c r="R331" s="19">
        <f t="shared" si="8"/>
        <v>2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f t="shared" si="9"/>
        <v>0</v>
      </c>
    </row>
    <row r="332" spans="1:27" ht="15.95" customHeight="1" x14ac:dyDescent="0.15">
      <c r="A332" s="1">
        <v>321</v>
      </c>
      <c r="B332" s="30">
        <v>1</v>
      </c>
      <c r="C332" s="21">
        <v>2</v>
      </c>
      <c r="D332" s="22">
        <v>3</v>
      </c>
      <c r="E332" s="22">
        <v>26</v>
      </c>
      <c r="F332" s="16" t="s">
        <v>235</v>
      </c>
      <c r="G332" s="23">
        <v>15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f t="shared" si="8"/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1</v>
      </c>
      <c r="Y332" s="7">
        <v>0</v>
      </c>
      <c r="Z332" s="12">
        <v>0</v>
      </c>
      <c r="AA332" s="19">
        <f t="shared" si="9"/>
        <v>2</v>
      </c>
    </row>
    <row r="333" spans="1:27" ht="15.95" customHeight="1" x14ac:dyDescent="0.15">
      <c r="A333" s="1">
        <v>322</v>
      </c>
      <c r="B333" s="30">
        <v>1</v>
      </c>
      <c r="C333" s="21">
        <v>2</v>
      </c>
      <c r="D333" s="22">
        <v>3</v>
      </c>
      <c r="E333" s="22">
        <v>26</v>
      </c>
      <c r="F333" s="16" t="s">
        <v>235</v>
      </c>
      <c r="G333" s="23">
        <v>15</v>
      </c>
      <c r="H333" s="23">
        <v>2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f t="shared" ref="R333:R396" si="10">SUM(M333:Q333)</f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1</v>
      </c>
      <c r="Y333" s="7">
        <v>0</v>
      </c>
      <c r="Z333" s="12">
        <v>0</v>
      </c>
      <c r="AA333" s="19">
        <f t="shared" ref="AA333:AA396" si="11">SUM(T333:Z333)</f>
        <v>2</v>
      </c>
    </row>
    <row r="334" spans="1:27" ht="15.95" customHeight="1" x14ac:dyDescent="0.15">
      <c r="A334" s="1">
        <v>323</v>
      </c>
      <c r="B334" s="30">
        <v>1</v>
      </c>
      <c r="C334" s="21">
        <v>2</v>
      </c>
      <c r="D334" s="22">
        <v>3</v>
      </c>
      <c r="E334" s="22">
        <v>26</v>
      </c>
      <c r="F334" s="16" t="s">
        <v>235</v>
      </c>
      <c r="G334" s="23">
        <v>15</v>
      </c>
      <c r="H334" s="23">
        <v>3</v>
      </c>
      <c r="I334" s="16">
        <v>2</v>
      </c>
      <c r="J334" s="24"/>
      <c r="K334" s="13">
        <v>3</v>
      </c>
      <c r="L334" s="23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>
        <f t="shared" si="10"/>
        <v>1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f t="shared" si="11"/>
        <v>1</v>
      </c>
    </row>
    <row r="335" spans="1:27" ht="15.95" customHeight="1" x14ac:dyDescent="0.15">
      <c r="A335" s="1">
        <v>324</v>
      </c>
      <c r="B335" s="30">
        <v>1</v>
      </c>
      <c r="C335" s="21">
        <v>2</v>
      </c>
      <c r="D335" s="22">
        <v>3</v>
      </c>
      <c r="E335" s="22">
        <v>26</v>
      </c>
      <c r="F335" s="16" t="s">
        <v>235</v>
      </c>
      <c r="G335" s="23">
        <v>15</v>
      </c>
      <c r="H335" s="23">
        <v>4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f t="shared" si="10"/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1</v>
      </c>
      <c r="Y335" s="7">
        <v>0</v>
      </c>
      <c r="Z335" s="12">
        <v>0</v>
      </c>
      <c r="AA335" s="19">
        <f t="shared" si="11"/>
        <v>2</v>
      </c>
    </row>
    <row r="336" spans="1:27" ht="15.95" customHeight="1" x14ac:dyDescent="0.15">
      <c r="A336" s="1">
        <v>325</v>
      </c>
      <c r="B336" s="30">
        <v>1</v>
      </c>
      <c r="C336" s="21">
        <v>2</v>
      </c>
      <c r="D336" s="22">
        <v>3</v>
      </c>
      <c r="E336" s="22">
        <v>26</v>
      </c>
      <c r="F336" s="16" t="s">
        <v>235</v>
      </c>
      <c r="G336" s="23">
        <v>15</v>
      </c>
      <c r="H336" s="23">
        <v>5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f t="shared" si="10"/>
        <v>1</v>
      </c>
      <c r="S336" s="23">
        <v>1</v>
      </c>
      <c r="T336" s="5">
        <v>0</v>
      </c>
      <c r="U336" s="6">
        <v>1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f t="shared" si="11"/>
        <v>2</v>
      </c>
    </row>
    <row r="337" spans="1:27" ht="15.95" customHeight="1" x14ac:dyDescent="0.15">
      <c r="A337" s="1">
        <v>326</v>
      </c>
      <c r="B337" s="30">
        <v>1</v>
      </c>
      <c r="C337" s="21">
        <v>2</v>
      </c>
      <c r="D337" s="22">
        <v>3</v>
      </c>
      <c r="E337" s="22">
        <v>26</v>
      </c>
      <c r="F337" s="16" t="s">
        <v>235</v>
      </c>
      <c r="G337" s="23">
        <v>15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f t="shared" si="10"/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1</v>
      </c>
      <c r="Y337" s="7">
        <v>0</v>
      </c>
      <c r="Z337" s="12">
        <v>0</v>
      </c>
      <c r="AA337" s="19">
        <f t="shared" si="11"/>
        <v>1</v>
      </c>
    </row>
    <row r="338" spans="1:27" ht="15.95" customHeight="1" x14ac:dyDescent="0.15">
      <c r="A338" s="1">
        <v>327</v>
      </c>
      <c r="B338" s="30">
        <v>1</v>
      </c>
      <c r="C338" s="21">
        <v>2</v>
      </c>
      <c r="D338" s="22">
        <v>3</v>
      </c>
      <c r="E338" s="22">
        <v>26</v>
      </c>
      <c r="F338" s="16" t="s">
        <v>235</v>
      </c>
      <c r="G338" s="23">
        <v>15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f t="shared" si="10"/>
        <v>0</v>
      </c>
      <c r="S338" s="23">
        <v>1</v>
      </c>
      <c r="T338" s="5">
        <v>0</v>
      </c>
      <c r="U338" s="6">
        <v>0</v>
      </c>
      <c r="V338" s="7">
        <v>1</v>
      </c>
      <c r="W338" s="8">
        <v>0</v>
      </c>
      <c r="X338" s="7">
        <v>0</v>
      </c>
      <c r="Y338" s="7">
        <v>0</v>
      </c>
      <c r="Z338" s="12">
        <v>0</v>
      </c>
      <c r="AA338" s="19">
        <f t="shared" si="11"/>
        <v>1</v>
      </c>
    </row>
    <row r="339" spans="1:27" ht="15.95" customHeight="1" x14ac:dyDescent="0.15">
      <c r="A339" s="1">
        <v>328</v>
      </c>
      <c r="B339" s="30">
        <v>1</v>
      </c>
      <c r="C339" s="21">
        <v>2</v>
      </c>
      <c r="D339" s="22">
        <v>3</v>
      </c>
      <c r="E339" s="22">
        <v>26</v>
      </c>
      <c r="F339" s="16" t="s">
        <v>235</v>
      </c>
      <c r="G339" s="23">
        <v>15</v>
      </c>
      <c r="H339" s="23">
        <v>8</v>
      </c>
      <c r="I339" s="16">
        <v>2</v>
      </c>
      <c r="J339" s="24"/>
      <c r="K339" s="13">
        <v>1</v>
      </c>
      <c r="L339" s="23">
        <v>1</v>
      </c>
      <c r="M339" s="5">
        <v>0</v>
      </c>
      <c r="N339" s="6">
        <v>0</v>
      </c>
      <c r="O339" s="7">
        <v>1</v>
      </c>
      <c r="P339" s="8">
        <v>0</v>
      </c>
      <c r="Q339" s="7">
        <v>0</v>
      </c>
      <c r="R339" s="19">
        <f t="shared" si="10"/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f t="shared" si="11"/>
        <v>0</v>
      </c>
    </row>
    <row r="340" spans="1:27" ht="15.95" customHeight="1" x14ac:dyDescent="0.15">
      <c r="A340" s="1">
        <v>329</v>
      </c>
      <c r="B340" s="30">
        <v>1</v>
      </c>
      <c r="C340" s="21">
        <v>2</v>
      </c>
      <c r="D340" s="22">
        <v>3</v>
      </c>
      <c r="E340" s="22">
        <v>26</v>
      </c>
      <c r="F340" s="16" t="s">
        <v>235</v>
      </c>
      <c r="G340" s="23">
        <v>15</v>
      </c>
      <c r="H340" s="23">
        <v>2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>
        <f t="shared" si="10"/>
        <v>1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f t="shared" si="11"/>
        <v>0</v>
      </c>
    </row>
    <row r="341" spans="1:27" ht="15.95" customHeight="1" x14ac:dyDescent="0.15">
      <c r="A341" s="1">
        <v>330</v>
      </c>
      <c r="B341" s="30">
        <v>1</v>
      </c>
      <c r="C341" s="21">
        <v>2</v>
      </c>
      <c r="D341" s="22">
        <v>3</v>
      </c>
      <c r="E341" s="22">
        <v>26</v>
      </c>
      <c r="F341" s="16" t="s">
        <v>235</v>
      </c>
      <c r="G341" s="23">
        <v>15</v>
      </c>
      <c r="H341" s="23">
        <v>5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0</v>
      </c>
      <c r="O341" s="7">
        <v>1</v>
      </c>
      <c r="P341" s="8">
        <v>0</v>
      </c>
      <c r="Q341" s="7">
        <v>0</v>
      </c>
      <c r="R341" s="19">
        <f t="shared" si="10"/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f t="shared" si="11"/>
        <v>0</v>
      </c>
    </row>
    <row r="342" spans="1:27" ht="15.95" customHeight="1" x14ac:dyDescent="0.15">
      <c r="A342" s="1">
        <v>331</v>
      </c>
      <c r="B342" s="30">
        <v>1</v>
      </c>
      <c r="C342" s="21">
        <v>2</v>
      </c>
      <c r="D342" s="22">
        <v>3</v>
      </c>
      <c r="E342" s="22">
        <v>26</v>
      </c>
      <c r="F342" s="16" t="s">
        <v>235</v>
      </c>
      <c r="G342" s="23">
        <v>15</v>
      </c>
      <c r="H342" s="23">
        <v>5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0</v>
      </c>
      <c r="O342" s="7">
        <v>1</v>
      </c>
      <c r="P342" s="8">
        <v>0</v>
      </c>
      <c r="Q342" s="7">
        <v>0</v>
      </c>
      <c r="R342" s="19">
        <f t="shared" si="10"/>
        <v>1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f t="shared" si="11"/>
        <v>0</v>
      </c>
    </row>
    <row r="343" spans="1:27" ht="15.95" customHeight="1" x14ac:dyDescent="0.15">
      <c r="A343" s="1">
        <v>332</v>
      </c>
      <c r="B343" s="30">
        <v>1</v>
      </c>
      <c r="C343" s="21">
        <v>2</v>
      </c>
      <c r="D343" s="22">
        <v>3</v>
      </c>
      <c r="E343" s="22">
        <v>26</v>
      </c>
      <c r="F343" s="16" t="s">
        <v>235</v>
      </c>
      <c r="G343" s="23">
        <v>15</v>
      </c>
      <c r="H343" s="23">
        <v>4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0</v>
      </c>
      <c r="O343" s="7">
        <v>2</v>
      </c>
      <c r="P343" s="8">
        <v>0</v>
      </c>
      <c r="Q343" s="7">
        <v>0</v>
      </c>
      <c r="R343" s="19">
        <f t="shared" si="10"/>
        <v>2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f t="shared" si="11"/>
        <v>0</v>
      </c>
    </row>
    <row r="344" spans="1:27" ht="15.95" customHeight="1" x14ac:dyDescent="0.15">
      <c r="A344" s="1">
        <v>333</v>
      </c>
      <c r="B344" s="30">
        <v>1</v>
      </c>
      <c r="C344" s="21">
        <v>2</v>
      </c>
      <c r="D344" s="22">
        <v>3</v>
      </c>
      <c r="E344" s="22">
        <v>26</v>
      </c>
      <c r="F344" s="16" t="s">
        <v>235</v>
      </c>
      <c r="G344" s="23">
        <v>15</v>
      </c>
      <c r="H344" s="23">
        <v>9</v>
      </c>
      <c r="I344" s="16">
        <v>2</v>
      </c>
      <c r="J344" s="24"/>
      <c r="K344" s="13">
        <v>1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f t="shared" si="10"/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f t="shared" si="11"/>
        <v>0</v>
      </c>
    </row>
    <row r="345" spans="1:27" ht="15.95" customHeight="1" x14ac:dyDescent="0.15">
      <c r="A345" s="1">
        <v>334</v>
      </c>
      <c r="B345" s="30">
        <v>1</v>
      </c>
      <c r="C345" s="21">
        <v>2</v>
      </c>
      <c r="D345" s="22">
        <v>3</v>
      </c>
      <c r="E345" s="22">
        <v>26</v>
      </c>
      <c r="F345" s="16" t="s">
        <v>235</v>
      </c>
      <c r="G345" s="23">
        <v>15</v>
      </c>
      <c r="H345" s="23">
        <v>5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f t="shared" si="10"/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f t="shared" si="11"/>
        <v>0</v>
      </c>
    </row>
    <row r="346" spans="1:27" ht="15.95" customHeight="1" x14ac:dyDescent="0.15">
      <c r="A346" s="1">
        <v>335</v>
      </c>
      <c r="B346" s="30">
        <v>1</v>
      </c>
      <c r="C346" s="21">
        <v>2</v>
      </c>
      <c r="D346" s="22">
        <v>3</v>
      </c>
      <c r="E346" s="22">
        <v>26</v>
      </c>
      <c r="F346" s="16" t="s">
        <v>235</v>
      </c>
      <c r="G346" s="23">
        <v>15</v>
      </c>
      <c r="H346" s="23">
        <v>1</v>
      </c>
      <c r="I346" s="16">
        <v>2</v>
      </c>
      <c r="J346" s="24"/>
      <c r="K346" s="13">
        <v>1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f t="shared" si="10"/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f t="shared" si="11"/>
        <v>0</v>
      </c>
    </row>
    <row r="347" spans="1:27" ht="15.95" customHeight="1" x14ac:dyDescent="0.15">
      <c r="A347" s="1">
        <v>336</v>
      </c>
      <c r="B347" s="30">
        <v>1</v>
      </c>
      <c r="C347" s="21">
        <v>2</v>
      </c>
      <c r="D347" s="22">
        <v>3</v>
      </c>
      <c r="E347" s="22">
        <v>26</v>
      </c>
      <c r="F347" s="16" t="s">
        <v>235</v>
      </c>
      <c r="G347" s="23">
        <v>15</v>
      </c>
      <c r="H347" s="23">
        <v>6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0</v>
      </c>
      <c r="O347" s="7">
        <v>1</v>
      </c>
      <c r="P347" s="8">
        <v>0</v>
      </c>
      <c r="Q347" s="7">
        <v>0</v>
      </c>
      <c r="R347" s="19">
        <f t="shared" si="10"/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f t="shared" si="11"/>
        <v>0</v>
      </c>
    </row>
    <row r="348" spans="1:27" ht="15.95" customHeight="1" x14ac:dyDescent="0.15">
      <c r="A348" s="1">
        <v>337</v>
      </c>
      <c r="B348" s="30">
        <v>1</v>
      </c>
      <c r="C348" s="21">
        <v>2</v>
      </c>
      <c r="D348" s="22">
        <v>3</v>
      </c>
      <c r="E348" s="22">
        <v>26</v>
      </c>
      <c r="F348" s="16" t="s">
        <v>235</v>
      </c>
      <c r="G348" s="23">
        <v>15</v>
      </c>
      <c r="H348" s="23">
        <v>7</v>
      </c>
      <c r="I348" s="16">
        <v>2</v>
      </c>
      <c r="J348" s="24"/>
      <c r="K348" s="13">
        <v>3</v>
      </c>
      <c r="L348" s="23">
        <v>1</v>
      </c>
      <c r="M348" s="5">
        <v>0</v>
      </c>
      <c r="N348" s="6">
        <v>1</v>
      </c>
      <c r="O348" s="7">
        <v>1</v>
      </c>
      <c r="P348" s="8">
        <v>0</v>
      </c>
      <c r="Q348" s="7">
        <v>0</v>
      </c>
      <c r="R348" s="19">
        <f t="shared" si="10"/>
        <v>2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1</v>
      </c>
      <c r="Y348" s="7">
        <v>0</v>
      </c>
      <c r="Z348" s="12">
        <v>0</v>
      </c>
      <c r="AA348" s="19">
        <f t="shared" si="11"/>
        <v>2</v>
      </c>
    </row>
    <row r="349" spans="1:27" ht="15.95" customHeight="1" x14ac:dyDescent="0.15">
      <c r="A349" s="1">
        <v>338</v>
      </c>
      <c r="B349" s="30">
        <v>1</v>
      </c>
      <c r="C349" s="21">
        <v>2</v>
      </c>
      <c r="D349" s="22">
        <v>3</v>
      </c>
      <c r="E349" s="22">
        <v>26</v>
      </c>
      <c r="F349" s="16" t="s">
        <v>235</v>
      </c>
      <c r="G349" s="23">
        <v>15</v>
      </c>
      <c r="H349" s="23">
        <v>2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f t="shared" si="10"/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f t="shared" si="11"/>
        <v>1</v>
      </c>
    </row>
    <row r="350" spans="1:27" ht="15.95" customHeight="1" x14ac:dyDescent="0.15">
      <c r="A350" s="1">
        <v>339</v>
      </c>
      <c r="B350" s="30">
        <v>1</v>
      </c>
      <c r="C350" s="21">
        <v>2</v>
      </c>
      <c r="D350" s="22">
        <v>3</v>
      </c>
      <c r="E350" s="22">
        <v>26</v>
      </c>
      <c r="F350" s="16" t="s">
        <v>235</v>
      </c>
      <c r="G350" s="23">
        <v>15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f t="shared" si="10"/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f t="shared" si="11"/>
        <v>1</v>
      </c>
    </row>
    <row r="351" spans="1:27" ht="15.95" customHeight="1" x14ac:dyDescent="0.15">
      <c r="A351" s="1">
        <v>340</v>
      </c>
      <c r="B351" s="30">
        <v>1</v>
      </c>
      <c r="C351" s="21">
        <v>2</v>
      </c>
      <c r="D351" s="22">
        <v>3</v>
      </c>
      <c r="E351" s="22">
        <v>26</v>
      </c>
      <c r="F351" s="16" t="s">
        <v>235</v>
      </c>
      <c r="G351" s="23">
        <v>15</v>
      </c>
      <c r="H351" s="23">
        <v>3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f t="shared" si="10"/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f t="shared" si="11"/>
        <v>0</v>
      </c>
    </row>
    <row r="352" spans="1:27" ht="15.95" customHeight="1" x14ac:dyDescent="0.15">
      <c r="A352" s="1">
        <v>341</v>
      </c>
      <c r="B352" s="30">
        <v>1</v>
      </c>
      <c r="C352" s="21">
        <v>2</v>
      </c>
      <c r="D352" s="22">
        <v>3</v>
      </c>
      <c r="E352" s="22">
        <v>26</v>
      </c>
      <c r="F352" s="16" t="s">
        <v>235</v>
      </c>
      <c r="G352" s="23">
        <v>15</v>
      </c>
      <c r="H352" s="23">
        <v>4</v>
      </c>
      <c r="I352" s="16">
        <v>2</v>
      </c>
      <c r="J352" s="24"/>
      <c r="K352" s="13">
        <v>1</v>
      </c>
      <c r="L352" s="23">
        <v>1</v>
      </c>
      <c r="M352" s="5">
        <v>1</v>
      </c>
      <c r="N352" s="6">
        <v>0</v>
      </c>
      <c r="O352" s="7">
        <v>0</v>
      </c>
      <c r="P352" s="8">
        <v>0</v>
      </c>
      <c r="Q352" s="7">
        <v>0</v>
      </c>
      <c r="R352" s="19">
        <f t="shared" si="10"/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f t="shared" si="11"/>
        <v>0</v>
      </c>
    </row>
    <row r="353" spans="1:27" ht="15.95" customHeight="1" x14ac:dyDescent="0.15">
      <c r="A353" s="1">
        <v>342</v>
      </c>
      <c r="B353" s="30">
        <v>1</v>
      </c>
      <c r="C353" s="21">
        <v>2</v>
      </c>
      <c r="D353" s="22">
        <v>3</v>
      </c>
      <c r="E353" s="22">
        <v>26</v>
      </c>
      <c r="F353" s="16" t="s">
        <v>235</v>
      </c>
      <c r="G353" s="23">
        <v>15</v>
      </c>
      <c r="H353" s="23">
        <v>2</v>
      </c>
      <c r="I353" s="16">
        <v>2</v>
      </c>
      <c r="J353" s="24"/>
      <c r="K353" s="13">
        <v>3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f t="shared" si="10"/>
        <v>1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1</v>
      </c>
      <c r="Y353" s="7">
        <v>0</v>
      </c>
      <c r="Z353" s="12">
        <v>0</v>
      </c>
      <c r="AA353" s="19">
        <f t="shared" si="11"/>
        <v>2</v>
      </c>
    </row>
    <row r="354" spans="1:27" ht="15.95" customHeight="1" x14ac:dyDescent="0.15">
      <c r="A354" s="1">
        <v>343</v>
      </c>
      <c r="B354" s="30">
        <v>1</v>
      </c>
      <c r="C354" s="21">
        <v>2</v>
      </c>
      <c r="D354" s="22">
        <v>3</v>
      </c>
      <c r="E354" s="22">
        <v>26</v>
      </c>
      <c r="F354" s="16" t="s">
        <v>235</v>
      </c>
      <c r="G354" s="23">
        <v>15</v>
      </c>
      <c r="H354" s="23">
        <v>3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f t="shared" si="10"/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f t="shared" si="11"/>
        <v>1</v>
      </c>
    </row>
    <row r="355" spans="1:27" ht="15.95" customHeight="1" x14ac:dyDescent="0.15">
      <c r="A355" s="1">
        <v>344</v>
      </c>
      <c r="B355" s="30">
        <v>1</v>
      </c>
      <c r="C355" s="21">
        <v>2</v>
      </c>
      <c r="D355" s="22">
        <v>3</v>
      </c>
      <c r="E355" s="22">
        <v>26</v>
      </c>
      <c r="F355" s="16" t="s">
        <v>235</v>
      </c>
      <c r="G355" s="23">
        <v>15</v>
      </c>
      <c r="H355" s="23">
        <v>2</v>
      </c>
      <c r="I355" s="16">
        <v>2</v>
      </c>
      <c r="J355" s="24"/>
      <c r="K355" s="13">
        <v>3</v>
      </c>
      <c r="L355" s="23">
        <v>1</v>
      </c>
      <c r="M355" s="5">
        <v>0</v>
      </c>
      <c r="N355" s="6">
        <v>2</v>
      </c>
      <c r="O355" s="7">
        <v>0</v>
      </c>
      <c r="P355" s="8">
        <v>0</v>
      </c>
      <c r="Q355" s="7">
        <v>0</v>
      </c>
      <c r="R355" s="19">
        <f t="shared" si="10"/>
        <v>2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1</v>
      </c>
      <c r="Y355" s="7">
        <v>0</v>
      </c>
      <c r="Z355" s="12">
        <v>0</v>
      </c>
      <c r="AA355" s="19">
        <f t="shared" si="11"/>
        <v>2</v>
      </c>
    </row>
    <row r="356" spans="1:27" ht="15.95" customHeight="1" x14ac:dyDescent="0.15">
      <c r="A356" s="1">
        <v>345</v>
      </c>
      <c r="B356" s="30">
        <v>1</v>
      </c>
      <c r="C356" s="21">
        <v>2</v>
      </c>
      <c r="D356" s="22">
        <v>3</v>
      </c>
      <c r="E356" s="22">
        <v>26</v>
      </c>
      <c r="F356" s="16" t="s">
        <v>235</v>
      </c>
      <c r="G356" s="23">
        <v>15</v>
      </c>
      <c r="H356" s="23">
        <v>3</v>
      </c>
      <c r="I356" s="16">
        <v>2</v>
      </c>
      <c r="J356" s="24"/>
      <c r="K356" s="13">
        <v>1</v>
      </c>
      <c r="L356" s="23">
        <v>1</v>
      </c>
      <c r="M356" s="5">
        <v>0</v>
      </c>
      <c r="N356" s="6">
        <v>0</v>
      </c>
      <c r="O356" s="7">
        <v>0</v>
      </c>
      <c r="P356" s="8">
        <v>2</v>
      </c>
      <c r="Q356" s="7">
        <v>0</v>
      </c>
      <c r="R356" s="19">
        <f t="shared" si="10"/>
        <v>2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f t="shared" si="11"/>
        <v>0</v>
      </c>
    </row>
    <row r="357" spans="1:27" ht="15.95" customHeight="1" x14ac:dyDescent="0.15">
      <c r="A357" s="1">
        <v>346</v>
      </c>
      <c r="B357" s="30">
        <v>1</v>
      </c>
      <c r="C357" s="21">
        <v>2</v>
      </c>
      <c r="D357" s="22">
        <v>3</v>
      </c>
      <c r="E357" s="22">
        <v>26</v>
      </c>
      <c r="F357" s="16" t="s">
        <v>235</v>
      </c>
      <c r="G357" s="23">
        <v>15</v>
      </c>
      <c r="H357" s="23">
        <v>3</v>
      </c>
      <c r="I357" s="16">
        <v>2</v>
      </c>
      <c r="J357" s="24"/>
      <c r="K357" s="13">
        <v>3</v>
      </c>
      <c r="L357" s="23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>
        <f t="shared" si="10"/>
        <v>1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f t="shared" si="11"/>
        <v>1</v>
      </c>
    </row>
    <row r="358" spans="1:27" ht="15.95" customHeight="1" x14ac:dyDescent="0.15">
      <c r="A358" s="1">
        <v>347</v>
      </c>
      <c r="B358" s="30">
        <v>1</v>
      </c>
      <c r="C358" s="21">
        <v>2</v>
      </c>
      <c r="D358" s="22">
        <v>3</v>
      </c>
      <c r="E358" s="22">
        <v>26</v>
      </c>
      <c r="F358" s="16" t="s">
        <v>235</v>
      </c>
      <c r="G358" s="23">
        <v>15</v>
      </c>
      <c r="H358" s="23">
        <v>5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f t="shared" si="10"/>
        <v>0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f t="shared" si="11"/>
        <v>1</v>
      </c>
    </row>
    <row r="359" spans="1:27" ht="15.95" customHeight="1" x14ac:dyDescent="0.15">
      <c r="A359" s="1">
        <v>348</v>
      </c>
      <c r="B359" s="30">
        <v>1</v>
      </c>
      <c r="C359" s="21">
        <v>2</v>
      </c>
      <c r="D359" s="22">
        <v>3</v>
      </c>
      <c r="E359" s="22">
        <v>26</v>
      </c>
      <c r="F359" s="16" t="s">
        <v>235</v>
      </c>
      <c r="G359" s="23">
        <v>15</v>
      </c>
      <c r="H359" s="23">
        <v>3</v>
      </c>
      <c r="I359" s="16">
        <v>2</v>
      </c>
      <c r="J359" s="24"/>
      <c r="K359" s="13">
        <v>1</v>
      </c>
      <c r="L359" s="23">
        <v>1</v>
      </c>
      <c r="M359" s="5">
        <v>1</v>
      </c>
      <c r="N359" s="6">
        <v>0</v>
      </c>
      <c r="O359" s="7">
        <v>0</v>
      </c>
      <c r="P359" s="8">
        <v>0</v>
      </c>
      <c r="Q359" s="7">
        <v>0</v>
      </c>
      <c r="R359" s="19">
        <f t="shared" si="10"/>
        <v>1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f t="shared" si="11"/>
        <v>0</v>
      </c>
    </row>
    <row r="360" spans="1:27" ht="15.95" customHeight="1" x14ac:dyDescent="0.15">
      <c r="A360" s="1">
        <v>349</v>
      </c>
      <c r="B360" s="30">
        <v>1</v>
      </c>
      <c r="C360" s="21">
        <v>2</v>
      </c>
      <c r="D360" s="22">
        <v>3</v>
      </c>
      <c r="E360" s="22">
        <v>26</v>
      </c>
      <c r="F360" s="16" t="s">
        <v>235</v>
      </c>
      <c r="G360" s="23">
        <v>15</v>
      </c>
      <c r="H360" s="23">
        <v>3</v>
      </c>
      <c r="I360" s="16">
        <v>2</v>
      </c>
      <c r="J360" s="24"/>
      <c r="K360" s="13">
        <v>1</v>
      </c>
      <c r="L360" s="23">
        <v>1</v>
      </c>
      <c r="M360" s="5">
        <v>1</v>
      </c>
      <c r="N360" s="6">
        <v>0</v>
      </c>
      <c r="O360" s="7">
        <v>0</v>
      </c>
      <c r="P360" s="8">
        <v>0</v>
      </c>
      <c r="Q360" s="7">
        <v>0</v>
      </c>
      <c r="R360" s="19">
        <f t="shared" si="10"/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f t="shared" si="11"/>
        <v>0</v>
      </c>
    </row>
    <row r="361" spans="1:27" ht="15.95" customHeight="1" x14ac:dyDescent="0.15">
      <c r="A361" s="1">
        <v>350</v>
      </c>
      <c r="B361" s="30">
        <v>1</v>
      </c>
      <c r="C361" s="21">
        <v>2</v>
      </c>
      <c r="D361" s="22">
        <v>3</v>
      </c>
      <c r="E361" s="22">
        <v>26</v>
      </c>
      <c r="F361" s="16" t="s">
        <v>235</v>
      </c>
      <c r="G361" s="23">
        <v>15</v>
      </c>
      <c r="H361" s="23">
        <v>7</v>
      </c>
      <c r="I361" s="16">
        <v>2</v>
      </c>
      <c r="J361" s="24"/>
      <c r="K361" s="13">
        <v>1</v>
      </c>
      <c r="L361" s="23">
        <v>1</v>
      </c>
      <c r="M361" s="5">
        <v>1</v>
      </c>
      <c r="N361" s="6">
        <v>0</v>
      </c>
      <c r="O361" s="7">
        <v>0</v>
      </c>
      <c r="P361" s="8">
        <v>0</v>
      </c>
      <c r="Q361" s="7">
        <v>0</v>
      </c>
      <c r="R361" s="19">
        <f t="shared" si="10"/>
        <v>1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f t="shared" si="11"/>
        <v>0</v>
      </c>
    </row>
    <row r="362" spans="1:27" ht="15.95" customHeight="1" x14ac:dyDescent="0.15">
      <c r="A362" s="1">
        <v>351</v>
      </c>
      <c r="B362" s="30">
        <v>1</v>
      </c>
      <c r="C362" s="21">
        <v>2</v>
      </c>
      <c r="D362" s="22">
        <v>3</v>
      </c>
      <c r="E362" s="22">
        <v>26</v>
      </c>
      <c r="F362" s="16" t="s">
        <v>235</v>
      </c>
      <c r="G362" s="23">
        <v>15</v>
      </c>
      <c r="H362" s="23">
        <v>7</v>
      </c>
      <c r="I362" s="16">
        <v>2</v>
      </c>
      <c r="J362" s="24"/>
      <c r="K362" s="13">
        <v>1</v>
      </c>
      <c r="L362" s="23">
        <v>1</v>
      </c>
      <c r="M362" s="5">
        <v>1</v>
      </c>
      <c r="N362" s="6">
        <v>0</v>
      </c>
      <c r="O362" s="7">
        <v>1</v>
      </c>
      <c r="P362" s="8">
        <v>0</v>
      </c>
      <c r="Q362" s="7">
        <v>0</v>
      </c>
      <c r="R362" s="19">
        <f t="shared" si="10"/>
        <v>2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f t="shared" si="11"/>
        <v>0</v>
      </c>
    </row>
    <row r="363" spans="1:27" ht="15.95" customHeight="1" x14ac:dyDescent="0.15">
      <c r="A363" s="1">
        <v>352</v>
      </c>
      <c r="B363" s="30">
        <v>1</v>
      </c>
      <c r="C363" s="21">
        <v>2</v>
      </c>
      <c r="D363" s="22">
        <v>3</v>
      </c>
      <c r="E363" s="22">
        <v>26</v>
      </c>
      <c r="F363" s="16" t="s">
        <v>235</v>
      </c>
      <c r="G363" s="23">
        <v>15</v>
      </c>
      <c r="H363" s="23">
        <v>8</v>
      </c>
      <c r="I363" s="16">
        <v>2</v>
      </c>
      <c r="J363" s="24"/>
      <c r="K363" s="13">
        <v>1</v>
      </c>
      <c r="L363" s="23">
        <v>1</v>
      </c>
      <c r="M363" s="5">
        <v>0</v>
      </c>
      <c r="N363" s="6">
        <v>0</v>
      </c>
      <c r="O363" s="7">
        <v>0</v>
      </c>
      <c r="P363" s="8">
        <v>1</v>
      </c>
      <c r="Q363" s="7">
        <v>0</v>
      </c>
      <c r="R363" s="19">
        <f t="shared" si="10"/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f t="shared" si="11"/>
        <v>0</v>
      </c>
    </row>
    <row r="364" spans="1:27" ht="15.95" customHeight="1" x14ac:dyDescent="0.15">
      <c r="A364" s="1">
        <v>353</v>
      </c>
      <c r="B364" s="30">
        <v>1</v>
      </c>
      <c r="C364" s="21">
        <v>2</v>
      </c>
      <c r="D364" s="22">
        <v>3</v>
      </c>
      <c r="E364" s="22">
        <v>26</v>
      </c>
      <c r="F364" s="16" t="s">
        <v>235</v>
      </c>
      <c r="G364" s="23">
        <v>15</v>
      </c>
      <c r="H364" s="23">
        <v>2</v>
      </c>
      <c r="I364" s="16">
        <v>2</v>
      </c>
      <c r="J364" s="24"/>
      <c r="K364" s="13">
        <v>3</v>
      </c>
      <c r="L364" s="23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>
        <f t="shared" si="10"/>
        <v>1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1</v>
      </c>
      <c r="Y364" s="7">
        <v>0</v>
      </c>
      <c r="Z364" s="12">
        <v>0</v>
      </c>
      <c r="AA364" s="19">
        <f t="shared" si="11"/>
        <v>2</v>
      </c>
    </row>
    <row r="365" spans="1:27" ht="15.95" customHeight="1" x14ac:dyDescent="0.15">
      <c r="A365" s="1">
        <v>354</v>
      </c>
      <c r="B365" s="30">
        <v>1</v>
      </c>
      <c r="C365" s="21">
        <v>2</v>
      </c>
      <c r="D365" s="22">
        <v>3</v>
      </c>
      <c r="E365" s="22">
        <v>26</v>
      </c>
      <c r="F365" s="16" t="s">
        <v>235</v>
      </c>
      <c r="G365" s="23">
        <v>15</v>
      </c>
      <c r="H365" s="23">
        <v>3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f t="shared" si="10"/>
        <v>0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f t="shared" si="11"/>
        <v>1</v>
      </c>
    </row>
    <row r="366" spans="1:27" ht="15.95" customHeight="1" x14ac:dyDescent="0.15">
      <c r="A366" s="1">
        <v>355</v>
      </c>
      <c r="B366" s="30">
        <v>1</v>
      </c>
      <c r="C366" s="21">
        <v>2</v>
      </c>
      <c r="D366" s="22">
        <v>3</v>
      </c>
      <c r="E366" s="22">
        <v>26</v>
      </c>
      <c r="F366" s="16" t="s">
        <v>235</v>
      </c>
      <c r="G366" s="23">
        <v>15</v>
      </c>
      <c r="H366" s="23">
        <v>2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2</v>
      </c>
      <c r="O366" s="7">
        <v>0</v>
      </c>
      <c r="P366" s="8">
        <v>0</v>
      </c>
      <c r="Q366" s="7">
        <v>0</v>
      </c>
      <c r="R366" s="19">
        <f t="shared" si="10"/>
        <v>2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f t="shared" si="11"/>
        <v>1</v>
      </c>
    </row>
    <row r="367" spans="1:27" ht="15.95" customHeight="1" x14ac:dyDescent="0.15">
      <c r="A367" s="1">
        <v>356</v>
      </c>
      <c r="B367" s="30">
        <v>1</v>
      </c>
      <c r="C367" s="21">
        <v>2</v>
      </c>
      <c r="D367" s="22">
        <v>3</v>
      </c>
      <c r="E367" s="22">
        <v>26</v>
      </c>
      <c r="F367" s="16" t="s">
        <v>235</v>
      </c>
      <c r="G367" s="23">
        <v>15</v>
      </c>
      <c r="H367" s="23">
        <v>3</v>
      </c>
      <c r="I367" s="16">
        <v>2</v>
      </c>
      <c r="J367" s="24"/>
      <c r="K367" s="13">
        <v>3</v>
      </c>
      <c r="L367" s="23">
        <v>1</v>
      </c>
      <c r="M367" s="5">
        <v>0</v>
      </c>
      <c r="N367" s="6">
        <v>3</v>
      </c>
      <c r="O367" s="7">
        <v>0</v>
      </c>
      <c r="P367" s="8">
        <v>0</v>
      </c>
      <c r="Q367" s="7">
        <v>0</v>
      </c>
      <c r="R367" s="19">
        <f t="shared" si="10"/>
        <v>3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f t="shared" si="11"/>
        <v>1</v>
      </c>
    </row>
    <row r="368" spans="1:27" ht="15.95" customHeight="1" x14ac:dyDescent="0.15">
      <c r="A368" s="1">
        <v>357</v>
      </c>
      <c r="B368" s="30">
        <v>1</v>
      </c>
      <c r="C368" s="21">
        <v>2</v>
      </c>
      <c r="D368" s="22">
        <v>3</v>
      </c>
      <c r="E368" s="22">
        <v>26</v>
      </c>
      <c r="F368" s="16" t="s">
        <v>235</v>
      </c>
      <c r="G368" s="23">
        <v>15</v>
      </c>
      <c r="H368" s="23">
        <v>2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f t="shared" si="10"/>
        <v>1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f t="shared" si="11"/>
        <v>1</v>
      </c>
    </row>
    <row r="369" spans="1:27" ht="15.95" customHeight="1" x14ac:dyDescent="0.15">
      <c r="A369" s="1">
        <v>358</v>
      </c>
      <c r="B369" s="30">
        <v>1</v>
      </c>
      <c r="C369" s="21">
        <v>2</v>
      </c>
      <c r="D369" s="22">
        <v>3</v>
      </c>
      <c r="E369" s="22">
        <v>26</v>
      </c>
      <c r="F369" s="16" t="s">
        <v>235</v>
      </c>
      <c r="G369" s="23">
        <v>15</v>
      </c>
      <c r="H369" s="23">
        <v>2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f t="shared" si="10"/>
        <v>1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f t="shared" si="11"/>
        <v>1</v>
      </c>
    </row>
    <row r="370" spans="1:27" ht="15.95" customHeight="1" x14ac:dyDescent="0.15">
      <c r="A370" s="1">
        <v>359</v>
      </c>
      <c r="B370" s="30">
        <v>1</v>
      </c>
      <c r="C370" s="21">
        <v>2</v>
      </c>
      <c r="D370" s="22">
        <v>3</v>
      </c>
      <c r="E370" s="22">
        <v>26</v>
      </c>
      <c r="F370" s="16" t="s">
        <v>235</v>
      </c>
      <c r="G370" s="23">
        <v>15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f t="shared" si="10"/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f t="shared" si="11"/>
        <v>1</v>
      </c>
    </row>
    <row r="371" spans="1:27" ht="15.95" customHeight="1" x14ac:dyDescent="0.15">
      <c r="A371" s="1">
        <v>360</v>
      </c>
      <c r="B371" s="30">
        <v>1</v>
      </c>
      <c r="C371" s="21">
        <v>2</v>
      </c>
      <c r="D371" s="22">
        <v>3</v>
      </c>
      <c r="E371" s="22">
        <v>26</v>
      </c>
      <c r="F371" s="16" t="s">
        <v>235</v>
      </c>
      <c r="G371" s="23">
        <v>15</v>
      </c>
      <c r="H371" s="23">
        <v>2</v>
      </c>
      <c r="I371" s="16">
        <v>2</v>
      </c>
      <c r="J371" s="24"/>
      <c r="K371" s="13">
        <v>3</v>
      </c>
      <c r="L371" s="23">
        <v>1</v>
      </c>
      <c r="M371" s="5">
        <v>0</v>
      </c>
      <c r="N371" s="6">
        <v>1</v>
      </c>
      <c r="O371" s="7">
        <v>0</v>
      </c>
      <c r="P371" s="8">
        <v>0</v>
      </c>
      <c r="Q371" s="7">
        <v>0</v>
      </c>
      <c r="R371" s="19">
        <f t="shared" si="10"/>
        <v>1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f t="shared" si="11"/>
        <v>2</v>
      </c>
    </row>
    <row r="372" spans="1:27" ht="15.95" customHeight="1" x14ac:dyDescent="0.15">
      <c r="A372" s="1">
        <v>361</v>
      </c>
      <c r="B372" s="30">
        <v>1</v>
      </c>
      <c r="C372" s="21">
        <v>2</v>
      </c>
      <c r="D372" s="22">
        <v>3</v>
      </c>
      <c r="E372" s="22">
        <v>26</v>
      </c>
      <c r="F372" s="16" t="s">
        <v>235</v>
      </c>
      <c r="G372" s="23">
        <v>15</v>
      </c>
      <c r="H372" s="23">
        <v>7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f t="shared" si="10"/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f t="shared" si="11"/>
        <v>1</v>
      </c>
    </row>
    <row r="373" spans="1:27" ht="15.95" customHeight="1" x14ac:dyDescent="0.15">
      <c r="A373" s="1">
        <v>362</v>
      </c>
      <c r="B373" s="30">
        <v>1</v>
      </c>
      <c r="C373" s="21">
        <v>2</v>
      </c>
      <c r="D373" s="22">
        <v>3</v>
      </c>
      <c r="E373" s="22">
        <v>26</v>
      </c>
      <c r="F373" s="16" t="s">
        <v>235</v>
      </c>
      <c r="G373" s="23">
        <v>15</v>
      </c>
      <c r="H373" s="23">
        <v>5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f t="shared" si="10"/>
        <v>0</v>
      </c>
      <c r="S373" s="23">
        <v>2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f t="shared" si="11"/>
        <v>1</v>
      </c>
    </row>
    <row r="374" spans="1:27" ht="15.95" customHeight="1" x14ac:dyDescent="0.15">
      <c r="A374" s="1">
        <v>363</v>
      </c>
      <c r="B374" s="30">
        <v>1</v>
      </c>
      <c r="C374" s="21">
        <v>2</v>
      </c>
      <c r="D374" s="22">
        <v>3</v>
      </c>
      <c r="E374" s="22">
        <v>26</v>
      </c>
      <c r="F374" s="16" t="s">
        <v>235</v>
      </c>
      <c r="G374" s="23">
        <v>15</v>
      </c>
      <c r="H374" s="23">
        <v>8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f t="shared" si="10"/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f t="shared" si="11"/>
        <v>1</v>
      </c>
    </row>
    <row r="375" spans="1:27" ht="15.95" customHeight="1" x14ac:dyDescent="0.15">
      <c r="A375" s="1">
        <v>364</v>
      </c>
      <c r="B375" s="30">
        <v>1</v>
      </c>
      <c r="C375" s="21">
        <v>2</v>
      </c>
      <c r="D375" s="22">
        <v>3</v>
      </c>
      <c r="E375" s="22">
        <v>26</v>
      </c>
      <c r="F375" s="16" t="s">
        <v>235</v>
      </c>
      <c r="G375" s="23">
        <v>15</v>
      </c>
      <c r="H375" s="23">
        <v>5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f t="shared" si="10"/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f t="shared" si="11"/>
        <v>1</v>
      </c>
    </row>
    <row r="376" spans="1:27" ht="15.95" customHeight="1" x14ac:dyDescent="0.15">
      <c r="A376" s="1">
        <v>365</v>
      </c>
      <c r="B376" s="30">
        <v>1</v>
      </c>
      <c r="C376" s="21">
        <v>2</v>
      </c>
      <c r="D376" s="22">
        <v>3</v>
      </c>
      <c r="E376" s="22">
        <v>26</v>
      </c>
      <c r="F376" s="16" t="s">
        <v>235</v>
      </c>
      <c r="G376" s="23">
        <v>15</v>
      </c>
      <c r="H376" s="23">
        <v>2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f t="shared" si="10"/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f t="shared" si="11"/>
        <v>1</v>
      </c>
    </row>
    <row r="377" spans="1:27" ht="15.95" customHeight="1" x14ac:dyDescent="0.15">
      <c r="A377" s="1">
        <v>366</v>
      </c>
      <c r="B377" s="30">
        <v>1</v>
      </c>
      <c r="C377" s="21">
        <v>2</v>
      </c>
      <c r="D377" s="22">
        <v>3</v>
      </c>
      <c r="E377" s="22">
        <v>26</v>
      </c>
      <c r="F377" s="16" t="s">
        <v>235</v>
      </c>
      <c r="G377" s="23">
        <v>15</v>
      </c>
      <c r="H377" s="23">
        <v>4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f t="shared" si="10"/>
        <v>0</v>
      </c>
      <c r="S377" s="23">
        <v>1</v>
      </c>
      <c r="T377" s="5">
        <v>1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f t="shared" si="11"/>
        <v>1</v>
      </c>
    </row>
    <row r="378" spans="1:27" ht="15.95" customHeight="1" x14ac:dyDescent="0.15">
      <c r="A378" s="1">
        <v>367</v>
      </c>
      <c r="B378" s="30">
        <v>1</v>
      </c>
      <c r="C378" s="21">
        <v>2</v>
      </c>
      <c r="D378" s="22">
        <v>3</v>
      </c>
      <c r="E378" s="22">
        <v>26</v>
      </c>
      <c r="F378" s="16" t="s">
        <v>235</v>
      </c>
      <c r="G378" s="23">
        <v>15</v>
      </c>
      <c r="H378" s="23">
        <v>2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>
        <f t="shared" si="10"/>
        <v>1</v>
      </c>
      <c r="S378" s="23">
        <v>1</v>
      </c>
      <c r="T378" s="5">
        <v>1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f t="shared" si="11"/>
        <v>1</v>
      </c>
    </row>
    <row r="379" spans="1:27" ht="15.95" customHeight="1" x14ac:dyDescent="0.15">
      <c r="A379" s="1">
        <v>368</v>
      </c>
      <c r="B379" s="30">
        <v>1</v>
      </c>
      <c r="C379" s="21">
        <v>2</v>
      </c>
      <c r="D379" s="22">
        <v>3</v>
      </c>
      <c r="E379" s="22">
        <v>26</v>
      </c>
      <c r="F379" s="16" t="s">
        <v>235</v>
      </c>
      <c r="G379" s="23">
        <v>16</v>
      </c>
      <c r="H379" s="23">
        <v>6</v>
      </c>
      <c r="I379" s="16">
        <v>2</v>
      </c>
      <c r="J379" s="24"/>
      <c r="K379" s="13">
        <v>1</v>
      </c>
      <c r="L379" s="23">
        <v>1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9">
        <f t="shared" si="10"/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f t="shared" si="11"/>
        <v>0</v>
      </c>
    </row>
    <row r="380" spans="1:27" ht="15.95" customHeight="1" x14ac:dyDescent="0.15">
      <c r="A380" s="1">
        <v>369</v>
      </c>
      <c r="B380" s="30">
        <v>1</v>
      </c>
      <c r="C380" s="21">
        <v>2</v>
      </c>
      <c r="D380" s="22">
        <v>3</v>
      </c>
      <c r="E380" s="22">
        <v>26</v>
      </c>
      <c r="F380" s="16" t="s">
        <v>235</v>
      </c>
      <c r="G380" s="23">
        <v>16</v>
      </c>
      <c r="H380" s="23">
        <v>5</v>
      </c>
      <c r="I380" s="16">
        <v>2</v>
      </c>
      <c r="J380" s="24"/>
      <c r="K380" s="13">
        <v>1</v>
      </c>
      <c r="L380" s="23">
        <v>1</v>
      </c>
      <c r="M380" s="5">
        <v>0</v>
      </c>
      <c r="N380" s="6">
        <v>0</v>
      </c>
      <c r="O380" s="7">
        <v>0</v>
      </c>
      <c r="P380" s="8">
        <v>1</v>
      </c>
      <c r="Q380" s="7">
        <v>0</v>
      </c>
      <c r="R380" s="19">
        <f t="shared" si="10"/>
        <v>1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f t="shared" si="11"/>
        <v>0</v>
      </c>
    </row>
    <row r="381" spans="1:27" ht="15.95" customHeight="1" x14ac:dyDescent="0.15">
      <c r="A381" s="1">
        <v>370</v>
      </c>
      <c r="B381" s="30">
        <v>1</v>
      </c>
      <c r="C381" s="21">
        <v>2</v>
      </c>
      <c r="D381" s="22">
        <v>3</v>
      </c>
      <c r="E381" s="22">
        <v>26</v>
      </c>
      <c r="F381" s="16" t="s">
        <v>235</v>
      </c>
      <c r="G381" s="23">
        <v>16</v>
      </c>
      <c r="H381" s="23">
        <v>1</v>
      </c>
      <c r="I381" s="16">
        <v>2</v>
      </c>
      <c r="J381" s="24"/>
      <c r="K381" s="13">
        <v>1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f t="shared" si="10"/>
        <v>1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f t="shared" si="11"/>
        <v>0</v>
      </c>
    </row>
    <row r="382" spans="1:27" ht="15.95" customHeight="1" x14ac:dyDescent="0.15">
      <c r="A382" s="1">
        <v>371</v>
      </c>
      <c r="B382" s="30">
        <v>1</v>
      </c>
      <c r="C382" s="21">
        <v>2</v>
      </c>
      <c r="D382" s="22">
        <v>3</v>
      </c>
      <c r="E382" s="22">
        <v>26</v>
      </c>
      <c r="F382" s="16" t="s">
        <v>235</v>
      </c>
      <c r="G382" s="23">
        <v>16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f t="shared" si="10"/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f t="shared" si="11"/>
        <v>1</v>
      </c>
    </row>
    <row r="383" spans="1:27" ht="15.95" customHeight="1" x14ac:dyDescent="0.15">
      <c r="A383" s="1">
        <v>372</v>
      </c>
      <c r="B383" s="30">
        <v>1</v>
      </c>
      <c r="C383" s="21">
        <v>2</v>
      </c>
      <c r="D383" s="22">
        <v>3</v>
      </c>
      <c r="E383" s="22">
        <v>26</v>
      </c>
      <c r="F383" s="16" t="s">
        <v>235</v>
      </c>
      <c r="G383" s="23">
        <v>16</v>
      </c>
      <c r="H383" s="23">
        <v>2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f t="shared" si="10"/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f t="shared" si="11"/>
        <v>1</v>
      </c>
    </row>
    <row r="384" spans="1:27" ht="15.95" customHeight="1" x14ac:dyDescent="0.15">
      <c r="A384" s="1">
        <v>373</v>
      </c>
      <c r="B384" s="30">
        <v>1</v>
      </c>
      <c r="C384" s="21">
        <v>2</v>
      </c>
      <c r="D384" s="22">
        <v>3</v>
      </c>
      <c r="E384" s="22">
        <v>26</v>
      </c>
      <c r="F384" s="16" t="s">
        <v>235</v>
      </c>
      <c r="G384" s="23">
        <v>16</v>
      </c>
      <c r="H384" s="23">
        <v>7</v>
      </c>
      <c r="I384" s="16">
        <v>2</v>
      </c>
      <c r="J384" s="24"/>
      <c r="K384" s="13">
        <v>3</v>
      </c>
      <c r="L384" s="23">
        <v>1</v>
      </c>
      <c r="M384" s="5">
        <v>0</v>
      </c>
      <c r="N384" s="6">
        <v>1</v>
      </c>
      <c r="O384" s="7">
        <v>1</v>
      </c>
      <c r="P384" s="8">
        <v>0</v>
      </c>
      <c r="Q384" s="7">
        <v>0</v>
      </c>
      <c r="R384" s="19">
        <f t="shared" si="10"/>
        <v>2</v>
      </c>
      <c r="S384" s="23">
        <v>1</v>
      </c>
      <c r="T384" s="5">
        <v>0</v>
      </c>
      <c r="U384" s="6">
        <v>1</v>
      </c>
      <c r="V384" s="7">
        <v>2</v>
      </c>
      <c r="W384" s="8">
        <v>0</v>
      </c>
      <c r="X384" s="7">
        <v>2</v>
      </c>
      <c r="Y384" s="7">
        <v>0</v>
      </c>
      <c r="Z384" s="12">
        <v>0</v>
      </c>
      <c r="AA384" s="19">
        <f t="shared" si="11"/>
        <v>5</v>
      </c>
    </row>
    <row r="385" spans="1:27" ht="15.95" customHeight="1" x14ac:dyDescent="0.15">
      <c r="A385" s="1">
        <v>374</v>
      </c>
      <c r="B385" s="30">
        <v>1</v>
      </c>
      <c r="C385" s="21">
        <v>2</v>
      </c>
      <c r="D385" s="22">
        <v>3</v>
      </c>
      <c r="E385" s="22">
        <v>26</v>
      </c>
      <c r="F385" s="16" t="s">
        <v>235</v>
      </c>
      <c r="G385" s="23">
        <v>16</v>
      </c>
      <c r="H385" s="23">
        <v>3</v>
      </c>
      <c r="I385" s="16">
        <v>2</v>
      </c>
      <c r="J385" s="24"/>
      <c r="K385" s="13">
        <v>1</v>
      </c>
      <c r="L385" s="23">
        <v>2</v>
      </c>
      <c r="M385" s="5">
        <v>0</v>
      </c>
      <c r="N385" s="6">
        <v>0</v>
      </c>
      <c r="O385" s="7">
        <v>0</v>
      </c>
      <c r="P385" s="8">
        <v>4</v>
      </c>
      <c r="Q385" s="7">
        <v>0</v>
      </c>
      <c r="R385" s="19">
        <f t="shared" si="10"/>
        <v>4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f t="shared" si="11"/>
        <v>0</v>
      </c>
    </row>
    <row r="386" spans="1:27" ht="15.95" customHeight="1" x14ac:dyDescent="0.15">
      <c r="A386" s="1">
        <v>375</v>
      </c>
      <c r="B386" s="30">
        <v>1</v>
      </c>
      <c r="C386" s="21">
        <v>2</v>
      </c>
      <c r="D386" s="22">
        <v>3</v>
      </c>
      <c r="E386" s="22">
        <v>26</v>
      </c>
      <c r="F386" s="16" t="s">
        <v>235</v>
      </c>
      <c r="G386" s="23">
        <v>16</v>
      </c>
      <c r="H386" s="23">
        <v>6</v>
      </c>
      <c r="I386" s="16">
        <v>2</v>
      </c>
      <c r="J386" s="24"/>
      <c r="K386" s="13">
        <v>1</v>
      </c>
      <c r="L386" s="23">
        <v>4</v>
      </c>
      <c r="M386" s="5">
        <v>0</v>
      </c>
      <c r="N386" s="6">
        <v>2</v>
      </c>
      <c r="O386" s="7">
        <v>0</v>
      </c>
      <c r="P386" s="8">
        <v>0</v>
      </c>
      <c r="Q386" s="7">
        <v>0</v>
      </c>
      <c r="R386" s="19">
        <f t="shared" si="10"/>
        <v>2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f t="shared" si="11"/>
        <v>0</v>
      </c>
    </row>
    <row r="387" spans="1:27" ht="15.95" customHeight="1" x14ac:dyDescent="0.15">
      <c r="A387" s="1">
        <v>376</v>
      </c>
      <c r="B387" s="30">
        <v>1</v>
      </c>
      <c r="C387" s="21">
        <v>2</v>
      </c>
      <c r="D387" s="22">
        <v>3</v>
      </c>
      <c r="E387" s="22">
        <v>26</v>
      </c>
      <c r="F387" s="16" t="s">
        <v>235</v>
      </c>
      <c r="G387" s="23">
        <v>16</v>
      </c>
      <c r="H387" s="23">
        <v>5</v>
      </c>
      <c r="I387" s="16">
        <v>2</v>
      </c>
      <c r="J387" s="24"/>
      <c r="K387" s="13">
        <v>1</v>
      </c>
      <c r="L387" s="23">
        <v>1</v>
      </c>
      <c r="M387" s="5">
        <v>1</v>
      </c>
      <c r="N387" s="6">
        <v>0</v>
      </c>
      <c r="O387" s="7">
        <v>0</v>
      </c>
      <c r="P387" s="8">
        <v>0</v>
      </c>
      <c r="Q387" s="7">
        <v>0</v>
      </c>
      <c r="R387" s="19">
        <f t="shared" si="10"/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f t="shared" si="11"/>
        <v>0</v>
      </c>
    </row>
    <row r="388" spans="1:27" ht="15.95" customHeight="1" x14ac:dyDescent="0.15">
      <c r="A388" s="1">
        <v>377</v>
      </c>
      <c r="B388" s="30">
        <v>1</v>
      </c>
      <c r="C388" s="21">
        <v>2</v>
      </c>
      <c r="D388" s="22">
        <v>3</v>
      </c>
      <c r="E388" s="22">
        <v>26</v>
      </c>
      <c r="F388" s="16" t="s">
        <v>235</v>
      </c>
      <c r="G388" s="23">
        <v>16</v>
      </c>
      <c r="H388" s="23">
        <v>2</v>
      </c>
      <c r="I388" s="16">
        <v>2</v>
      </c>
      <c r="J388" s="24"/>
      <c r="K388" s="13">
        <v>1</v>
      </c>
      <c r="L388" s="23">
        <v>1</v>
      </c>
      <c r="M388" s="5">
        <v>0</v>
      </c>
      <c r="N388" s="6">
        <v>4</v>
      </c>
      <c r="O388" s="7">
        <v>0</v>
      </c>
      <c r="P388" s="8">
        <v>0</v>
      </c>
      <c r="Q388" s="7">
        <v>0</v>
      </c>
      <c r="R388" s="19">
        <f t="shared" si="10"/>
        <v>4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f t="shared" si="11"/>
        <v>0</v>
      </c>
    </row>
    <row r="389" spans="1:27" ht="15.95" customHeight="1" x14ac:dyDescent="0.15">
      <c r="A389" s="1">
        <v>378</v>
      </c>
      <c r="B389" s="30">
        <v>1</v>
      </c>
      <c r="C389" s="21">
        <v>2</v>
      </c>
      <c r="D389" s="22">
        <v>3</v>
      </c>
      <c r="E389" s="22">
        <v>26</v>
      </c>
      <c r="F389" s="16" t="s">
        <v>235</v>
      </c>
      <c r="G389" s="23">
        <v>16</v>
      </c>
      <c r="H389" s="23">
        <v>7</v>
      </c>
      <c r="I389" s="16">
        <v>2</v>
      </c>
      <c r="J389" s="24"/>
      <c r="K389" s="13">
        <v>1</v>
      </c>
      <c r="L389" s="23">
        <v>1</v>
      </c>
      <c r="M389" s="5">
        <v>0</v>
      </c>
      <c r="N389" s="6">
        <v>0</v>
      </c>
      <c r="O389" s="7">
        <v>0</v>
      </c>
      <c r="P389" s="8">
        <v>1</v>
      </c>
      <c r="Q389" s="7">
        <v>0</v>
      </c>
      <c r="R389" s="19">
        <f t="shared" si="10"/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f t="shared" si="11"/>
        <v>0</v>
      </c>
    </row>
    <row r="390" spans="1:27" ht="15.95" customHeight="1" x14ac:dyDescent="0.15">
      <c r="A390" s="1">
        <v>379</v>
      </c>
      <c r="B390" s="30">
        <v>1</v>
      </c>
      <c r="C390" s="21">
        <v>2</v>
      </c>
      <c r="D390" s="22">
        <v>3</v>
      </c>
      <c r="E390" s="22">
        <v>26</v>
      </c>
      <c r="F390" s="16" t="s">
        <v>235</v>
      </c>
      <c r="G390" s="23">
        <v>16</v>
      </c>
      <c r="H390" s="23">
        <v>3</v>
      </c>
      <c r="I390" s="16">
        <v>2</v>
      </c>
      <c r="J390" s="24"/>
      <c r="K390" s="13">
        <v>1</v>
      </c>
      <c r="L390" s="23">
        <v>1</v>
      </c>
      <c r="M390" s="5">
        <v>0</v>
      </c>
      <c r="N390" s="6">
        <v>0</v>
      </c>
      <c r="O390" s="7">
        <v>1</v>
      </c>
      <c r="P390" s="8">
        <v>0</v>
      </c>
      <c r="Q390" s="7">
        <v>0</v>
      </c>
      <c r="R390" s="19">
        <f t="shared" si="10"/>
        <v>1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f t="shared" si="11"/>
        <v>0</v>
      </c>
    </row>
    <row r="391" spans="1:27" ht="15.95" customHeight="1" x14ac:dyDescent="0.15">
      <c r="A391" s="1">
        <v>380</v>
      </c>
      <c r="B391" s="30">
        <v>1</v>
      </c>
      <c r="C391" s="21">
        <v>2</v>
      </c>
      <c r="D391" s="22">
        <v>3</v>
      </c>
      <c r="E391" s="22">
        <v>26</v>
      </c>
      <c r="F391" s="16" t="s">
        <v>235</v>
      </c>
      <c r="G391" s="23">
        <v>16</v>
      </c>
      <c r="H391" s="23">
        <v>7</v>
      </c>
      <c r="I391" s="16">
        <v>2</v>
      </c>
      <c r="J391" s="24"/>
      <c r="K391" s="13">
        <v>1</v>
      </c>
      <c r="L391" s="23">
        <v>1</v>
      </c>
      <c r="M391" s="5">
        <v>0</v>
      </c>
      <c r="N391" s="6">
        <v>4</v>
      </c>
      <c r="O391" s="7">
        <v>0</v>
      </c>
      <c r="P391" s="8">
        <v>0</v>
      </c>
      <c r="Q391" s="7">
        <v>0</v>
      </c>
      <c r="R391" s="19">
        <f t="shared" si="10"/>
        <v>4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f t="shared" si="11"/>
        <v>0</v>
      </c>
    </row>
    <row r="392" spans="1:27" ht="15.95" customHeight="1" x14ac:dyDescent="0.15">
      <c r="A392" s="1">
        <v>381</v>
      </c>
      <c r="B392" s="30">
        <v>1</v>
      </c>
      <c r="C392" s="21">
        <v>2</v>
      </c>
      <c r="D392" s="22">
        <v>3</v>
      </c>
      <c r="E392" s="22">
        <v>26</v>
      </c>
      <c r="F392" s="16" t="s">
        <v>235</v>
      </c>
      <c r="G392" s="23">
        <v>16</v>
      </c>
      <c r="H392" s="23">
        <v>2</v>
      </c>
      <c r="I392" s="16">
        <v>2</v>
      </c>
      <c r="J392" s="24"/>
      <c r="K392" s="13">
        <v>1</v>
      </c>
      <c r="L392" s="23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f t="shared" si="10"/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f t="shared" si="11"/>
        <v>0</v>
      </c>
    </row>
    <row r="393" spans="1:27" ht="15.95" customHeight="1" x14ac:dyDescent="0.15">
      <c r="A393" s="1">
        <v>382</v>
      </c>
      <c r="B393" s="30">
        <v>1</v>
      </c>
      <c r="C393" s="21">
        <v>2</v>
      </c>
      <c r="D393" s="22">
        <v>3</v>
      </c>
      <c r="E393" s="22">
        <v>26</v>
      </c>
      <c r="F393" s="16" t="s">
        <v>235</v>
      </c>
      <c r="G393" s="23">
        <v>16</v>
      </c>
      <c r="H393" s="23">
        <v>1</v>
      </c>
      <c r="I393" s="16">
        <v>2</v>
      </c>
      <c r="J393" s="24"/>
      <c r="K393" s="13">
        <v>1</v>
      </c>
      <c r="L393" s="23">
        <v>1</v>
      </c>
      <c r="M393" s="5">
        <v>1</v>
      </c>
      <c r="N393" s="6">
        <v>0</v>
      </c>
      <c r="O393" s="7">
        <v>0</v>
      </c>
      <c r="P393" s="8">
        <v>0</v>
      </c>
      <c r="Q393" s="7">
        <v>0</v>
      </c>
      <c r="R393" s="19">
        <f t="shared" si="10"/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f t="shared" si="11"/>
        <v>0</v>
      </c>
    </row>
    <row r="394" spans="1:27" ht="15.95" customHeight="1" x14ac:dyDescent="0.15">
      <c r="A394" s="1">
        <v>383</v>
      </c>
      <c r="B394" s="30">
        <v>1</v>
      </c>
      <c r="C394" s="21">
        <v>2</v>
      </c>
      <c r="D394" s="22">
        <v>3</v>
      </c>
      <c r="E394" s="22">
        <v>26</v>
      </c>
      <c r="F394" s="16" t="s">
        <v>235</v>
      </c>
      <c r="G394" s="23">
        <v>16</v>
      </c>
      <c r="H394" s="23">
        <v>5</v>
      </c>
      <c r="I394" s="16">
        <v>2</v>
      </c>
      <c r="J394" s="24"/>
      <c r="K394" s="13">
        <v>1</v>
      </c>
      <c r="L394" s="23">
        <v>2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>
        <f t="shared" si="10"/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f t="shared" si="11"/>
        <v>0</v>
      </c>
    </row>
    <row r="395" spans="1:27" ht="15.95" customHeight="1" x14ac:dyDescent="0.15">
      <c r="A395" s="1">
        <v>384</v>
      </c>
      <c r="B395" s="30">
        <v>1</v>
      </c>
      <c r="C395" s="21">
        <v>2</v>
      </c>
      <c r="D395" s="22">
        <v>3</v>
      </c>
      <c r="E395" s="22">
        <v>26</v>
      </c>
      <c r="F395" s="16" t="s">
        <v>235</v>
      </c>
      <c r="G395" s="23">
        <v>16</v>
      </c>
      <c r="H395" s="23">
        <v>8</v>
      </c>
      <c r="I395" s="16">
        <v>2</v>
      </c>
      <c r="J395" s="24"/>
      <c r="K395" s="13">
        <v>1</v>
      </c>
      <c r="L395" s="23">
        <v>1</v>
      </c>
      <c r="M395" s="5">
        <v>0</v>
      </c>
      <c r="N395" s="6">
        <v>0</v>
      </c>
      <c r="O395" s="7">
        <v>0</v>
      </c>
      <c r="P395" s="8">
        <v>2</v>
      </c>
      <c r="Q395" s="7">
        <v>0</v>
      </c>
      <c r="R395" s="19">
        <f t="shared" si="10"/>
        <v>2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f t="shared" si="11"/>
        <v>0</v>
      </c>
    </row>
    <row r="396" spans="1:27" ht="15.95" customHeight="1" x14ac:dyDescent="0.15">
      <c r="A396" s="1">
        <v>385</v>
      </c>
      <c r="B396" s="30">
        <v>1</v>
      </c>
      <c r="C396" s="21">
        <v>2</v>
      </c>
      <c r="D396" s="22">
        <v>3</v>
      </c>
      <c r="E396" s="22">
        <v>26</v>
      </c>
      <c r="F396" s="16" t="s">
        <v>235</v>
      </c>
      <c r="G396" s="23">
        <v>16</v>
      </c>
      <c r="H396" s="23">
        <v>5</v>
      </c>
      <c r="I396" s="16">
        <v>2</v>
      </c>
      <c r="J396" s="24"/>
      <c r="K396" s="13">
        <v>1</v>
      </c>
      <c r="L396" s="23">
        <v>1</v>
      </c>
      <c r="M396" s="5">
        <v>0</v>
      </c>
      <c r="N396" s="6">
        <v>0</v>
      </c>
      <c r="O396" s="7">
        <v>3</v>
      </c>
      <c r="P396" s="8">
        <v>0</v>
      </c>
      <c r="Q396" s="7">
        <v>0</v>
      </c>
      <c r="R396" s="19">
        <f t="shared" si="10"/>
        <v>3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f t="shared" si="11"/>
        <v>0</v>
      </c>
    </row>
    <row r="397" spans="1:27" ht="15.95" customHeight="1" x14ac:dyDescent="0.15">
      <c r="A397" s="1">
        <v>386</v>
      </c>
      <c r="B397" s="30">
        <v>1</v>
      </c>
      <c r="C397" s="21">
        <v>2</v>
      </c>
      <c r="D397" s="22">
        <v>3</v>
      </c>
      <c r="E397" s="22">
        <v>26</v>
      </c>
      <c r="F397" s="16" t="s">
        <v>235</v>
      </c>
      <c r="G397" s="23">
        <v>16</v>
      </c>
      <c r="H397" s="23">
        <v>8</v>
      </c>
      <c r="I397" s="16">
        <v>2</v>
      </c>
      <c r="J397" s="24"/>
      <c r="K397" s="13">
        <v>1</v>
      </c>
      <c r="L397" s="23">
        <v>1</v>
      </c>
      <c r="M397" s="5">
        <v>0</v>
      </c>
      <c r="N397" s="6">
        <v>0</v>
      </c>
      <c r="O397" s="7">
        <v>1</v>
      </c>
      <c r="P397" s="8">
        <v>0</v>
      </c>
      <c r="Q397" s="7">
        <v>0</v>
      </c>
      <c r="R397" s="19">
        <f t="shared" ref="R397:R460" si="12">SUM(M397:Q397)</f>
        <v>1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f t="shared" ref="AA397:AA460" si="13">SUM(T397:Z397)</f>
        <v>0</v>
      </c>
    </row>
    <row r="398" spans="1:27" ht="15.95" customHeight="1" x14ac:dyDescent="0.15">
      <c r="A398" s="1">
        <v>387</v>
      </c>
      <c r="B398" s="30">
        <v>1</v>
      </c>
      <c r="C398" s="21">
        <v>2</v>
      </c>
      <c r="D398" s="22">
        <v>3</v>
      </c>
      <c r="E398" s="22">
        <v>26</v>
      </c>
      <c r="F398" s="16" t="s">
        <v>235</v>
      </c>
      <c r="G398" s="23">
        <v>16</v>
      </c>
      <c r="H398" s="23">
        <v>6</v>
      </c>
      <c r="I398" s="16">
        <v>2</v>
      </c>
      <c r="J398" s="24"/>
      <c r="K398" s="13">
        <v>1</v>
      </c>
      <c r="L398" s="23">
        <v>1</v>
      </c>
      <c r="M398" s="5">
        <v>2</v>
      </c>
      <c r="N398" s="6">
        <v>0</v>
      </c>
      <c r="O398" s="7">
        <v>0</v>
      </c>
      <c r="P398" s="8">
        <v>0</v>
      </c>
      <c r="Q398" s="7">
        <v>0</v>
      </c>
      <c r="R398" s="19">
        <f t="shared" si="12"/>
        <v>2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f t="shared" si="13"/>
        <v>0</v>
      </c>
    </row>
    <row r="399" spans="1:27" ht="15.95" customHeight="1" x14ac:dyDescent="0.15">
      <c r="A399" s="1">
        <v>388</v>
      </c>
      <c r="B399" s="30">
        <v>1</v>
      </c>
      <c r="C399" s="21">
        <v>2</v>
      </c>
      <c r="D399" s="22">
        <v>3</v>
      </c>
      <c r="E399" s="22">
        <v>26</v>
      </c>
      <c r="F399" s="16" t="s">
        <v>235</v>
      </c>
      <c r="G399" s="23">
        <v>16</v>
      </c>
      <c r="H399" s="23">
        <v>7</v>
      </c>
      <c r="I399" s="16">
        <v>2</v>
      </c>
      <c r="J399" s="24"/>
      <c r="K399" s="13">
        <v>1</v>
      </c>
      <c r="L399" s="23">
        <v>1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>
        <f t="shared" si="12"/>
        <v>1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f t="shared" si="13"/>
        <v>0</v>
      </c>
    </row>
    <row r="400" spans="1:27" ht="15.95" customHeight="1" x14ac:dyDescent="0.15">
      <c r="A400" s="1">
        <v>389</v>
      </c>
      <c r="B400" s="30">
        <v>1</v>
      </c>
      <c r="C400" s="21">
        <v>2</v>
      </c>
      <c r="D400" s="22">
        <v>3</v>
      </c>
      <c r="E400" s="22">
        <v>26</v>
      </c>
      <c r="F400" s="16" t="s">
        <v>235</v>
      </c>
      <c r="G400" s="23">
        <v>16</v>
      </c>
      <c r="H400" s="23">
        <v>4</v>
      </c>
      <c r="I400" s="16">
        <v>2</v>
      </c>
      <c r="J400" s="24"/>
      <c r="K400" s="13">
        <v>1</v>
      </c>
      <c r="L400" s="23">
        <v>1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>
        <f t="shared" si="12"/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f t="shared" si="13"/>
        <v>0</v>
      </c>
    </row>
    <row r="401" spans="1:27" ht="15.95" customHeight="1" x14ac:dyDescent="0.15">
      <c r="A401" s="1">
        <v>390</v>
      </c>
      <c r="B401" s="30">
        <v>1</v>
      </c>
      <c r="C401" s="21">
        <v>2</v>
      </c>
      <c r="D401" s="22">
        <v>3</v>
      </c>
      <c r="E401" s="22">
        <v>26</v>
      </c>
      <c r="F401" s="16" t="s">
        <v>235</v>
      </c>
      <c r="G401" s="23">
        <v>16</v>
      </c>
      <c r="H401" s="23">
        <v>7</v>
      </c>
      <c r="I401" s="16">
        <v>2</v>
      </c>
      <c r="J401" s="24"/>
      <c r="K401" s="13">
        <v>1</v>
      </c>
      <c r="L401" s="23">
        <v>1</v>
      </c>
      <c r="M401" s="5">
        <v>0</v>
      </c>
      <c r="N401" s="6">
        <v>1</v>
      </c>
      <c r="O401" s="7">
        <v>1</v>
      </c>
      <c r="P401" s="8">
        <v>0</v>
      </c>
      <c r="Q401" s="7">
        <v>0</v>
      </c>
      <c r="R401" s="19">
        <f t="shared" si="12"/>
        <v>2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f t="shared" si="13"/>
        <v>0</v>
      </c>
    </row>
    <row r="402" spans="1:27" ht="15.95" customHeight="1" x14ac:dyDescent="0.15">
      <c r="A402" s="1">
        <v>391</v>
      </c>
      <c r="B402" s="30">
        <v>1</v>
      </c>
      <c r="C402" s="21">
        <v>2</v>
      </c>
      <c r="D402" s="22">
        <v>3</v>
      </c>
      <c r="E402" s="22">
        <v>26</v>
      </c>
      <c r="F402" s="16" t="s">
        <v>235</v>
      </c>
      <c r="G402" s="23">
        <v>16</v>
      </c>
      <c r="H402" s="23">
        <v>9</v>
      </c>
      <c r="I402" s="16">
        <v>2</v>
      </c>
      <c r="J402" s="24"/>
      <c r="K402" s="13">
        <v>1</v>
      </c>
      <c r="L402" s="23">
        <v>1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f t="shared" si="12"/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f t="shared" si="13"/>
        <v>0</v>
      </c>
    </row>
    <row r="403" spans="1:27" ht="15.95" customHeight="1" x14ac:dyDescent="0.15">
      <c r="A403" s="1">
        <v>392</v>
      </c>
      <c r="B403" s="30">
        <v>1</v>
      </c>
      <c r="C403" s="21">
        <v>2</v>
      </c>
      <c r="D403" s="22">
        <v>3</v>
      </c>
      <c r="E403" s="22">
        <v>26</v>
      </c>
      <c r="F403" s="16" t="s">
        <v>235</v>
      </c>
      <c r="G403" s="23">
        <v>16</v>
      </c>
      <c r="H403" s="23">
        <v>3</v>
      </c>
      <c r="I403" s="16">
        <v>2</v>
      </c>
      <c r="J403" s="24"/>
      <c r="K403" s="13">
        <v>3</v>
      </c>
      <c r="L403" s="23">
        <v>1</v>
      </c>
      <c r="M403" s="5">
        <v>2</v>
      </c>
      <c r="N403" s="6">
        <v>0</v>
      </c>
      <c r="O403" s="7">
        <v>0</v>
      </c>
      <c r="P403" s="8">
        <v>0</v>
      </c>
      <c r="Q403" s="7">
        <v>0</v>
      </c>
      <c r="R403" s="19">
        <f t="shared" si="12"/>
        <v>2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4</v>
      </c>
      <c r="Y403" s="7">
        <v>0</v>
      </c>
      <c r="Z403" s="12">
        <v>0</v>
      </c>
      <c r="AA403" s="19">
        <f t="shared" si="13"/>
        <v>5</v>
      </c>
    </row>
    <row r="404" spans="1:27" ht="15.95" customHeight="1" x14ac:dyDescent="0.15">
      <c r="A404" s="1">
        <v>393</v>
      </c>
      <c r="B404" s="30">
        <v>1</v>
      </c>
      <c r="C404" s="21">
        <v>2</v>
      </c>
      <c r="D404" s="22">
        <v>3</v>
      </c>
      <c r="E404" s="22">
        <v>26</v>
      </c>
      <c r="F404" s="16" t="s">
        <v>235</v>
      </c>
      <c r="G404" s="23">
        <v>16</v>
      </c>
      <c r="H404" s="23">
        <v>4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f t="shared" si="12"/>
        <v>1</v>
      </c>
      <c r="S404" s="23">
        <v>1</v>
      </c>
      <c r="T404" s="5">
        <v>0</v>
      </c>
      <c r="U404" s="6">
        <v>1</v>
      </c>
      <c r="V404" s="7">
        <v>1</v>
      </c>
      <c r="W404" s="8">
        <v>0</v>
      </c>
      <c r="X404" s="7">
        <v>1</v>
      </c>
      <c r="Y404" s="7">
        <v>0</v>
      </c>
      <c r="Z404" s="12">
        <v>0</v>
      </c>
      <c r="AA404" s="19">
        <f t="shared" si="13"/>
        <v>3</v>
      </c>
    </row>
    <row r="405" spans="1:27" ht="15.95" customHeight="1" x14ac:dyDescent="0.15">
      <c r="A405" s="1">
        <v>394</v>
      </c>
      <c r="B405" s="30">
        <v>1</v>
      </c>
      <c r="C405" s="21">
        <v>2</v>
      </c>
      <c r="D405" s="22">
        <v>3</v>
      </c>
      <c r="E405" s="22">
        <v>26</v>
      </c>
      <c r="F405" s="16" t="s">
        <v>235</v>
      </c>
      <c r="G405" s="23">
        <v>16</v>
      </c>
      <c r="H405" s="23">
        <v>3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1</v>
      </c>
      <c r="O405" s="7">
        <v>1</v>
      </c>
      <c r="P405" s="8">
        <v>0</v>
      </c>
      <c r="Q405" s="7">
        <v>0</v>
      </c>
      <c r="R405" s="19">
        <f t="shared" si="12"/>
        <v>2</v>
      </c>
      <c r="S405" s="23">
        <v>1</v>
      </c>
      <c r="T405" s="5">
        <v>0</v>
      </c>
      <c r="U405" s="6">
        <v>0</v>
      </c>
      <c r="V405" s="7">
        <v>1</v>
      </c>
      <c r="W405" s="8">
        <v>0</v>
      </c>
      <c r="X405" s="7">
        <v>0</v>
      </c>
      <c r="Y405" s="7">
        <v>0</v>
      </c>
      <c r="Z405" s="12">
        <v>0</v>
      </c>
      <c r="AA405" s="19">
        <f t="shared" si="13"/>
        <v>1</v>
      </c>
    </row>
    <row r="406" spans="1:27" ht="15.95" customHeight="1" x14ac:dyDescent="0.15">
      <c r="A406" s="1">
        <v>395</v>
      </c>
      <c r="B406" s="30">
        <v>1</v>
      </c>
      <c r="C406" s="21">
        <v>2</v>
      </c>
      <c r="D406" s="22">
        <v>3</v>
      </c>
      <c r="E406" s="22">
        <v>26</v>
      </c>
      <c r="F406" s="16" t="s">
        <v>235</v>
      </c>
      <c r="G406" s="23">
        <v>16</v>
      </c>
      <c r="H406" s="23">
        <v>3</v>
      </c>
      <c r="I406" s="16">
        <v>2</v>
      </c>
      <c r="J406" s="24"/>
      <c r="K406" s="13">
        <v>3</v>
      </c>
      <c r="L406" s="23">
        <v>2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f t="shared" si="12"/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f t="shared" si="13"/>
        <v>1</v>
      </c>
    </row>
    <row r="407" spans="1:27" ht="15.95" customHeight="1" x14ac:dyDescent="0.15">
      <c r="A407" s="1">
        <v>396</v>
      </c>
      <c r="B407" s="30">
        <v>1</v>
      </c>
      <c r="C407" s="21">
        <v>2</v>
      </c>
      <c r="D407" s="22">
        <v>3</v>
      </c>
      <c r="E407" s="22">
        <v>26</v>
      </c>
      <c r="F407" s="16" t="s">
        <v>235</v>
      </c>
      <c r="G407" s="23">
        <v>16</v>
      </c>
      <c r="H407" s="23">
        <v>5</v>
      </c>
      <c r="I407" s="16">
        <v>2</v>
      </c>
      <c r="J407" s="24"/>
      <c r="K407" s="13">
        <v>1</v>
      </c>
      <c r="L407" s="23">
        <v>1</v>
      </c>
      <c r="M407" s="5">
        <v>0</v>
      </c>
      <c r="N407" s="6">
        <v>0</v>
      </c>
      <c r="O407" s="7">
        <v>1</v>
      </c>
      <c r="P407" s="8">
        <v>0</v>
      </c>
      <c r="Q407" s="7">
        <v>0</v>
      </c>
      <c r="R407" s="19">
        <f t="shared" si="12"/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f t="shared" si="13"/>
        <v>0</v>
      </c>
    </row>
    <row r="408" spans="1:27" ht="15.95" customHeight="1" x14ac:dyDescent="0.15">
      <c r="A408" s="1">
        <v>397</v>
      </c>
      <c r="B408" s="30">
        <v>1</v>
      </c>
      <c r="C408" s="21">
        <v>2</v>
      </c>
      <c r="D408" s="22">
        <v>3</v>
      </c>
      <c r="E408" s="22">
        <v>26</v>
      </c>
      <c r="F408" s="16" t="s">
        <v>235</v>
      </c>
      <c r="G408" s="23">
        <v>16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f t="shared" si="12"/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1</v>
      </c>
      <c r="Y408" s="7">
        <v>0</v>
      </c>
      <c r="Z408" s="12">
        <v>0</v>
      </c>
      <c r="AA408" s="19">
        <f t="shared" si="13"/>
        <v>2</v>
      </c>
    </row>
    <row r="409" spans="1:27" ht="15.95" customHeight="1" x14ac:dyDescent="0.15">
      <c r="A409" s="1">
        <v>398</v>
      </c>
      <c r="B409" s="30">
        <v>1</v>
      </c>
      <c r="C409" s="21">
        <v>2</v>
      </c>
      <c r="D409" s="22">
        <v>3</v>
      </c>
      <c r="E409" s="22">
        <v>26</v>
      </c>
      <c r="F409" s="16" t="s">
        <v>235</v>
      </c>
      <c r="G409" s="23">
        <v>16</v>
      </c>
      <c r="H409" s="23">
        <v>2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f t="shared" si="12"/>
        <v>0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f t="shared" si="13"/>
        <v>1</v>
      </c>
    </row>
    <row r="410" spans="1:27" ht="15.95" customHeight="1" x14ac:dyDescent="0.15">
      <c r="A410" s="1">
        <v>399</v>
      </c>
      <c r="B410" s="30">
        <v>1</v>
      </c>
      <c r="C410" s="21">
        <v>2</v>
      </c>
      <c r="D410" s="22">
        <v>3</v>
      </c>
      <c r="E410" s="22">
        <v>26</v>
      </c>
      <c r="F410" s="16" t="s">
        <v>235</v>
      </c>
      <c r="G410" s="23">
        <v>16</v>
      </c>
      <c r="H410" s="23">
        <v>2</v>
      </c>
      <c r="I410" s="16">
        <v>2</v>
      </c>
      <c r="J410" s="24"/>
      <c r="K410" s="13">
        <v>3</v>
      </c>
      <c r="L410" s="23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>
        <f t="shared" si="12"/>
        <v>1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f t="shared" si="13"/>
        <v>1</v>
      </c>
    </row>
    <row r="411" spans="1:27" ht="15.95" customHeight="1" x14ac:dyDescent="0.15">
      <c r="A411" s="1">
        <v>400</v>
      </c>
      <c r="B411" s="30">
        <v>1</v>
      </c>
      <c r="C411" s="21">
        <v>2</v>
      </c>
      <c r="D411" s="22">
        <v>3</v>
      </c>
      <c r="E411" s="22">
        <v>26</v>
      </c>
      <c r="F411" s="16" t="s">
        <v>235</v>
      </c>
      <c r="G411" s="23">
        <v>16</v>
      </c>
      <c r="H411" s="23">
        <v>5</v>
      </c>
      <c r="I411" s="16">
        <v>2</v>
      </c>
      <c r="J411" s="24"/>
      <c r="K411" s="13">
        <v>3</v>
      </c>
      <c r="L411" s="23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9">
        <f t="shared" si="12"/>
        <v>1</v>
      </c>
      <c r="S411" s="23">
        <v>1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f t="shared" si="13"/>
        <v>1</v>
      </c>
    </row>
    <row r="412" spans="1:27" ht="15.95" customHeight="1" x14ac:dyDescent="0.15">
      <c r="A412" s="1">
        <v>401</v>
      </c>
      <c r="B412" s="30">
        <v>1</v>
      </c>
      <c r="C412" s="21">
        <v>2</v>
      </c>
      <c r="D412" s="22">
        <v>3</v>
      </c>
      <c r="E412" s="22">
        <v>26</v>
      </c>
      <c r="F412" s="16" t="s">
        <v>235</v>
      </c>
      <c r="G412" s="23">
        <v>16</v>
      </c>
      <c r="H412" s="23">
        <v>2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f t="shared" si="12"/>
        <v>0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f t="shared" si="13"/>
        <v>2</v>
      </c>
    </row>
    <row r="413" spans="1:27" ht="15.95" customHeight="1" x14ac:dyDescent="0.15">
      <c r="A413" s="1">
        <v>402</v>
      </c>
      <c r="B413" s="30">
        <v>1</v>
      </c>
      <c r="C413" s="21">
        <v>2</v>
      </c>
      <c r="D413" s="22">
        <v>3</v>
      </c>
      <c r="E413" s="22">
        <v>26</v>
      </c>
      <c r="F413" s="16" t="s">
        <v>235</v>
      </c>
      <c r="G413" s="23">
        <v>16</v>
      </c>
      <c r="H413" s="23">
        <v>2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f t="shared" si="12"/>
        <v>1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1</v>
      </c>
      <c r="Y413" s="7">
        <v>1</v>
      </c>
      <c r="Z413" s="12">
        <v>0</v>
      </c>
      <c r="AA413" s="19">
        <f t="shared" si="13"/>
        <v>3</v>
      </c>
    </row>
    <row r="414" spans="1:27" ht="15.95" customHeight="1" x14ac:dyDescent="0.15">
      <c r="A414" s="1">
        <v>403</v>
      </c>
      <c r="B414" s="30">
        <v>1</v>
      </c>
      <c r="C414" s="21">
        <v>2</v>
      </c>
      <c r="D414" s="22">
        <v>3</v>
      </c>
      <c r="E414" s="22">
        <v>26</v>
      </c>
      <c r="F414" s="16" t="s">
        <v>235</v>
      </c>
      <c r="G414" s="23">
        <v>16</v>
      </c>
      <c r="H414" s="23">
        <v>5</v>
      </c>
      <c r="I414" s="16">
        <v>2</v>
      </c>
      <c r="J414" s="24"/>
      <c r="K414" s="13">
        <v>3</v>
      </c>
      <c r="L414" s="23">
        <v>1</v>
      </c>
      <c r="M414" s="5">
        <v>0</v>
      </c>
      <c r="N414" s="6">
        <v>1</v>
      </c>
      <c r="O414" s="7">
        <v>1</v>
      </c>
      <c r="P414" s="8">
        <v>0</v>
      </c>
      <c r="Q414" s="7">
        <v>0</v>
      </c>
      <c r="R414" s="19">
        <f t="shared" si="12"/>
        <v>2</v>
      </c>
      <c r="S414" s="23">
        <v>1</v>
      </c>
      <c r="T414" s="5">
        <v>0</v>
      </c>
      <c r="U414" s="6">
        <v>1</v>
      </c>
      <c r="V414" s="7">
        <v>1</v>
      </c>
      <c r="W414" s="8">
        <v>0</v>
      </c>
      <c r="X414" s="7">
        <v>0</v>
      </c>
      <c r="Y414" s="7">
        <v>0</v>
      </c>
      <c r="Z414" s="12">
        <v>0</v>
      </c>
      <c r="AA414" s="19">
        <f t="shared" si="13"/>
        <v>2</v>
      </c>
    </row>
    <row r="415" spans="1:27" ht="15.95" customHeight="1" x14ac:dyDescent="0.15">
      <c r="A415" s="1">
        <v>404</v>
      </c>
      <c r="B415" s="30">
        <v>1</v>
      </c>
      <c r="C415" s="21">
        <v>2</v>
      </c>
      <c r="D415" s="22">
        <v>3</v>
      </c>
      <c r="E415" s="22">
        <v>26</v>
      </c>
      <c r="F415" s="16" t="s">
        <v>235</v>
      </c>
      <c r="G415" s="23">
        <v>16</v>
      </c>
      <c r="H415" s="23">
        <v>2</v>
      </c>
      <c r="I415" s="16">
        <v>2</v>
      </c>
      <c r="J415" s="24"/>
      <c r="K415" s="13">
        <v>3</v>
      </c>
      <c r="L415" s="23">
        <v>1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9">
        <f t="shared" si="12"/>
        <v>1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1</v>
      </c>
      <c r="Y415" s="7">
        <v>0</v>
      </c>
      <c r="Z415" s="12">
        <v>0</v>
      </c>
      <c r="AA415" s="19">
        <f t="shared" si="13"/>
        <v>2</v>
      </c>
    </row>
    <row r="416" spans="1:27" ht="15.95" customHeight="1" x14ac:dyDescent="0.15">
      <c r="A416" s="1">
        <v>405</v>
      </c>
      <c r="B416" s="30">
        <v>1</v>
      </c>
      <c r="C416" s="21">
        <v>2</v>
      </c>
      <c r="D416" s="22">
        <v>3</v>
      </c>
      <c r="E416" s="22">
        <v>26</v>
      </c>
      <c r="F416" s="16" t="s">
        <v>235</v>
      </c>
      <c r="G416" s="23">
        <v>16</v>
      </c>
      <c r="H416" s="23">
        <v>4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f t="shared" si="12"/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f t="shared" si="13"/>
        <v>1</v>
      </c>
    </row>
    <row r="417" spans="1:27" ht="15.95" customHeight="1" x14ac:dyDescent="0.15">
      <c r="A417" s="1">
        <v>406</v>
      </c>
      <c r="B417" s="30">
        <v>1</v>
      </c>
      <c r="C417" s="21">
        <v>2</v>
      </c>
      <c r="D417" s="22">
        <v>3</v>
      </c>
      <c r="E417" s="22">
        <v>26</v>
      </c>
      <c r="F417" s="16" t="s">
        <v>235</v>
      </c>
      <c r="G417" s="23">
        <v>16</v>
      </c>
      <c r="H417" s="23">
        <v>2</v>
      </c>
      <c r="I417" s="16">
        <v>2</v>
      </c>
      <c r="J417" s="24"/>
      <c r="K417" s="13">
        <v>3</v>
      </c>
      <c r="L417" s="23">
        <v>1</v>
      </c>
      <c r="M417" s="5">
        <v>0</v>
      </c>
      <c r="N417" s="6">
        <v>1</v>
      </c>
      <c r="O417" s="7">
        <v>1</v>
      </c>
      <c r="P417" s="8">
        <v>0</v>
      </c>
      <c r="Q417" s="7">
        <v>0</v>
      </c>
      <c r="R417" s="19">
        <f t="shared" si="12"/>
        <v>2</v>
      </c>
      <c r="S417" s="23">
        <v>1</v>
      </c>
      <c r="T417" s="5">
        <v>0</v>
      </c>
      <c r="U417" s="6">
        <v>1</v>
      </c>
      <c r="V417" s="7">
        <v>1</v>
      </c>
      <c r="W417" s="8">
        <v>0</v>
      </c>
      <c r="X417" s="7">
        <v>1</v>
      </c>
      <c r="Y417" s="7">
        <v>0</v>
      </c>
      <c r="Z417" s="12">
        <v>0</v>
      </c>
      <c r="AA417" s="19">
        <f t="shared" si="13"/>
        <v>3</v>
      </c>
    </row>
    <row r="418" spans="1:27" ht="15.95" customHeight="1" x14ac:dyDescent="0.15">
      <c r="A418" s="1">
        <v>407</v>
      </c>
      <c r="B418" s="30">
        <v>1</v>
      </c>
      <c r="C418" s="21">
        <v>2</v>
      </c>
      <c r="D418" s="22">
        <v>3</v>
      </c>
      <c r="E418" s="22">
        <v>26</v>
      </c>
      <c r="F418" s="16" t="s">
        <v>235</v>
      </c>
      <c r="G418" s="23">
        <v>16</v>
      </c>
      <c r="H418" s="23">
        <v>2</v>
      </c>
      <c r="I418" s="16">
        <v>2</v>
      </c>
      <c r="J418" s="24"/>
      <c r="K418" s="13">
        <v>3</v>
      </c>
      <c r="L418" s="23">
        <v>1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>
        <f t="shared" si="12"/>
        <v>1</v>
      </c>
      <c r="S418" s="23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f t="shared" si="13"/>
        <v>1</v>
      </c>
    </row>
    <row r="419" spans="1:27" ht="15.95" customHeight="1" x14ac:dyDescent="0.15">
      <c r="A419" s="1">
        <v>408</v>
      </c>
      <c r="B419" s="30">
        <v>1</v>
      </c>
      <c r="C419" s="21">
        <v>2</v>
      </c>
      <c r="D419" s="22">
        <v>3</v>
      </c>
      <c r="E419" s="22">
        <v>26</v>
      </c>
      <c r="F419" s="16" t="s">
        <v>235</v>
      </c>
      <c r="G419" s="23">
        <v>16</v>
      </c>
      <c r="H419" s="23">
        <v>3</v>
      </c>
      <c r="I419" s="16">
        <v>2</v>
      </c>
      <c r="J419" s="24"/>
      <c r="K419" s="13">
        <v>3</v>
      </c>
      <c r="L419" s="23">
        <v>1</v>
      </c>
      <c r="M419" s="5">
        <v>0</v>
      </c>
      <c r="N419" s="6">
        <v>4</v>
      </c>
      <c r="O419" s="7">
        <v>0</v>
      </c>
      <c r="P419" s="8">
        <v>0</v>
      </c>
      <c r="Q419" s="7">
        <v>0</v>
      </c>
      <c r="R419" s="19">
        <f t="shared" si="12"/>
        <v>4</v>
      </c>
      <c r="S419" s="23">
        <v>1</v>
      </c>
      <c r="T419" s="5">
        <v>0</v>
      </c>
      <c r="U419" s="6">
        <v>1</v>
      </c>
      <c r="V419" s="7">
        <v>1</v>
      </c>
      <c r="W419" s="8">
        <v>0</v>
      </c>
      <c r="X419" s="7">
        <v>2</v>
      </c>
      <c r="Y419" s="7">
        <v>0</v>
      </c>
      <c r="Z419" s="12">
        <v>0</v>
      </c>
      <c r="AA419" s="19">
        <f t="shared" si="13"/>
        <v>4</v>
      </c>
    </row>
    <row r="420" spans="1:27" ht="15.95" customHeight="1" x14ac:dyDescent="0.15">
      <c r="A420" s="1">
        <v>409</v>
      </c>
      <c r="B420" s="30">
        <v>1</v>
      </c>
      <c r="C420" s="21">
        <v>2</v>
      </c>
      <c r="D420" s="22">
        <v>3</v>
      </c>
      <c r="E420" s="22">
        <v>26</v>
      </c>
      <c r="F420" s="16" t="s">
        <v>235</v>
      </c>
      <c r="G420" s="23">
        <v>16</v>
      </c>
      <c r="H420" s="23">
        <v>2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f t="shared" si="12"/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f t="shared" si="13"/>
        <v>1</v>
      </c>
    </row>
    <row r="421" spans="1:27" ht="15.95" customHeight="1" x14ac:dyDescent="0.15">
      <c r="A421" s="1">
        <v>410</v>
      </c>
      <c r="B421" s="30">
        <v>1</v>
      </c>
      <c r="C421" s="21">
        <v>2</v>
      </c>
      <c r="D421" s="22">
        <v>3</v>
      </c>
      <c r="E421" s="22">
        <v>26</v>
      </c>
      <c r="F421" s="16" t="s">
        <v>235</v>
      </c>
      <c r="G421" s="23">
        <v>16</v>
      </c>
      <c r="H421" s="23">
        <v>2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f t="shared" si="12"/>
        <v>0</v>
      </c>
      <c r="S421" s="23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>
        <f t="shared" si="13"/>
        <v>1</v>
      </c>
    </row>
    <row r="422" spans="1:27" ht="15.95" customHeight="1" x14ac:dyDescent="0.15">
      <c r="A422" s="1">
        <v>411</v>
      </c>
      <c r="B422" s="30">
        <v>1</v>
      </c>
      <c r="C422" s="21">
        <v>2</v>
      </c>
      <c r="D422" s="22">
        <v>3</v>
      </c>
      <c r="E422" s="22">
        <v>26</v>
      </c>
      <c r="F422" s="16" t="s">
        <v>235</v>
      </c>
      <c r="G422" s="23">
        <v>16</v>
      </c>
      <c r="H422" s="23">
        <v>4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f t="shared" si="12"/>
        <v>0</v>
      </c>
      <c r="S422" s="23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2">
        <v>0</v>
      </c>
      <c r="AA422" s="19">
        <f t="shared" si="13"/>
        <v>1</v>
      </c>
    </row>
    <row r="423" spans="1:27" ht="15.95" customHeight="1" x14ac:dyDescent="0.15">
      <c r="A423" s="1">
        <v>412</v>
      </c>
      <c r="B423" s="30">
        <v>1</v>
      </c>
      <c r="C423" s="21">
        <v>2</v>
      </c>
      <c r="D423" s="22">
        <v>3</v>
      </c>
      <c r="E423" s="22">
        <v>26</v>
      </c>
      <c r="F423" s="16" t="s">
        <v>235</v>
      </c>
      <c r="G423" s="23">
        <v>16</v>
      </c>
      <c r="H423" s="23">
        <v>4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f t="shared" si="12"/>
        <v>0</v>
      </c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3</v>
      </c>
      <c r="Z423" s="12">
        <v>0</v>
      </c>
      <c r="AA423" s="19">
        <f t="shared" si="13"/>
        <v>3</v>
      </c>
    </row>
    <row r="424" spans="1:27" ht="15.95" customHeight="1" x14ac:dyDescent="0.15">
      <c r="A424" s="1">
        <v>413</v>
      </c>
      <c r="B424" s="30">
        <v>1</v>
      </c>
      <c r="C424" s="21">
        <v>2</v>
      </c>
      <c r="D424" s="22">
        <v>3</v>
      </c>
      <c r="E424" s="22">
        <v>26</v>
      </c>
      <c r="F424" s="16" t="s">
        <v>235</v>
      </c>
      <c r="G424" s="23">
        <v>16</v>
      </c>
      <c r="H424" s="23">
        <v>4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f t="shared" si="12"/>
        <v>0</v>
      </c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2">
        <v>0</v>
      </c>
      <c r="AA424" s="19">
        <f t="shared" si="13"/>
        <v>1</v>
      </c>
    </row>
    <row r="425" spans="1:27" ht="15.95" customHeight="1" x14ac:dyDescent="0.15">
      <c r="A425" s="1">
        <v>414</v>
      </c>
      <c r="B425" s="30">
        <v>1</v>
      </c>
      <c r="C425" s="21">
        <v>2</v>
      </c>
      <c r="D425" s="22">
        <v>3</v>
      </c>
      <c r="E425" s="22">
        <v>26</v>
      </c>
      <c r="F425" s="16" t="s">
        <v>235</v>
      </c>
      <c r="G425" s="23">
        <v>16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f t="shared" si="12"/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f t="shared" si="13"/>
        <v>1</v>
      </c>
    </row>
    <row r="426" spans="1:27" ht="15.95" customHeight="1" x14ac:dyDescent="0.15">
      <c r="A426" s="1">
        <v>415</v>
      </c>
      <c r="B426" s="30">
        <v>1</v>
      </c>
      <c r="C426" s="21">
        <v>2</v>
      </c>
      <c r="D426" s="22">
        <v>3</v>
      </c>
      <c r="E426" s="22">
        <v>26</v>
      </c>
      <c r="F426" s="16" t="s">
        <v>235</v>
      </c>
      <c r="G426" s="23">
        <v>16</v>
      </c>
      <c r="H426" s="23">
        <v>2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f t="shared" si="12"/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f t="shared" si="13"/>
        <v>1</v>
      </c>
    </row>
    <row r="427" spans="1:27" ht="15.95" customHeight="1" x14ac:dyDescent="0.15">
      <c r="A427" s="1">
        <v>416</v>
      </c>
      <c r="B427" s="30">
        <v>1</v>
      </c>
      <c r="C427" s="21">
        <v>2</v>
      </c>
      <c r="D427" s="22">
        <v>3</v>
      </c>
      <c r="E427" s="22">
        <v>26</v>
      </c>
      <c r="F427" s="16" t="s">
        <v>235</v>
      </c>
      <c r="G427" s="23">
        <v>16</v>
      </c>
      <c r="H427" s="23">
        <v>4</v>
      </c>
      <c r="I427" s="16">
        <v>2</v>
      </c>
      <c r="J427" s="24"/>
      <c r="K427" s="13">
        <v>1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f t="shared" si="12"/>
        <v>1</v>
      </c>
      <c r="S427" s="23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f t="shared" si="13"/>
        <v>0</v>
      </c>
    </row>
    <row r="428" spans="1:27" ht="15.95" customHeight="1" x14ac:dyDescent="0.15">
      <c r="A428" s="1">
        <v>417</v>
      </c>
      <c r="B428" s="30">
        <v>1</v>
      </c>
      <c r="C428" s="21">
        <v>2</v>
      </c>
      <c r="D428" s="22">
        <v>3</v>
      </c>
      <c r="E428" s="22">
        <v>26</v>
      </c>
      <c r="F428" s="16" t="s">
        <v>235</v>
      </c>
      <c r="G428" s="23">
        <v>16</v>
      </c>
      <c r="H428" s="23">
        <v>1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f t="shared" si="12"/>
        <v>0</v>
      </c>
      <c r="S428" s="23">
        <v>1</v>
      </c>
      <c r="T428" s="5">
        <v>1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f t="shared" si="13"/>
        <v>1</v>
      </c>
    </row>
    <row r="429" spans="1:27" ht="15.95" customHeight="1" x14ac:dyDescent="0.15">
      <c r="A429" s="1">
        <v>418</v>
      </c>
      <c r="B429" s="30">
        <v>1</v>
      </c>
      <c r="C429" s="21">
        <v>2</v>
      </c>
      <c r="D429" s="22">
        <v>3</v>
      </c>
      <c r="E429" s="22">
        <v>26</v>
      </c>
      <c r="F429" s="16" t="s">
        <v>235</v>
      </c>
      <c r="G429" s="23">
        <v>16</v>
      </c>
      <c r="H429" s="23">
        <v>5</v>
      </c>
      <c r="I429" s="16">
        <v>2</v>
      </c>
      <c r="J429" s="24"/>
      <c r="K429" s="13">
        <v>1</v>
      </c>
      <c r="L429" s="23">
        <v>2</v>
      </c>
      <c r="M429" s="5">
        <v>1</v>
      </c>
      <c r="N429" s="6">
        <v>0</v>
      </c>
      <c r="O429" s="7">
        <v>0</v>
      </c>
      <c r="P429" s="8">
        <v>0</v>
      </c>
      <c r="Q429" s="7">
        <v>0</v>
      </c>
      <c r="R429" s="19">
        <f t="shared" si="12"/>
        <v>1</v>
      </c>
      <c r="S429" s="23"/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f t="shared" si="13"/>
        <v>0</v>
      </c>
    </row>
    <row r="430" spans="1:27" ht="15.95" customHeight="1" x14ac:dyDescent="0.15">
      <c r="A430" s="1">
        <v>419</v>
      </c>
      <c r="B430" s="30">
        <v>1</v>
      </c>
      <c r="C430" s="21">
        <v>2</v>
      </c>
      <c r="D430" s="22">
        <v>3</v>
      </c>
      <c r="E430" s="22">
        <v>26</v>
      </c>
      <c r="F430" s="16" t="s">
        <v>235</v>
      </c>
      <c r="G430" s="23">
        <v>17</v>
      </c>
      <c r="H430" s="23">
        <v>6</v>
      </c>
      <c r="I430" s="16">
        <v>2</v>
      </c>
      <c r="J430" s="24"/>
      <c r="K430" s="13">
        <v>1</v>
      </c>
      <c r="L430" s="23">
        <v>2</v>
      </c>
      <c r="M430" s="5">
        <v>0</v>
      </c>
      <c r="N430" s="6">
        <v>2</v>
      </c>
      <c r="O430" s="7">
        <v>0</v>
      </c>
      <c r="P430" s="8">
        <v>0</v>
      </c>
      <c r="Q430" s="7">
        <v>0</v>
      </c>
      <c r="R430" s="19">
        <f t="shared" si="12"/>
        <v>2</v>
      </c>
      <c r="S430" s="23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f t="shared" si="13"/>
        <v>0</v>
      </c>
    </row>
    <row r="431" spans="1:27" ht="15.95" customHeight="1" x14ac:dyDescent="0.15">
      <c r="A431" s="1">
        <v>420</v>
      </c>
      <c r="B431" s="30">
        <v>1</v>
      </c>
      <c r="C431" s="21">
        <v>2</v>
      </c>
      <c r="D431" s="22">
        <v>3</v>
      </c>
      <c r="E431" s="22">
        <v>26</v>
      </c>
      <c r="F431" s="16" t="s">
        <v>235</v>
      </c>
      <c r="G431" s="23">
        <v>17</v>
      </c>
      <c r="H431" s="23">
        <v>3</v>
      </c>
      <c r="I431" s="16">
        <v>2</v>
      </c>
      <c r="J431" s="24"/>
      <c r="K431" s="13">
        <v>1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f t="shared" si="12"/>
        <v>1</v>
      </c>
      <c r="S431" s="23"/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f t="shared" si="13"/>
        <v>0</v>
      </c>
    </row>
    <row r="432" spans="1:27" ht="15.95" customHeight="1" x14ac:dyDescent="0.15">
      <c r="A432" s="1">
        <v>421</v>
      </c>
      <c r="B432" s="30">
        <v>1</v>
      </c>
      <c r="C432" s="21">
        <v>2</v>
      </c>
      <c r="D432" s="22">
        <v>3</v>
      </c>
      <c r="E432" s="22">
        <v>26</v>
      </c>
      <c r="F432" s="16" t="s">
        <v>235</v>
      </c>
      <c r="G432" s="23">
        <v>17</v>
      </c>
      <c r="H432" s="23">
        <v>2</v>
      </c>
      <c r="I432" s="16">
        <v>2</v>
      </c>
      <c r="J432" s="24"/>
      <c r="K432" s="13">
        <v>1</v>
      </c>
      <c r="L432" s="23">
        <v>2</v>
      </c>
      <c r="M432" s="5">
        <v>0</v>
      </c>
      <c r="N432" s="6">
        <v>0</v>
      </c>
      <c r="O432" s="7">
        <v>0</v>
      </c>
      <c r="P432" s="8">
        <v>2</v>
      </c>
      <c r="Q432" s="7">
        <v>0</v>
      </c>
      <c r="R432" s="19">
        <f t="shared" si="12"/>
        <v>2</v>
      </c>
      <c r="S432" s="23"/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f t="shared" si="13"/>
        <v>0</v>
      </c>
    </row>
    <row r="433" spans="1:27" ht="15.95" customHeight="1" x14ac:dyDescent="0.15">
      <c r="A433" s="1">
        <v>422</v>
      </c>
      <c r="B433" s="30">
        <v>1</v>
      </c>
      <c r="C433" s="21">
        <v>2</v>
      </c>
      <c r="D433" s="22">
        <v>3</v>
      </c>
      <c r="E433" s="22">
        <v>26</v>
      </c>
      <c r="F433" s="16" t="s">
        <v>235</v>
      </c>
      <c r="G433" s="23">
        <v>17</v>
      </c>
      <c r="H433" s="23">
        <v>4</v>
      </c>
      <c r="I433" s="16">
        <v>2</v>
      </c>
      <c r="J433" s="24"/>
      <c r="K433" s="170">
        <v>1</v>
      </c>
      <c r="L433" s="23">
        <v>1</v>
      </c>
      <c r="M433" s="5">
        <v>0</v>
      </c>
      <c r="N433" s="6">
        <v>0</v>
      </c>
      <c r="O433" s="7">
        <v>0</v>
      </c>
      <c r="P433" s="8">
        <v>1</v>
      </c>
      <c r="Q433" s="7">
        <v>0</v>
      </c>
      <c r="R433" s="19">
        <f t="shared" si="12"/>
        <v>1</v>
      </c>
      <c r="S433" s="23"/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f t="shared" si="13"/>
        <v>0</v>
      </c>
    </row>
    <row r="434" spans="1:27" ht="15.95" customHeight="1" x14ac:dyDescent="0.15">
      <c r="A434" s="1">
        <v>423</v>
      </c>
      <c r="B434" s="30">
        <v>1</v>
      </c>
      <c r="C434" s="21">
        <v>2</v>
      </c>
      <c r="D434" s="22">
        <v>3</v>
      </c>
      <c r="E434" s="22">
        <v>26</v>
      </c>
      <c r="F434" s="16" t="s">
        <v>235</v>
      </c>
      <c r="G434" s="23">
        <v>17</v>
      </c>
      <c r="H434" s="23">
        <v>3</v>
      </c>
      <c r="I434" s="16">
        <v>2</v>
      </c>
      <c r="J434" s="24"/>
      <c r="K434" s="170">
        <v>1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>
        <f t="shared" si="12"/>
        <v>1</v>
      </c>
      <c r="S434" s="23"/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f t="shared" si="13"/>
        <v>0</v>
      </c>
    </row>
    <row r="435" spans="1:27" ht="15.95" customHeight="1" x14ac:dyDescent="0.15">
      <c r="A435" s="1">
        <v>424</v>
      </c>
      <c r="B435" s="30">
        <v>1</v>
      </c>
      <c r="C435" s="21">
        <v>2</v>
      </c>
      <c r="D435" s="22">
        <v>3</v>
      </c>
      <c r="E435" s="22">
        <v>26</v>
      </c>
      <c r="F435" s="16" t="s">
        <v>235</v>
      </c>
      <c r="G435" s="23">
        <v>17</v>
      </c>
      <c r="H435" s="23">
        <v>3</v>
      </c>
      <c r="I435" s="16">
        <v>2</v>
      </c>
      <c r="J435" s="24"/>
      <c r="K435" s="170">
        <v>1</v>
      </c>
      <c r="L435" s="23">
        <v>1</v>
      </c>
      <c r="M435" s="5">
        <v>0</v>
      </c>
      <c r="N435" s="6">
        <v>1</v>
      </c>
      <c r="O435" s="7">
        <v>0</v>
      </c>
      <c r="P435" s="8">
        <v>0</v>
      </c>
      <c r="Q435" s="7">
        <v>0</v>
      </c>
      <c r="R435" s="19">
        <f t="shared" si="12"/>
        <v>1</v>
      </c>
      <c r="S435" s="23"/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f t="shared" si="13"/>
        <v>0</v>
      </c>
    </row>
    <row r="436" spans="1:27" ht="15.95" customHeight="1" x14ac:dyDescent="0.15">
      <c r="A436" s="1">
        <v>425</v>
      </c>
      <c r="B436" s="30">
        <v>1</v>
      </c>
      <c r="C436" s="21">
        <v>2</v>
      </c>
      <c r="D436" s="22">
        <v>3</v>
      </c>
      <c r="E436" s="22">
        <v>26</v>
      </c>
      <c r="F436" s="16" t="s">
        <v>235</v>
      </c>
      <c r="G436" s="23">
        <v>17</v>
      </c>
      <c r="H436" s="23">
        <v>4</v>
      </c>
      <c r="I436" s="16">
        <v>2</v>
      </c>
      <c r="J436" s="24"/>
      <c r="K436" s="170">
        <v>1</v>
      </c>
      <c r="L436" s="23">
        <v>1</v>
      </c>
      <c r="M436" s="5">
        <v>1</v>
      </c>
      <c r="N436" s="6">
        <v>0</v>
      </c>
      <c r="O436" s="7">
        <v>0</v>
      </c>
      <c r="P436" s="8">
        <v>0</v>
      </c>
      <c r="Q436" s="7">
        <v>0</v>
      </c>
      <c r="R436" s="19">
        <f t="shared" si="12"/>
        <v>1</v>
      </c>
      <c r="S436" s="23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f t="shared" si="13"/>
        <v>0</v>
      </c>
    </row>
    <row r="437" spans="1:27" ht="15.95" customHeight="1" x14ac:dyDescent="0.15">
      <c r="A437" s="1">
        <v>426</v>
      </c>
      <c r="B437" s="30">
        <v>1</v>
      </c>
      <c r="C437" s="21">
        <v>2</v>
      </c>
      <c r="D437" s="22">
        <v>3</v>
      </c>
      <c r="E437" s="22">
        <v>26</v>
      </c>
      <c r="F437" s="16" t="s">
        <v>235</v>
      </c>
      <c r="G437" s="23">
        <v>17</v>
      </c>
      <c r="H437" s="23">
        <v>3</v>
      </c>
      <c r="I437" s="16">
        <v>2</v>
      </c>
      <c r="J437" s="24"/>
      <c r="K437" s="170">
        <v>1</v>
      </c>
      <c r="L437" s="23">
        <v>1</v>
      </c>
      <c r="M437" s="5">
        <v>1</v>
      </c>
      <c r="N437" s="6">
        <v>0</v>
      </c>
      <c r="O437" s="7">
        <v>0</v>
      </c>
      <c r="P437" s="8">
        <v>0</v>
      </c>
      <c r="Q437" s="7">
        <v>0</v>
      </c>
      <c r="R437" s="19">
        <f t="shared" si="12"/>
        <v>1</v>
      </c>
      <c r="S437" s="23"/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f t="shared" si="13"/>
        <v>0</v>
      </c>
    </row>
    <row r="438" spans="1:27" ht="15.95" customHeight="1" x14ac:dyDescent="0.15">
      <c r="A438" s="1">
        <v>427</v>
      </c>
      <c r="B438" s="30">
        <v>1</v>
      </c>
      <c r="C438" s="21">
        <v>2</v>
      </c>
      <c r="D438" s="22">
        <v>3</v>
      </c>
      <c r="E438" s="22">
        <v>26</v>
      </c>
      <c r="F438" s="16" t="s">
        <v>235</v>
      </c>
      <c r="G438" s="23">
        <v>17</v>
      </c>
      <c r="H438" s="23">
        <v>6</v>
      </c>
      <c r="I438" s="16">
        <v>2</v>
      </c>
      <c r="J438" s="24"/>
      <c r="K438" s="170">
        <v>1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>
        <f t="shared" si="12"/>
        <v>1</v>
      </c>
      <c r="S438" s="23"/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f t="shared" si="13"/>
        <v>0</v>
      </c>
    </row>
    <row r="439" spans="1:27" ht="15.95" customHeight="1" x14ac:dyDescent="0.15">
      <c r="A439" s="1">
        <v>428</v>
      </c>
      <c r="B439" s="30">
        <v>1</v>
      </c>
      <c r="C439" s="21">
        <v>2</v>
      </c>
      <c r="D439" s="22">
        <v>3</v>
      </c>
      <c r="E439" s="22">
        <v>26</v>
      </c>
      <c r="F439" s="16" t="s">
        <v>235</v>
      </c>
      <c r="G439" s="23">
        <v>17</v>
      </c>
      <c r="H439" s="23">
        <v>7</v>
      </c>
      <c r="I439" s="16">
        <v>2</v>
      </c>
      <c r="J439" s="24"/>
      <c r="K439" s="170">
        <v>1</v>
      </c>
      <c r="L439" s="23">
        <v>1</v>
      </c>
      <c r="M439" s="5">
        <v>0</v>
      </c>
      <c r="N439" s="6">
        <v>1</v>
      </c>
      <c r="O439" s="7">
        <v>1</v>
      </c>
      <c r="P439" s="8">
        <v>0</v>
      </c>
      <c r="Q439" s="7">
        <v>0</v>
      </c>
      <c r="R439" s="19">
        <f t="shared" si="12"/>
        <v>2</v>
      </c>
      <c r="S439" s="23"/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f t="shared" si="13"/>
        <v>0</v>
      </c>
    </row>
    <row r="440" spans="1:27" ht="15.95" customHeight="1" x14ac:dyDescent="0.15">
      <c r="A440" s="1">
        <v>429</v>
      </c>
      <c r="B440" s="30">
        <v>1</v>
      </c>
      <c r="C440" s="21">
        <v>2</v>
      </c>
      <c r="D440" s="22">
        <v>3</v>
      </c>
      <c r="E440" s="22">
        <v>26</v>
      </c>
      <c r="F440" s="16" t="s">
        <v>235</v>
      </c>
      <c r="G440" s="23">
        <v>17</v>
      </c>
      <c r="H440" s="23">
        <v>2</v>
      </c>
      <c r="I440" s="16">
        <v>2</v>
      </c>
      <c r="J440" s="24"/>
      <c r="K440" s="170">
        <v>1</v>
      </c>
      <c r="L440" s="23">
        <v>1</v>
      </c>
      <c r="M440" s="5">
        <v>0</v>
      </c>
      <c r="N440" s="6">
        <v>1</v>
      </c>
      <c r="O440" s="7">
        <v>0</v>
      </c>
      <c r="P440" s="8">
        <v>0</v>
      </c>
      <c r="Q440" s="7">
        <v>0</v>
      </c>
      <c r="R440" s="19">
        <f t="shared" si="12"/>
        <v>1</v>
      </c>
      <c r="S440" s="23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f t="shared" si="13"/>
        <v>0</v>
      </c>
    </row>
    <row r="441" spans="1:27" ht="15.95" customHeight="1" x14ac:dyDescent="0.15">
      <c r="A441" s="1">
        <v>430</v>
      </c>
      <c r="B441" s="30">
        <v>1</v>
      </c>
      <c r="C441" s="21">
        <v>2</v>
      </c>
      <c r="D441" s="22">
        <v>3</v>
      </c>
      <c r="E441" s="22">
        <v>26</v>
      </c>
      <c r="F441" s="16" t="s">
        <v>235</v>
      </c>
      <c r="G441" s="23">
        <v>17</v>
      </c>
      <c r="H441" s="23">
        <v>1</v>
      </c>
      <c r="I441" s="16">
        <v>2</v>
      </c>
      <c r="J441" s="24"/>
      <c r="K441" s="170">
        <v>3</v>
      </c>
      <c r="L441" s="23">
        <v>1</v>
      </c>
      <c r="M441" s="5">
        <v>0</v>
      </c>
      <c r="N441" s="6">
        <v>1</v>
      </c>
      <c r="O441" s="7">
        <v>0</v>
      </c>
      <c r="P441" s="8">
        <v>0</v>
      </c>
      <c r="Q441" s="7">
        <v>0</v>
      </c>
      <c r="R441" s="19">
        <f t="shared" si="12"/>
        <v>1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f t="shared" si="13"/>
        <v>1</v>
      </c>
    </row>
    <row r="442" spans="1:27" ht="15.95" customHeight="1" x14ac:dyDescent="0.15">
      <c r="A442" s="1">
        <v>431</v>
      </c>
      <c r="B442" s="30">
        <v>1</v>
      </c>
      <c r="C442" s="21">
        <v>2</v>
      </c>
      <c r="D442" s="22">
        <v>3</v>
      </c>
      <c r="E442" s="22">
        <v>26</v>
      </c>
      <c r="F442" s="16" t="s">
        <v>235</v>
      </c>
      <c r="G442" s="23">
        <v>17</v>
      </c>
      <c r="H442" s="23">
        <v>5</v>
      </c>
      <c r="I442" s="16">
        <v>2</v>
      </c>
      <c r="J442" s="24"/>
      <c r="K442" s="170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f t="shared" si="12"/>
        <v>0</v>
      </c>
      <c r="S442" s="23">
        <v>2</v>
      </c>
      <c r="T442" s="5">
        <v>0</v>
      </c>
      <c r="U442" s="6">
        <v>0</v>
      </c>
      <c r="V442" s="7">
        <v>0</v>
      </c>
      <c r="W442" s="8">
        <v>0</v>
      </c>
      <c r="X442" s="7">
        <v>1</v>
      </c>
      <c r="Y442" s="7">
        <v>0</v>
      </c>
      <c r="Z442" s="12">
        <v>0</v>
      </c>
      <c r="AA442" s="19">
        <f t="shared" si="13"/>
        <v>1</v>
      </c>
    </row>
    <row r="443" spans="1:27" ht="15.95" customHeight="1" x14ac:dyDescent="0.15">
      <c r="A443" s="1">
        <v>432</v>
      </c>
      <c r="B443" s="30">
        <v>1</v>
      </c>
      <c r="C443" s="21">
        <v>2</v>
      </c>
      <c r="D443" s="22">
        <v>3</v>
      </c>
      <c r="E443" s="22">
        <v>26</v>
      </c>
      <c r="F443" s="16" t="s">
        <v>235</v>
      </c>
      <c r="G443" s="23">
        <v>17</v>
      </c>
      <c r="H443" s="23">
        <v>3</v>
      </c>
      <c r="I443" s="16">
        <v>2</v>
      </c>
      <c r="J443" s="24"/>
      <c r="K443" s="170">
        <v>3</v>
      </c>
      <c r="L443" s="23">
        <v>1</v>
      </c>
      <c r="M443" s="5">
        <v>0</v>
      </c>
      <c r="N443" s="6">
        <v>1</v>
      </c>
      <c r="O443" s="7">
        <v>1</v>
      </c>
      <c r="P443" s="8">
        <v>0</v>
      </c>
      <c r="Q443" s="7">
        <v>0</v>
      </c>
      <c r="R443" s="19">
        <f t="shared" si="12"/>
        <v>2</v>
      </c>
      <c r="S443" s="23">
        <v>1</v>
      </c>
      <c r="T443" s="5">
        <v>0</v>
      </c>
      <c r="U443" s="6">
        <v>1</v>
      </c>
      <c r="V443" s="7">
        <v>1</v>
      </c>
      <c r="W443" s="8">
        <v>0</v>
      </c>
      <c r="X443" s="7">
        <v>0</v>
      </c>
      <c r="Y443" s="7">
        <v>0</v>
      </c>
      <c r="Z443" s="12">
        <v>0</v>
      </c>
      <c r="AA443" s="19">
        <f t="shared" si="13"/>
        <v>2</v>
      </c>
    </row>
    <row r="444" spans="1:27" ht="15.95" customHeight="1" x14ac:dyDescent="0.15">
      <c r="A444" s="1">
        <v>433</v>
      </c>
      <c r="B444" s="30">
        <v>1</v>
      </c>
      <c r="C444" s="21">
        <v>2</v>
      </c>
      <c r="D444" s="22">
        <v>3</v>
      </c>
      <c r="E444" s="22">
        <v>26</v>
      </c>
      <c r="F444" s="16" t="s">
        <v>235</v>
      </c>
      <c r="G444" s="23">
        <v>17</v>
      </c>
      <c r="H444" s="23">
        <v>3</v>
      </c>
      <c r="I444" s="16">
        <v>2</v>
      </c>
      <c r="J444" s="24"/>
      <c r="K444" s="170">
        <v>3</v>
      </c>
      <c r="L444" s="23">
        <v>1</v>
      </c>
      <c r="M444" s="5">
        <v>0</v>
      </c>
      <c r="N444" s="6">
        <v>0</v>
      </c>
      <c r="O444" s="7">
        <v>1</v>
      </c>
      <c r="P444" s="8">
        <v>0</v>
      </c>
      <c r="Q444" s="7">
        <v>0</v>
      </c>
      <c r="R444" s="19">
        <f t="shared" si="12"/>
        <v>1</v>
      </c>
      <c r="S444" s="23">
        <v>1</v>
      </c>
      <c r="T444" s="5">
        <v>0</v>
      </c>
      <c r="U444" s="6">
        <v>0</v>
      </c>
      <c r="V444" s="7">
        <v>1</v>
      </c>
      <c r="W444" s="8">
        <v>0</v>
      </c>
      <c r="X444" s="7">
        <v>0</v>
      </c>
      <c r="Y444" s="7">
        <v>0</v>
      </c>
      <c r="Z444" s="12">
        <v>0</v>
      </c>
      <c r="AA444" s="19">
        <f t="shared" si="13"/>
        <v>1</v>
      </c>
    </row>
    <row r="445" spans="1:27" ht="15.95" customHeight="1" x14ac:dyDescent="0.15">
      <c r="A445" s="1">
        <v>434</v>
      </c>
      <c r="B445" s="30">
        <v>1</v>
      </c>
      <c r="C445" s="21">
        <v>2</v>
      </c>
      <c r="D445" s="22">
        <v>3</v>
      </c>
      <c r="E445" s="22">
        <v>26</v>
      </c>
      <c r="F445" s="16" t="s">
        <v>235</v>
      </c>
      <c r="G445" s="23">
        <v>17</v>
      </c>
      <c r="H445" s="23">
        <v>6</v>
      </c>
      <c r="I445" s="16">
        <v>2</v>
      </c>
      <c r="J445" s="24"/>
      <c r="K445" s="170">
        <v>1</v>
      </c>
      <c r="L445" s="23">
        <v>1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f t="shared" si="12"/>
        <v>1</v>
      </c>
      <c r="S445" s="23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f t="shared" si="13"/>
        <v>0</v>
      </c>
    </row>
    <row r="446" spans="1:27" ht="15.95" customHeight="1" x14ac:dyDescent="0.15">
      <c r="A446" s="1">
        <v>435</v>
      </c>
      <c r="B446" s="30">
        <v>1</v>
      </c>
      <c r="C446" s="21">
        <v>2</v>
      </c>
      <c r="D446" s="22">
        <v>3</v>
      </c>
      <c r="E446" s="22">
        <v>26</v>
      </c>
      <c r="F446" s="16" t="s">
        <v>235</v>
      </c>
      <c r="G446" s="23">
        <v>17</v>
      </c>
      <c r="H446" s="23">
        <v>5</v>
      </c>
      <c r="I446" s="16">
        <v>2</v>
      </c>
      <c r="J446" s="24"/>
      <c r="K446" s="170">
        <v>1</v>
      </c>
      <c r="L446" s="23">
        <v>1</v>
      </c>
      <c r="M446" s="5">
        <v>0</v>
      </c>
      <c r="N446" s="6">
        <v>0</v>
      </c>
      <c r="O446" s="7">
        <v>1</v>
      </c>
      <c r="P446" s="8">
        <v>0</v>
      </c>
      <c r="Q446" s="7">
        <v>0</v>
      </c>
      <c r="R446" s="19">
        <f t="shared" si="12"/>
        <v>1</v>
      </c>
      <c r="S446" s="23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f t="shared" si="13"/>
        <v>0</v>
      </c>
    </row>
    <row r="447" spans="1:27" ht="15.95" customHeight="1" x14ac:dyDescent="0.15">
      <c r="A447" s="1">
        <v>436</v>
      </c>
      <c r="B447" s="30">
        <v>1</v>
      </c>
      <c r="C447" s="21">
        <v>2</v>
      </c>
      <c r="D447" s="22">
        <v>3</v>
      </c>
      <c r="E447" s="22">
        <v>26</v>
      </c>
      <c r="F447" s="16" t="s">
        <v>235</v>
      </c>
      <c r="G447" s="23">
        <v>17</v>
      </c>
      <c r="H447" s="23">
        <v>4</v>
      </c>
      <c r="I447" s="16">
        <v>2</v>
      </c>
      <c r="J447" s="24"/>
      <c r="K447" s="170">
        <v>1</v>
      </c>
      <c r="L447" s="23">
        <v>2</v>
      </c>
      <c r="M447" s="5">
        <v>1</v>
      </c>
      <c r="N447" s="6">
        <v>0</v>
      </c>
      <c r="O447" s="7">
        <v>0</v>
      </c>
      <c r="P447" s="8">
        <v>0</v>
      </c>
      <c r="Q447" s="7">
        <v>0</v>
      </c>
      <c r="R447" s="19">
        <f t="shared" si="12"/>
        <v>1</v>
      </c>
      <c r="S447" s="23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f t="shared" si="13"/>
        <v>0</v>
      </c>
    </row>
    <row r="448" spans="1:27" ht="15.95" customHeight="1" x14ac:dyDescent="0.15">
      <c r="A448" s="1">
        <v>437</v>
      </c>
      <c r="B448" s="30">
        <v>1</v>
      </c>
      <c r="C448" s="21">
        <v>2</v>
      </c>
      <c r="D448" s="22">
        <v>3</v>
      </c>
      <c r="E448" s="22">
        <v>26</v>
      </c>
      <c r="F448" s="16" t="s">
        <v>235</v>
      </c>
      <c r="G448" s="23">
        <v>17</v>
      </c>
      <c r="H448" s="23">
        <v>3</v>
      </c>
      <c r="I448" s="16">
        <v>2</v>
      </c>
      <c r="J448" s="24"/>
      <c r="K448" s="170">
        <v>1</v>
      </c>
      <c r="L448" s="23">
        <v>1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>
        <f t="shared" si="12"/>
        <v>1</v>
      </c>
      <c r="S448" s="23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f t="shared" si="13"/>
        <v>0</v>
      </c>
    </row>
    <row r="449" spans="1:27" ht="15.95" customHeight="1" x14ac:dyDescent="0.15">
      <c r="A449" s="1">
        <v>438</v>
      </c>
      <c r="B449" s="30">
        <v>1</v>
      </c>
      <c r="C449" s="21">
        <v>2</v>
      </c>
      <c r="D449" s="22">
        <v>3</v>
      </c>
      <c r="E449" s="22">
        <v>26</v>
      </c>
      <c r="F449" s="16" t="s">
        <v>235</v>
      </c>
      <c r="G449" s="23">
        <v>17</v>
      </c>
      <c r="H449" s="23">
        <v>3</v>
      </c>
      <c r="I449" s="16">
        <v>2</v>
      </c>
      <c r="J449" s="24"/>
      <c r="K449" s="170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f t="shared" si="12"/>
        <v>0</v>
      </c>
      <c r="S449" s="23">
        <v>1</v>
      </c>
      <c r="T449" s="5">
        <v>0</v>
      </c>
      <c r="U449" s="6">
        <v>2</v>
      </c>
      <c r="V449" s="7">
        <v>0</v>
      </c>
      <c r="W449" s="8">
        <v>0</v>
      </c>
      <c r="X449" s="7">
        <v>2</v>
      </c>
      <c r="Y449" s="7">
        <v>0</v>
      </c>
      <c r="Z449" s="12">
        <v>0</v>
      </c>
      <c r="AA449" s="19">
        <f t="shared" si="13"/>
        <v>4</v>
      </c>
    </row>
    <row r="450" spans="1:27" ht="15.95" customHeight="1" x14ac:dyDescent="0.15">
      <c r="A450" s="1">
        <v>439</v>
      </c>
      <c r="B450" s="30">
        <v>1</v>
      </c>
      <c r="C450" s="21">
        <v>2</v>
      </c>
      <c r="D450" s="22">
        <v>3</v>
      </c>
      <c r="E450" s="22">
        <v>26</v>
      </c>
      <c r="F450" s="16" t="s">
        <v>235</v>
      </c>
      <c r="G450" s="23">
        <v>17</v>
      </c>
      <c r="H450" s="23">
        <v>5</v>
      </c>
      <c r="I450" s="16">
        <v>2</v>
      </c>
      <c r="J450" s="24"/>
      <c r="K450" s="170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f t="shared" si="12"/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1</v>
      </c>
      <c r="Y450" s="7">
        <v>0</v>
      </c>
      <c r="Z450" s="12">
        <v>0</v>
      </c>
      <c r="AA450" s="19">
        <f t="shared" si="13"/>
        <v>2</v>
      </c>
    </row>
    <row r="451" spans="1:27" ht="15.95" customHeight="1" x14ac:dyDescent="0.15">
      <c r="A451" s="1">
        <v>440</v>
      </c>
      <c r="B451" s="30">
        <v>2</v>
      </c>
      <c r="C451" s="21">
        <v>2</v>
      </c>
      <c r="D451" s="22">
        <v>3</v>
      </c>
      <c r="E451" s="22">
        <v>26</v>
      </c>
      <c r="F451" s="16" t="s">
        <v>235</v>
      </c>
      <c r="G451" s="23"/>
      <c r="H451" s="23"/>
      <c r="I451" s="16"/>
      <c r="J451" s="24"/>
      <c r="K451" s="170">
        <v>1</v>
      </c>
      <c r="L451" s="23">
        <v>5</v>
      </c>
      <c r="M451" s="5">
        <v>0</v>
      </c>
      <c r="N451" s="6">
        <v>9</v>
      </c>
      <c r="O451" s="7">
        <v>0</v>
      </c>
      <c r="P451" s="8">
        <v>0</v>
      </c>
      <c r="Q451" s="7">
        <v>0</v>
      </c>
      <c r="R451" s="19">
        <f t="shared" si="12"/>
        <v>9</v>
      </c>
      <c r="S451" s="23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f t="shared" si="13"/>
        <v>0</v>
      </c>
    </row>
    <row r="452" spans="1:27" ht="15.95" customHeight="1" x14ac:dyDescent="0.15">
      <c r="A452" s="1">
        <v>441</v>
      </c>
      <c r="B452" s="30">
        <v>2</v>
      </c>
      <c r="C452" s="21">
        <v>2</v>
      </c>
      <c r="D452" s="22">
        <v>3</v>
      </c>
      <c r="E452" s="22">
        <v>26</v>
      </c>
      <c r="F452" s="16" t="s">
        <v>235</v>
      </c>
      <c r="G452" s="23"/>
      <c r="H452" s="23"/>
      <c r="I452" s="16"/>
      <c r="J452" s="24"/>
      <c r="K452" s="170">
        <v>1</v>
      </c>
      <c r="L452" s="23">
        <v>5</v>
      </c>
      <c r="M452" s="5">
        <v>0</v>
      </c>
      <c r="N452" s="6">
        <v>2</v>
      </c>
      <c r="O452" s="7">
        <v>0</v>
      </c>
      <c r="P452" s="8">
        <v>0</v>
      </c>
      <c r="Q452" s="7">
        <v>0</v>
      </c>
      <c r="R452" s="19">
        <f t="shared" si="12"/>
        <v>2</v>
      </c>
      <c r="S452" s="23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f t="shared" si="13"/>
        <v>0</v>
      </c>
    </row>
    <row r="453" spans="1:27" ht="15.95" customHeight="1" x14ac:dyDescent="0.15">
      <c r="A453" s="1">
        <v>442</v>
      </c>
      <c r="B453" s="30">
        <v>2</v>
      </c>
      <c r="C453" s="21">
        <v>2</v>
      </c>
      <c r="D453" s="22">
        <v>3</v>
      </c>
      <c r="E453" s="22">
        <v>26</v>
      </c>
      <c r="F453" s="16" t="s">
        <v>235</v>
      </c>
      <c r="G453" s="23"/>
      <c r="H453" s="23"/>
      <c r="I453" s="16"/>
      <c r="J453" s="24"/>
      <c r="K453" s="170">
        <v>1</v>
      </c>
      <c r="L453" s="23">
        <v>5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>
        <f t="shared" si="12"/>
        <v>1</v>
      </c>
      <c r="S453" s="23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f t="shared" si="13"/>
        <v>0</v>
      </c>
    </row>
    <row r="454" spans="1:27" ht="15.95" customHeight="1" x14ac:dyDescent="0.15">
      <c r="A454" s="1">
        <v>443</v>
      </c>
      <c r="B454" s="30">
        <v>2</v>
      </c>
      <c r="C454" s="21">
        <v>2</v>
      </c>
      <c r="D454" s="22">
        <v>3</v>
      </c>
      <c r="E454" s="22">
        <v>26</v>
      </c>
      <c r="F454" s="16" t="s">
        <v>235</v>
      </c>
      <c r="G454" s="23"/>
      <c r="H454" s="23"/>
      <c r="I454" s="16"/>
      <c r="J454" s="24"/>
      <c r="K454" s="170">
        <v>1</v>
      </c>
      <c r="L454" s="23">
        <v>5</v>
      </c>
      <c r="M454" s="5">
        <v>0</v>
      </c>
      <c r="N454" s="6">
        <v>1</v>
      </c>
      <c r="O454" s="7">
        <v>0</v>
      </c>
      <c r="P454" s="8">
        <v>0</v>
      </c>
      <c r="Q454" s="7">
        <v>0</v>
      </c>
      <c r="R454" s="19">
        <f t="shared" si="12"/>
        <v>1</v>
      </c>
      <c r="S454" s="23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f t="shared" si="13"/>
        <v>0</v>
      </c>
    </row>
    <row r="455" spans="1:27" ht="15.95" customHeight="1" x14ac:dyDescent="0.15">
      <c r="A455" s="1">
        <v>444</v>
      </c>
      <c r="B455" s="30">
        <v>2</v>
      </c>
      <c r="C455" s="21">
        <v>2</v>
      </c>
      <c r="D455" s="22">
        <v>3</v>
      </c>
      <c r="E455" s="22">
        <v>26</v>
      </c>
      <c r="F455" s="16" t="s">
        <v>235</v>
      </c>
      <c r="G455" s="23"/>
      <c r="H455" s="23"/>
      <c r="I455" s="16"/>
      <c r="J455" s="24"/>
      <c r="K455" s="170">
        <v>1</v>
      </c>
      <c r="L455" s="23">
        <v>5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9">
        <f t="shared" si="12"/>
        <v>1</v>
      </c>
      <c r="S455" s="23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f t="shared" si="13"/>
        <v>0</v>
      </c>
    </row>
    <row r="456" spans="1:27" ht="15.95" customHeight="1" x14ac:dyDescent="0.15">
      <c r="A456" s="1">
        <v>445</v>
      </c>
      <c r="B456" s="30">
        <v>2</v>
      </c>
      <c r="C456" s="21">
        <v>2</v>
      </c>
      <c r="D456" s="22">
        <v>3</v>
      </c>
      <c r="E456" s="22">
        <v>26</v>
      </c>
      <c r="F456" s="16" t="s">
        <v>235</v>
      </c>
      <c r="G456" s="23"/>
      <c r="H456" s="23"/>
      <c r="I456" s="16"/>
      <c r="J456" s="24"/>
      <c r="K456" s="170">
        <v>1</v>
      </c>
      <c r="L456" s="23">
        <v>5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9">
        <f t="shared" si="12"/>
        <v>1</v>
      </c>
      <c r="S456" s="23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f t="shared" si="13"/>
        <v>0</v>
      </c>
    </row>
    <row r="457" spans="1:27" ht="15.95" customHeight="1" x14ac:dyDescent="0.15">
      <c r="A457" s="1">
        <v>446</v>
      </c>
      <c r="B457" s="30">
        <v>2</v>
      </c>
      <c r="C457" s="21">
        <v>2</v>
      </c>
      <c r="D457" s="22">
        <v>3</v>
      </c>
      <c r="E457" s="22">
        <v>26</v>
      </c>
      <c r="F457" s="16" t="s">
        <v>235</v>
      </c>
      <c r="G457" s="23"/>
      <c r="H457" s="23"/>
      <c r="I457" s="16"/>
      <c r="J457" s="24"/>
      <c r="K457" s="170">
        <v>1</v>
      </c>
      <c r="L457" s="23">
        <v>5</v>
      </c>
      <c r="M457" s="5">
        <v>0</v>
      </c>
      <c r="N457" s="6">
        <v>1</v>
      </c>
      <c r="O457" s="7">
        <v>0</v>
      </c>
      <c r="P457" s="8">
        <v>0</v>
      </c>
      <c r="Q457" s="7">
        <v>0</v>
      </c>
      <c r="R457" s="19">
        <f t="shared" si="12"/>
        <v>1</v>
      </c>
      <c r="S457" s="23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f t="shared" si="13"/>
        <v>0</v>
      </c>
    </row>
    <row r="458" spans="1:27" ht="15.95" customHeight="1" x14ac:dyDescent="0.15">
      <c r="A458" s="1">
        <v>447</v>
      </c>
      <c r="B458" s="30">
        <v>2</v>
      </c>
      <c r="C458" s="21">
        <v>2</v>
      </c>
      <c r="D458" s="22">
        <v>3</v>
      </c>
      <c r="E458" s="22">
        <v>26</v>
      </c>
      <c r="F458" s="16" t="s">
        <v>235</v>
      </c>
      <c r="G458" s="23"/>
      <c r="H458" s="23"/>
      <c r="I458" s="16"/>
      <c r="J458" s="24"/>
      <c r="K458" s="170">
        <v>1</v>
      </c>
      <c r="L458" s="23">
        <v>5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f t="shared" si="12"/>
        <v>1</v>
      </c>
      <c r="S458" s="23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f t="shared" si="13"/>
        <v>0</v>
      </c>
    </row>
    <row r="459" spans="1:27" ht="15.95" customHeight="1" x14ac:dyDescent="0.15">
      <c r="A459" s="1">
        <v>448</v>
      </c>
      <c r="B459" s="30">
        <v>2</v>
      </c>
      <c r="C459" s="21">
        <v>2</v>
      </c>
      <c r="D459" s="22">
        <v>3</v>
      </c>
      <c r="E459" s="22">
        <v>26</v>
      </c>
      <c r="F459" s="16" t="s">
        <v>235</v>
      </c>
      <c r="G459" s="23"/>
      <c r="H459" s="23"/>
      <c r="I459" s="16"/>
      <c r="J459" s="24"/>
      <c r="K459" s="170">
        <v>1</v>
      </c>
      <c r="L459" s="23">
        <v>5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f t="shared" si="12"/>
        <v>1</v>
      </c>
      <c r="S459" s="23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f t="shared" si="13"/>
        <v>0</v>
      </c>
    </row>
    <row r="460" spans="1:27" ht="15.95" customHeight="1" x14ac:dyDescent="0.15">
      <c r="A460" s="1">
        <v>449</v>
      </c>
      <c r="B460" s="30">
        <v>2</v>
      </c>
      <c r="C460" s="21">
        <v>2</v>
      </c>
      <c r="D460" s="22">
        <v>3</v>
      </c>
      <c r="E460" s="22">
        <v>26</v>
      </c>
      <c r="F460" s="16" t="s">
        <v>235</v>
      </c>
      <c r="G460" s="23"/>
      <c r="H460" s="23"/>
      <c r="I460" s="16"/>
      <c r="J460" s="24"/>
      <c r="K460" s="170">
        <v>1</v>
      </c>
      <c r="L460" s="23">
        <v>5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f t="shared" si="12"/>
        <v>1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f t="shared" si="13"/>
        <v>0</v>
      </c>
    </row>
    <row r="461" spans="1:27" ht="15.95" customHeight="1" x14ac:dyDescent="0.15">
      <c r="A461" s="1">
        <v>450</v>
      </c>
      <c r="B461" s="30">
        <v>2</v>
      </c>
      <c r="C461" s="21">
        <v>2</v>
      </c>
      <c r="D461" s="22">
        <v>3</v>
      </c>
      <c r="E461" s="22">
        <v>26</v>
      </c>
      <c r="F461" s="16" t="s">
        <v>235</v>
      </c>
      <c r="G461" s="23"/>
      <c r="H461" s="23"/>
      <c r="I461" s="16"/>
      <c r="J461" s="24"/>
      <c r="K461" s="170">
        <v>1</v>
      </c>
      <c r="L461" s="23">
        <v>5</v>
      </c>
      <c r="M461" s="5">
        <v>0</v>
      </c>
      <c r="N461" s="6">
        <v>9</v>
      </c>
      <c r="O461" s="7">
        <v>0</v>
      </c>
      <c r="P461" s="8">
        <v>0</v>
      </c>
      <c r="Q461" s="7">
        <v>0</v>
      </c>
      <c r="R461" s="19">
        <f t="shared" ref="R461:R502" si="14">SUM(M461:Q461)</f>
        <v>9</v>
      </c>
      <c r="S461" s="23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f t="shared" ref="AA461:AA502" si="15">SUM(T461:Z461)</f>
        <v>0</v>
      </c>
    </row>
    <row r="462" spans="1:27" ht="15.95" customHeight="1" x14ac:dyDescent="0.15">
      <c r="A462" s="1">
        <v>451</v>
      </c>
      <c r="B462" s="30">
        <v>2</v>
      </c>
      <c r="C462" s="21">
        <v>2</v>
      </c>
      <c r="D462" s="22">
        <v>3</v>
      </c>
      <c r="E462" s="22">
        <v>26</v>
      </c>
      <c r="F462" s="16" t="s">
        <v>235</v>
      </c>
      <c r="G462" s="23"/>
      <c r="H462" s="23"/>
      <c r="I462" s="16"/>
      <c r="J462" s="24"/>
      <c r="K462" s="170">
        <v>1</v>
      </c>
      <c r="L462" s="23">
        <v>5</v>
      </c>
      <c r="M462" s="5">
        <v>0</v>
      </c>
      <c r="N462" s="6">
        <v>6</v>
      </c>
      <c r="O462" s="7">
        <v>0</v>
      </c>
      <c r="P462" s="8">
        <v>0</v>
      </c>
      <c r="Q462" s="7">
        <v>0</v>
      </c>
      <c r="R462" s="19">
        <f t="shared" si="14"/>
        <v>6</v>
      </c>
      <c r="S462" s="23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f t="shared" si="15"/>
        <v>0</v>
      </c>
    </row>
    <row r="463" spans="1:27" ht="15.95" customHeight="1" x14ac:dyDescent="0.15">
      <c r="A463" s="1">
        <v>452</v>
      </c>
      <c r="B463" s="30">
        <v>2</v>
      </c>
      <c r="C463" s="21">
        <v>2</v>
      </c>
      <c r="D463" s="22">
        <v>3</v>
      </c>
      <c r="E463" s="22">
        <v>26</v>
      </c>
      <c r="F463" s="16" t="s">
        <v>235</v>
      </c>
      <c r="G463" s="23"/>
      <c r="H463" s="23"/>
      <c r="I463" s="16"/>
      <c r="J463" s="24"/>
      <c r="K463" s="170">
        <v>1</v>
      </c>
      <c r="L463" s="23">
        <v>5</v>
      </c>
      <c r="M463" s="5">
        <v>0</v>
      </c>
      <c r="N463" s="6">
        <v>1</v>
      </c>
      <c r="O463" s="7">
        <v>0</v>
      </c>
      <c r="P463" s="8">
        <v>0</v>
      </c>
      <c r="Q463" s="7">
        <v>0</v>
      </c>
      <c r="R463" s="19">
        <f t="shared" si="14"/>
        <v>1</v>
      </c>
      <c r="S463" s="23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f t="shared" si="15"/>
        <v>0</v>
      </c>
    </row>
    <row r="464" spans="1:27" ht="15.95" customHeight="1" x14ac:dyDescent="0.15">
      <c r="A464" s="1">
        <v>453</v>
      </c>
      <c r="B464" s="30">
        <v>2</v>
      </c>
      <c r="C464" s="21">
        <v>2</v>
      </c>
      <c r="D464" s="22">
        <v>3</v>
      </c>
      <c r="E464" s="22">
        <v>26</v>
      </c>
      <c r="F464" s="16" t="s">
        <v>235</v>
      </c>
      <c r="G464" s="23"/>
      <c r="H464" s="23"/>
      <c r="I464" s="16"/>
      <c r="J464" s="24"/>
      <c r="K464" s="170">
        <v>1</v>
      </c>
      <c r="L464" s="23">
        <v>5</v>
      </c>
      <c r="M464" s="5">
        <v>0</v>
      </c>
      <c r="N464" s="6">
        <v>1</v>
      </c>
      <c r="O464" s="7">
        <v>0</v>
      </c>
      <c r="P464" s="8">
        <v>0</v>
      </c>
      <c r="Q464" s="7">
        <v>0</v>
      </c>
      <c r="R464" s="19">
        <f t="shared" si="14"/>
        <v>1</v>
      </c>
      <c r="S464" s="23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f t="shared" si="15"/>
        <v>0</v>
      </c>
    </row>
    <row r="465" spans="1:27" ht="15.95" customHeight="1" x14ac:dyDescent="0.15">
      <c r="A465" s="1">
        <v>454</v>
      </c>
      <c r="B465" s="30">
        <v>2</v>
      </c>
      <c r="C465" s="21">
        <v>2</v>
      </c>
      <c r="D465" s="22">
        <v>3</v>
      </c>
      <c r="E465" s="22">
        <v>26</v>
      </c>
      <c r="F465" s="16" t="s">
        <v>235</v>
      </c>
      <c r="G465" s="23"/>
      <c r="H465" s="23"/>
      <c r="I465" s="16"/>
      <c r="J465" s="24"/>
      <c r="K465" s="170">
        <v>1</v>
      </c>
      <c r="L465" s="23">
        <v>5</v>
      </c>
      <c r="M465" s="5">
        <v>2</v>
      </c>
      <c r="N465" s="6">
        <v>2</v>
      </c>
      <c r="O465" s="7">
        <v>0</v>
      </c>
      <c r="P465" s="8">
        <v>0</v>
      </c>
      <c r="Q465" s="7">
        <v>0</v>
      </c>
      <c r="R465" s="19">
        <f t="shared" si="14"/>
        <v>4</v>
      </c>
      <c r="S465" s="23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f t="shared" si="15"/>
        <v>0</v>
      </c>
    </row>
    <row r="466" spans="1:27" ht="15.95" customHeight="1" x14ac:dyDescent="0.15">
      <c r="A466" s="1">
        <v>455</v>
      </c>
      <c r="B466" s="30">
        <v>2</v>
      </c>
      <c r="C466" s="21">
        <v>2</v>
      </c>
      <c r="D466" s="22">
        <v>3</v>
      </c>
      <c r="E466" s="22">
        <v>26</v>
      </c>
      <c r="F466" s="16" t="s">
        <v>235</v>
      </c>
      <c r="G466" s="23"/>
      <c r="H466" s="23"/>
      <c r="I466" s="16"/>
      <c r="J466" s="24"/>
      <c r="K466" s="170">
        <v>1</v>
      </c>
      <c r="L466" s="23">
        <v>5</v>
      </c>
      <c r="M466" s="5">
        <v>2</v>
      </c>
      <c r="N466" s="6">
        <v>2</v>
      </c>
      <c r="O466" s="7">
        <v>0</v>
      </c>
      <c r="P466" s="8">
        <v>0</v>
      </c>
      <c r="Q466" s="7">
        <v>0</v>
      </c>
      <c r="R466" s="19">
        <f t="shared" si="14"/>
        <v>4</v>
      </c>
      <c r="S466" s="23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f t="shared" si="15"/>
        <v>0</v>
      </c>
    </row>
    <row r="467" spans="1:27" ht="15.95" customHeight="1" x14ac:dyDescent="0.15">
      <c r="A467" s="1">
        <v>456</v>
      </c>
      <c r="B467" s="30">
        <v>2</v>
      </c>
      <c r="C467" s="21">
        <v>2</v>
      </c>
      <c r="D467" s="22">
        <v>3</v>
      </c>
      <c r="E467" s="22">
        <v>26</v>
      </c>
      <c r="F467" s="16" t="s">
        <v>235</v>
      </c>
      <c r="G467" s="23"/>
      <c r="H467" s="23"/>
      <c r="I467" s="16"/>
      <c r="J467" s="24"/>
      <c r="K467" s="170">
        <v>1</v>
      </c>
      <c r="L467" s="23">
        <v>5</v>
      </c>
      <c r="M467" s="5">
        <v>2</v>
      </c>
      <c r="N467" s="6">
        <v>2</v>
      </c>
      <c r="O467" s="7">
        <v>0</v>
      </c>
      <c r="P467" s="8">
        <v>0</v>
      </c>
      <c r="Q467" s="7">
        <v>0</v>
      </c>
      <c r="R467" s="19">
        <f t="shared" si="14"/>
        <v>4</v>
      </c>
      <c r="S467" s="23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f t="shared" si="15"/>
        <v>0</v>
      </c>
    </row>
    <row r="468" spans="1:27" ht="15.95" customHeight="1" x14ac:dyDescent="0.15">
      <c r="A468" s="1">
        <v>457</v>
      </c>
      <c r="B468" s="30">
        <v>2</v>
      </c>
      <c r="C468" s="21">
        <v>2</v>
      </c>
      <c r="D468" s="22">
        <v>3</v>
      </c>
      <c r="E468" s="22">
        <v>26</v>
      </c>
      <c r="F468" s="16" t="s">
        <v>235</v>
      </c>
      <c r="G468" s="23"/>
      <c r="H468" s="23"/>
      <c r="I468" s="16"/>
      <c r="J468" s="24"/>
      <c r="K468" s="170">
        <v>1</v>
      </c>
      <c r="L468" s="23">
        <v>5</v>
      </c>
      <c r="M468" s="5">
        <v>3</v>
      </c>
      <c r="N468" s="6">
        <v>0</v>
      </c>
      <c r="O468" s="7">
        <v>0</v>
      </c>
      <c r="P468" s="8">
        <v>0</v>
      </c>
      <c r="Q468" s="7">
        <v>0</v>
      </c>
      <c r="R468" s="19">
        <f t="shared" si="14"/>
        <v>3</v>
      </c>
      <c r="S468" s="23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f t="shared" si="15"/>
        <v>0</v>
      </c>
    </row>
    <row r="469" spans="1:27" ht="15.95" customHeight="1" x14ac:dyDescent="0.15">
      <c r="A469" s="1">
        <v>458</v>
      </c>
      <c r="B469" s="30">
        <v>2</v>
      </c>
      <c r="C469" s="21">
        <v>2</v>
      </c>
      <c r="D469" s="22">
        <v>3</v>
      </c>
      <c r="E469" s="22">
        <v>26</v>
      </c>
      <c r="F469" s="16" t="s">
        <v>235</v>
      </c>
      <c r="G469" s="23"/>
      <c r="H469" s="23"/>
      <c r="I469" s="16"/>
      <c r="J469" s="24"/>
      <c r="K469" s="170">
        <v>1</v>
      </c>
      <c r="L469" s="23">
        <v>5</v>
      </c>
      <c r="M469" s="5">
        <v>1</v>
      </c>
      <c r="N469" s="6">
        <v>0</v>
      </c>
      <c r="O469" s="7">
        <v>0</v>
      </c>
      <c r="P469" s="8">
        <v>0</v>
      </c>
      <c r="Q469" s="7">
        <v>0</v>
      </c>
      <c r="R469" s="19">
        <f t="shared" si="14"/>
        <v>1</v>
      </c>
      <c r="S469" s="23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f t="shared" si="15"/>
        <v>0</v>
      </c>
    </row>
    <row r="470" spans="1:27" ht="15.95" customHeight="1" x14ac:dyDescent="0.15">
      <c r="A470" s="1">
        <v>459</v>
      </c>
      <c r="B470" s="30">
        <v>2</v>
      </c>
      <c r="C470" s="21">
        <v>2</v>
      </c>
      <c r="D470" s="22">
        <v>3</v>
      </c>
      <c r="E470" s="22">
        <v>26</v>
      </c>
      <c r="F470" s="16" t="s">
        <v>235</v>
      </c>
      <c r="G470" s="23"/>
      <c r="H470" s="23"/>
      <c r="I470" s="16"/>
      <c r="J470" s="24"/>
      <c r="K470" s="170">
        <v>1</v>
      </c>
      <c r="L470" s="23">
        <v>5</v>
      </c>
      <c r="M470" s="5">
        <v>1</v>
      </c>
      <c r="N470" s="6">
        <v>0</v>
      </c>
      <c r="O470" s="7">
        <v>0</v>
      </c>
      <c r="P470" s="8">
        <v>0</v>
      </c>
      <c r="Q470" s="7">
        <v>0</v>
      </c>
      <c r="R470" s="19">
        <f t="shared" si="14"/>
        <v>1</v>
      </c>
      <c r="S470" s="23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f t="shared" si="15"/>
        <v>0</v>
      </c>
    </row>
    <row r="471" spans="1:27" ht="15.95" customHeight="1" x14ac:dyDescent="0.15">
      <c r="A471" s="1">
        <v>460</v>
      </c>
      <c r="B471" s="30">
        <v>2</v>
      </c>
      <c r="C471" s="21">
        <v>2</v>
      </c>
      <c r="D471" s="22">
        <v>3</v>
      </c>
      <c r="E471" s="22">
        <v>26</v>
      </c>
      <c r="F471" s="16" t="s">
        <v>235</v>
      </c>
      <c r="G471" s="23"/>
      <c r="H471" s="23"/>
      <c r="I471" s="16"/>
      <c r="J471" s="24"/>
      <c r="K471" s="170">
        <v>1</v>
      </c>
      <c r="L471" s="23">
        <v>5</v>
      </c>
      <c r="M471" s="5">
        <v>2</v>
      </c>
      <c r="N471" s="6">
        <v>0</v>
      </c>
      <c r="O471" s="7">
        <v>0</v>
      </c>
      <c r="P471" s="8">
        <v>0</v>
      </c>
      <c r="Q471" s="7">
        <v>0</v>
      </c>
      <c r="R471" s="19">
        <f t="shared" si="14"/>
        <v>2</v>
      </c>
      <c r="S471" s="23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f t="shared" si="15"/>
        <v>0</v>
      </c>
    </row>
    <row r="472" spans="1:27" ht="15.95" customHeight="1" x14ac:dyDescent="0.15">
      <c r="A472" s="1">
        <v>461</v>
      </c>
      <c r="B472" s="30">
        <v>2</v>
      </c>
      <c r="C472" s="21">
        <v>2</v>
      </c>
      <c r="D472" s="22">
        <v>3</v>
      </c>
      <c r="E472" s="22">
        <v>26</v>
      </c>
      <c r="F472" s="16" t="s">
        <v>235</v>
      </c>
      <c r="G472" s="23"/>
      <c r="H472" s="23"/>
      <c r="I472" s="16"/>
      <c r="J472" s="24"/>
      <c r="K472" s="170">
        <v>1</v>
      </c>
      <c r="L472" s="23">
        <v>5</v>
      </c>
      <c r="M472" s="5">
        <v>2</v>
      </c>
      <c r="N472" s="6">
        <v>0</v>
      </c>
      <c r="O472" s="7">
        <v>0</v>
      </c>
      <c r="P472" s="8">
        <v>0</v>
      </c>
      <c r="Q472" s="7">
        <v>0</v>
      </c>
      <c r="R472" s="19">
        <f t="shared" si="14"/>
        <v>2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f t="shared" si="15"/>
        <v>0</v>
      </c>
    </row>
    <row r="473" spans="1:27" ht="15.95" customHeight="1" x14ac:dyDescent="0.15">
      <c r="A473" s="1">
        <v>462</v>
      </c>
      <c r="B473" s="30">
        <v>2</v>
      </c>
      <c r="C473" s="21">
        <v>2</v>
      </c>
      <c r="D473" s="22">
        <v>3</v>
      </c>
      <c r="E473" s="22">
        <v>26</v>
      </c>
      <c r="F473" s="16" t="s">
        <v>235</v>
      </c>
      <c r="G473" s="23"/>
      <c r="H473" s="23"/>
      <c r="I473" s="16"/>
      <c r="J473" s="24"/>
      <c r="K473" s="170">
        <v>1</v>
      </c>
      <c r="L473" s="23">
        <v>5</v>
      </c>
      <c r="M473" s="5">
        <v>2</v>
      </c>
      <c r="N473" s="6">
        <v>0</v>
      </c>
      <c r="O473" s="7">
        <v>0</v>
      </c>
      <c r="P473" s="8">
        <v>0</v>
      </c>
      <c r="Q473" s="7">
        <v>0</v>
      </c>
      <c r="R473" s="19">
        <f t="shared" si="14"/>
        <v>2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f t="shared" si="15"/>
        <v>0</v>
      </c>
    </row>
    <row r="474" spans="1:27" ht="15.95" customHeight="1" x14ac:dyDescent="0.15">
      <c r="A474" s="1">
        <v>463</v>
      </c>
      <c r="B474" s="30">
        <v>2</v>
      </c>
      <c r="C474" s="21">
        <v>2</v>
      </c>
      <c r="D474" s="22">
        <v>3</v>
      </c>
      <c r="E474" s="22">
        <v>26</v>
      </c>
      <c r="F474" s="16" t="s">
        <v>235</v>
      </c>
      <c r="G474" s="23"/>
      <c r="H474" s="23"/>
      <c r="I474" s="16"/>
      <c r="J474" s="24"/>
      <c r="K474" s="170">
        <v>1</v>
      </c>
      <c r="L474" s="23">
        <v>5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9">
        <f t="shared" si="14"/>
        <v>1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f t="shared" si="15"/>
        <v>0</v>
      </c>
    </row>
    <row r="475" spans="1:27" ht="15.95" customHeight="1" x14ac:dyDescent="0.15">
      <c r="A475" s="1">
        <v>464</v>
      </c>
      <c r="B475" s="30">
        <v>2</v>
      </c>
      <c r="C475" s="21">
        <v>2</v>
      </c>
      <c r="D475" s="22">
        <v>3</v>
      </c>
      <c r="E475" s="22">
        <v>26</v>
      </c>
      <c r="F475" s="16" t="s">
        <v>235</v>
      </c>
      <c r="G475" s="23"/>
      <c r="H475" s="23"/>
      <c r="I475" s="16"/>
      <c r="J475" s="24"/>
      <c r="K475" s="170">
        <v>1</v>
      </c>
      <c r="L475" s="23">
        <v>5</v>
      </c>
      <c r="M475" s="5">
        <v>2</v>
      </c>
      <c r="N475" s="6">
        <v>0</v>
      </c>
      <c r="O475" s="7">
        <v>0</v>
      </c>
      <c r="P475" s="8">
        <v>0</v>
      </c>
      <c r="Q475" s="7">
        <v>0</v>
      </c>
      <c r="R475" s="19">
        <f t="shared" si="14"/>
        <v>2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f t="shared" si="15"/>
        <v>0</v>
      </c>
    </row>
    <row r="476" spans="1:27" ht="15.95" customHeight="1" x14ac:dyDescent="0.15">
      <c r="A476" s="1">
        <v>465</v>
      </c>
      <c r="B476" s="30">
        <v>2</v>
      </c>
      <c r="C476" s="21">
        <v>2</v>
      </c>
      <c r="D476" s="22">
        <v>3</v>
      </c>
      <c r="E476" s="22">
        <v>26</v>
      </c>
      <c r="F476" s="16" t="s">
        <v>235</v>
      </c>
      <c r="G476" s="23"/>
      <c r="H476" s="23"/>
      <c r="I476" s="16"/>
      <c r="J476" s="24"/>
      <c r="K476" s="170">
        <v>1</v>
      </c>
      <c r="L476" s="23">
        <v>5</v>
      </c>
      <c r="M476" s="5">
        <v>0</v>
      </c>
      <c r="N476" s="6">
        <v>1</v>
      </c>
      <c r="O476" s="7">
        <v>0</v>
      </c>
      <c r="P476" s="8">
        <v>0</v>
      </c>
      <c r="Q476" s="7">
        <v>0</v>
      </c>
      <c r="R476" s="19">
        <f t="shared" si="14"/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f t="shared" si="15"/>
        <v>0</v>
      </c>
    </row>
    <row r="477" spans="1:27" ht="15.95" customHeight="1" x14ac:dyDescent="0.15">
      <c r="A477" s="1">
        <v>466</v>
      </c>
      <c r="B477" s="30">
        <v>2</v>
      </c>
      <c r="C477" s="21">
        <v>2</v>
      </c>
      <c r="D477" s="22">
        <v>3</v>
      </c>
      <c r="E477" s="22">
        <v>26</v>
      </c>
      <c r="F477" s="16" t="s">
        <v>235</v>
      </c>
      <c r="G477" s="23"/>
      <c r="H477" s="23"/>
      <c r="I477" s="16"/>
      <c r="J477" s="24"/>
      <c r="K477" s="170">
        <v>1</v>
      </c>
      <c r="L477" s="23">
        <v>5</v>
      </c>
      <c r="M477" s="5">
        <v>2</v>
      </c>
      <c r="N477" s="6">
        <v>2</v>
      </c>
      <c r="O477" s="7">
        <v>0</v>
      </c>
      <c r="P477" s="8">
        <v>0</v>
      </c>
      <c r="Q477" s="7">
        <v>0</v>
      </c>
      <c r="R477" s="19">
        <f t="shared" si="14"/>
        <v>4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f t="shared" si="15"/>
        <v>0</v>
      </c>
    </row>
    <row r="478" spans="1:27" ht="15.95" customHeight="1" x14ac:dyDescent="0.15">
      <c r="A478" s="1">
        <v>467</v>
      </c>
      <c r="B478" s="30">
        <v>2</v>
      </c>
      <c r="C478" s="21">
        <v>2</v>
      </c>
      <c r="D478" s="22">
        <v>3</v>
      </c>
      <c r="E478" s="22">
        <v>26</v>
      </c>
      <c r="F478" s="16" t="s">
        <v>235</v>
      </c>
      <c r="G478" s="23"/>
      <c r="H478" s="23"/>
      <c r="I478" s="16"/>
      <c r="J478" s="24"/>
      <c r="K478" s="170">
        <v>1</v>
      </c>
      <c r="L478" s="23">
        <v>5</v>
      </c>
      <c r="M478" s="5">
        <v>2</v>
      </c>
      <c r="N478" s="6">
        <v>2</v>
      </c>
      <c r="O478" s="7">
        <v>0</v>
      </c>
      <c r="P478" s="8">
        <v>0</v>
      </c>
      <c r="Q478" s="7">
        <v>0</v>
      </c>
      <c r="R478" s="19">
        <f t="shared" si="14"/>
        <v>4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f t="shared" si="15"/>
        <v>0</v>
      </c>
    </row>
    <row r="479" spans="1:27" ht="15.95" customHeight="1" x14ac:dyDescent="0.15">
      <c r="A479" s="1">
        <v>468</v>
      </c>
      <c r="B479" s="30">
        <v>2</v>
      </c>
      <c r="C479" s="21">
        <v>2</v>
      </c>
      <c r="D479" s="22">
        <v>3</v>
      </c>
      <c r="E479" s="22">
        <v>26</v>
      </c>
      <c r="F479" s="16" t="s">
        <v>235</v>
      </c>
      <c r="G479" s="23"/>
      <c r="H479" s="23"/>
      <c r="I479" s="16"/>
      <c r="J479" s="24"/>
      <c r="K479" s="170">
        <v>1</v>
      </c>
      <c r="L479" s="23">
        <v>5</v>
      </c>
      <c r="M479" s="5">
        <v>1</v>
      </c>
      <c r="N479" s="6">
        <v>0</v>
      </c>
      <c r="O479" s="7">
        <v>0</v>
      </c>
      <c r="P479" s="8">
        <v>0</v>
      </c>
      <c r="Q479" s="7">
        <v>0</v>
      </c>
      <c r="R479" s="19">
        <f t="shared" si="14"/>
        <v>1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f t="shared" si="15"/>
        <v>0</v>
      </c>
    </row>
    <row r="480" spans="1:27" ht="15.95" customHeight="1" x14ac:dyDescent="0.15">
      <c r="A480" s="1">
        <v>469</v>
      </c>
      <c r="B480" s="30">
        <v>2</v>
      </c>
      <c r="C480" s="21">
        <v>2</v>
      </c>
      <c r="D480" s="22">
        <v>3</v>
      </c>
      <c r="E480" s="22">
        <v>26</v>
      </c>
      <c r="F480" s="16" t="s">
        <v>235</v>
      </c>
      <c r="G480" s="23"/>
      <c r="H480" s="23"/>
      <c r="I480" s="16"/>
      <c r="J480" s="24"/>
      <c r="K480" s="170">
        <v>1</v>
      </c>
      <c r="L480" s="23">
        <v>5</v>
      </c>
      <c r="M480" s="5">
        <v>2</v>
      </c>
      <c r="N480" s="6">
        <v>0</v>
      </c>
      <c r="O480" s="7">
        <v>0</v>
      </c>
      <c r="P480" s="8">
        <v>0</v>
      </c>
      <c r="Q480" s="7">
        <v>0</v>
      </c>
      <c r="R480" s="19">
        <f t="shared" si="14"/>
        <v>2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f t="shared" si="15"/>
        <v>0</v>
      </c>
    </row>
    <row r="481" spans="1:27" ht="15.95" customHeight="1" x14ac:dyDescent="0.15">
      <c r="A481" s="1">
        <v>470</v>
      </c>
      <c r="B481" s="30">
        <v>2</v>
      </c>
      <c r="C481" s="21">
        <v>2</v>
      </c>
      <c r="D481" s="22">
        <v>3</v>
      </c>
      <c r="E481" s="22">
        <v>26</v>
      </c>
      <c r="F481" s="16" t="s">
        <v>235</v>
      </c>
      <c r="G481" s="23"/>
      <c r="H481" s="23"/>
      <c r="I481" s="16"/>
      <c r="J481" s="24"/>
      <c r="K481" s="170">
        <v>1</v>
      </c>
      <c r="L481" s="23">
        <v>5</v>
      </c>
      <c r="M481" s="5">
        <v>0</v>
      </c>
      <c r="N481" s="6">
        <v>1</v>
      </c>
      <c r="O481" s="7">
        <v>0</v>
      </c>
      <c r="P481" s="8">
        <v>0</v>
      </c>
      <c r="Q481" s="7">
        <v>0</v>
      </c>
      <c r="R481" s="19">
        <f t="shared" si="14"/>
        <v>1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f t="shared" si="15"/>
        <v>0</v>
      </c>
    </row>
    <row r="482" spans="1:27" ht="15.95" customHeight="1" x14ac:dyDescent="0.15">
      <c r="A482" s="1">
        <v>471</v>
      </c>
      <c r="B482" s="30">
        <v>2</v>
      </c>
      <c r="C482" s="21">
        <v>2</v>
      </c>
      <c r="D482" s="22">
        <v>3</v>
      </c>
      <c r="E482" s="22">
        <v>26</v>
      </c>
      <c r="F482" s="16" t="s">
        <v>235</v>
      </c>
      <c r="G482" s="23"/>
      <c r="H482" s="23"/>
      <c r="I482" s="16"/>
      <c r="J482" s="24"/>
      <c r="K482" s="170">
        <v>1</v>
      </c>
      <c r="L482" s="23">
        <v>5</v>
      </c>
      <c r="M482" s="5">
        <v>1</v>
      </c>
      <c r="N482" s="6">
        <v>0</v>
      </c>
      <c r="O482" s="7">
        <v>0</v>
      </c>
      <c r="P482" s="8">
        <v>0</v>
      </c>
      <c r="Q482" s="7">
        <v>0</v>
      </c>
      <c r="R482" s="19">
        <f t="shared" si="14"/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f t="shared" si="15"/>
        <v>0</v>
      </c>
    </row>
    <row r="483" spans="1:27" ht="15.95" customHeight="1" x14ac:dyDescent="0.15">
      <c r="A483" s="1">
        <v>472</v>
      </c>
      <c r="B483" s="30">
        <v>2</v>
      </c>
      <c r="C483" s="21">
        <v>2</v>
      </c>
      <c r="D483" s="22">
        <v>3</v>
      </c>
      <c r="E483" s="22">
        <v>26</v>
      </c>
      <c r="F483" s="16" t="s">
        <v>235</v>
      </c>
      <c r="G483" s="23"/>
      <c r="H483" s="23"/>
      <c r="I483" s="16"/>
      <c r="J483" s="24"/>
      <c r="K483" s="170">
        <v>1</v>
      </c>
      <c r="L483" s="23">
        <v>5</v>
      </c>
      <c r="M483" s="5">
        <v>1</v>
      </c>
      <c r="N483" s="6">
        <v>0</v>
      </c>
      <c r="O483" s="7">
        <v>0</v>
      </c>
      <c r="P483" s="8">
        <v>0</v>
      </c>
      <c r="Q483" s="7">
        <v>0</v>
      </c>
      <c r="R483" s="19">
        <f t="shared" si="14"/>
        <v>1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f t="shared" si="15"/>
        <v>0</v>
      </c>
    </row>
    <row r="484" spans="1:27" ht="15.95" customHeight="1" x14ac:dyDescent="0.15">
      <c r="A484" s="1">
        <v>473</v>
      </c>
      <c r="B484" s="30">
        <v>2</v>
      </c>
      <c r="C484" s="21">
        <v>2</v>
      </c>
      <c r="D484" s="22">
        <v>3</v>
      </c>
      <c r="E484" s="22">
        <v>26</v>
      </c>
      <c r="F484" s="16" t="s">
        <v>235</v>
      </c>
      <c r="G484" s="23"/>
      <c r="H484" s="23"/>
      <c r="I484" s="16"/>
      <c r="J484" s="24"/>
      <c r="K484" s="170">
        <v>1</v>
      </c>
      <c r="L484" s="23">
        <v>5</v>
      </c>
      <c r="M484" s="5">
        <v>1</v>
      </c>
      <c r="N484" s="6">
        <v>0</v>
      </c>
      <c r="O484" s="7">
        <v>0</v>
      </c>
      <c r="P484" s="8">
        <v>0</v>
      </c>
      <c r="Q484" s="7">
        <v>0</v>
      </c>
      <c r="R484" s="19">
        <f t="shared" si="14"/>
        <v>1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f t="shared" si="15"/>
        <v>0</v>
      </c>
    </row>
    <row r="485" spans="1:27" ht="15.95" customHeight="1" x14ac:dyDescent="0.15">
      <c r="A485" s="1">
        <v>474</v>
      </c>
      <c r="B485" s="30">
        <v>2</v>
      </c>
      <c r="C485" s="21">
        <v>2</v>
      </c>
      <c r="D485" s="22">
        <v>3</v>
      </c>
      <c r="E485" s="22">
        <v>26</v>
      </c>
      <c r="F485" s="16" t="s">
        <v>235</v>
      </c>
      <c r="G485" s="23"/>
      <c r="H485" s="23"/>
      <c r="I485" s="16"/>
      <c r="J485" s="24"/>
      <c r="K485" s="170">
        <v>1</v>
      </c>
      <c r="L485" s="23">
        <v>5</v>
      </c>
      <c r="M485" s="5">
        <v>1</v>
      </c>
      <c r="N485" s="6">
        <v>0</v>
      </c>
      <c r="O485" s="7">
        <v>0</v>
      </c>
      <c r="P485" s="8">
        <v>0</v>
      </c>
      <c r="Q485" s="7">
        <v>0</v>
      </c>
      <c r="R485" s="19">
        <f t="shared" si="14"/>
        <v>1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f t="shared" si="15"/>
        <v>0</v>
      </c>
    </row>
    <row r="486" spans="1:27" ht="15.95" customHeight="1" x14ac:dyDescent="0.15">
      <c r="A486" s="1">
        <v>475</v>
      </c>
      <c r="B486" s="30">
        <v>2</v>
      </c>
      <c r="C486" s="21">
        <v>2</v>
      </c>
      <c r="D486" s="22">
        <v>3</v>
      </c>
      <c r="E486" s="22">
        <v>26</v>
      </c>
      <c r="F486" s="16" t="s">
        <v>235</v>
      </c>
      <c r="G486" s="23"/>
      <c r="H486" s="23"/>
      <c r="I486" s="16"/>
      <c r="J486" s="24"/>
      <c r="K486" s="170">
        <v>1</v>
      </c>
      <c r="L486" s="23">
        <v>5</v>
      </c>
      <c r="M486" s="5">
        <v>2</v>
      </c>
      <c r="N486" s="6">
        <v>0</v>
      </c>
      <c r="O486" s="7">
        <v>0</v>
      </c>
      <c r="P486" s="8">
        <v>0</v>
      </c>
      <c r="Q486" s="7">
        <v>0</v>
      </c>
      <c r="R486" s="19">
        <f t="shared" si="14"/>
        <v>2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f t="shared" si="15"/>
        <v>0</v>
      </c>
    </row>
    <row r="487" spans="1:27" ht="15.95" customHeight="1" x14ac:dyDescent="0.15">
      <c r="A487" s="1">
        <v>476</v>
      </c>
      <c r="B487" s="30">
        <v>2</v>
      </c>
      <c r="C487" s="21">
        <v>2</v>
      </c>
      <c r="D487" s="22">
        <v>3</v>
      </c>
      <c r="E487" s="22">
        <v>26</v>
      </c>
      <c r="F487" s="16" t="s">
        <v>235</v>
      </c>
      <c r="G487" s="23"/>
      <c r="H487" s="23"/>
      <c r="I487" s="16"/>
      <c r="J487" s="24"/>
      <c r="K487" s="170">
        <v>1</v>
      </c>
      <c r="L487" s="23">
        <v>5</v>
      </c>
      <c r="M487" s="5">
        <v>1</v>
      </c>
      <c r="N487" s="6">
        <v>1</v>
      </c>
      <c r="O487" s="7">
        <v>0</v>
      </c>
      <c r="P487" s="8">
        <v>0</v>
      </c>
      <c r="Q487" s="7">
        <v>0</v>
      </c>
      <c r="R487" s="19">
        <f t="shared" si="14"/>
        <v>2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f t="shared" si="15"/>
        <v>0</v>
      </c>
    </row>
    <row r="488" spans="1:27" ht="15.95" customHeight="1" x14ac:dyDescent="0.15">
      <c r="A488" s="1">
        <v>477</v>
      </c>
      <c r="B488" s="30">
        <v>2</v>
      </c>
      <c r="C488" s="21">
        <v>2</v>
      </c>
      <c r="D488" s="22">
        <v>3</v>
      </c>
      <c r="E488" s="22">
        <v>26</v>
      </c>
      <c r="F488" s="16" t="s">
        <v>235</v>
      </c>
      <c r="G488" s="23"/>
      <c r="H488" s="23"/>
      <c r="I488" s="16"/>
      <c r="J488" s="24"/>
      <c r="K488" s="170">
        <v>1</v>
      </c>
      <c r="L488" s="23">
        <v>5</v>
      </c>
      <c r="M488" s="5">
        <v>2</v>
      </c>
      <c r="N488" s="6">
        <v>1</v>
      </c>
      <c r="O488" s="7">
        <v>0</v>
      </c>
      <c r="P488" s="8">
        <v>0</v>
      </c>
      <c r="Q488" s="7">
        <v>0</v>
      </c>
      <c r="R488" s="19">
        <f t="shared" si="14"/>
        <v>3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f t="shared" si="15"/>
        <v>0</v>
      </c>
    </row>
    <row r="489" spans="1:27" ht="15.95" customHeight="1" x14ac:dyDescent="0.15">
      <c r="A489" s="1">
        <v>478</v>
      </c>
      <c r="B489" s="30">
        <v>2</v>
      </c>
      <c r="C489" s="21">
        <v>2</v>
      </c>
      <c r="D489" s="22">
        <v>3</v>
      </c>
      <c r="E489" s="22">
        <v>26</v>
      </c>
      <c r="F489" s="16" t="s">
        <v>235</v>
      </c>
      <c r="G489" s="23"/>
      <c r="H489" s="23"/>
      <c r="I489" s="16"/>
      <c r="J489" s="24"/>
      <c r="K489" s="170">
        <v>1</v>
      </c>
      <c r="L489" s="23">
        <v>5</v>
      </c>
      <c r="M489" s="5">
        <v>1</v>
      </c>
      <c r="N489" s="6">
        <v>1</v>
      </c>
      <c r="O489" s="7">
        <v>0</v>
      </c>
      <c r="P489" s="8">
        <v>0</v>
      </c>
      <c r="Q489" s="7">
        <v>0</v>
      </c>
      <c r="R489" s="19">
        <f t="shared" si="14"/>
        <v>2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f t="shared" si="15"/>
        <v>0</v>
      </c>
    </row>
    <row r="490" spans="1:27" ht="15.95" customHeight="1" x14ac:dyDescent="0.15">
      <c r="A490" s="1">
        <v>479</v>
      </c>
      <c r="B490" s="30">
        <v>2</v>
      </c>
      <c r="C490" s="21">
        <v>2</v>
      </c>
      <c r="D490" s="22">
        <v>3</v>
      </c>
      <c r="E490" s="22">
        <v>26</v>
      </c>
      <c r="F490" s="16" t="s">
        <v>235</v>
      </c>
      <c r="G490" s="23"/>
      <c r="H490" s="23"/>
      <c r="I490" s="16"/>
      <c r="J490" s="24"/>
      <c r="K490" s="170">
        <v>1</v>
      </c>
      <c r="L490" s="23">
        <v>5</v>
      </c>
      <c r="M490" s="5">
        <v>1</v>
      </c>
      <c r="N490" s="6">
        <v>0</v>
      </c>
      <c r="O490" s="7">
        <v>0</v>
      </c>
      <c r="P490" s="8">
        <v>0</v>
      </c>
      <c r="Q490" s="7">
        <v>0</v>
      </c>
      <c r="R490" s="19">
        <f t="shared" si="14"/>
        <v>1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f t="shared" si="15"/>
        <v>0</v>
      </c>
    </row>
    <row r="491" spans="1:27" ht="15.95" customHeight="1" x14ac:dyDescent="0.15">
      <c r="A491" s="1">
        <v>480</v>
      </c>
      <c r="B491" s="30">
        <v>2</v>
      </c>
      <c r="C491" s="21">
        <v>2</v>
      </c>
      <c r="D491" s="22">
        <v>3</v>
      </c>
      <c r="E491" s="22">
        <v>26</v>
      </c>
      <c r="F491" s="16" t="s">
        <v>235</v>
      </c>
      <c r="G491" s="23"/>
      <c r="H491" s="23"/>
      <c r="I491" s="16"/>
      <c r="J491" s="24"/>
      <c r="K491" s="170">
        <v>1</v>
      </c>
      <c r="L491" s="23">
        <v>5</v>
      </c>
      <c r="M491" s="5">
        <v>3</v>
      </c>
      <c r="N491" s="6">
        <v>0</v>
      </c>
      <c r="O491" s="7">
        <v>0</v>
      </c>
      <c r="P491" s="8">
        <v>0</v>
      </c>
      <c r="Q491" s="7">
        <v>0</v>
      </c>
      <c r="R491" s="19">
        <f t="shared" si="14"/>
        <v>3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f t="shared" si="15"/>
        <v>0</v>
      </c>
    </row>
    <row r="492" spans="1:27" ht="15.95" customHeight="1" x14ac:dyDescent="0.15">
      <c r="A492" s="1">
        <v>481</v>
      </c>
      <c r="B492" s="30">
        <v>2</v>
      </c>
      <c r="C492" s="21">
        <v>2</v>
      </c>
      <c r="D492" s="22">
        <v>3</v>
      </c>
      <c r="E492" s="22">
        <v>26</v>
      </c>
      <c r="F492" s="16" t="s">
        <v>235</v>
      </c>
      <c r="G492" s="23"/>
      <c r="H492" s="23"/>
      <c r="I492" s="16"/>
      <c r="J492" s="24"/>
      <c r="K492" s="170">
        <v>1</v>
      </c>
      <c r="L492" s="23">
        <v>5</v>
      </c>
      <c r="M492" s="5">
        <v>1</v>
      </c>
      <c r="N492" s="6">
        <v>0</v>
      </c>
      <c r="O492" s="7">
        <v>0</v>
      </c>
      <c r="P492" s="8">
        <v>0</v>
      </c>
      <c r="Q492" s="7">
        <v>0</v>
      </c>
      <c r="R492" s="19">
        <f t="shared" si="14"/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f t="shared" si="15"/>
        <v>0</v>
      </c>
    </row>
    <row r="493" spans="1:27" ht="15.95" customHeight="1" x14ac:dyDescent="0.15">
      <c r="A493" s="1">
        <v>482</v>
      </c>
      <c r="B493" s="30">
        <v>2</v>
      </c>
      <c r="C493" s="21">
        <v>2</v>
      </c>
      <c r="D493" s="22">
        <v>3</v>
      </c>
      <c r="E493" s="22">
        <v>26</v>
      </c>
      <c r="F493" s="16" t="s">
        <v>235</v>
      </c>
      <c r="G493" s="23"/>
      <c r="H493" s="23"/>
      <c r="I493" s="16"/>
      <c r="J493" s="24"/>
      <c r="K493" s="170">
        <v>1</v>
      </c>
      <c r="L493" s="23">
        <v>5</v>
      </c>
      <c r="M493" s="5">
        <v>2</v>
      </c>
      <c r="N493" s="6">
        <v>1</v>
      </c>
      <c r="O493" s="7">
        <v>0</v>
      </c>
      <c r="P493" s="8">
        <v>0</v>
      </c>
      <c r="Q493" s="7">
        <v>0</v>
      </c>
      <c r="R493" s="19">
        <f t="shared" si="14"/>
        <v>3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f t="shared" si="15"/>
        <v>0</v>
      </c>
    </row>
    <row r="494" spans="1:27" ht="15.95" customHeight="1" x14ac:dyDescent="0.15">
      <c r="A494" s="1">
        <v>483</v>
      </c>
      <c r="B494" s="30">
        <v>2</v>
      </c>
      <c r="C494" s="21">
        <v>2</v>
      </c>
      <c r="D494" s="22">
        <v>3</v>
      </c>
      <c r="E494" s="22">
        <v>26</v>
      </c>
      <c r="F494" s="16" t="s">
        <v>235</v>
      </c>
      <c r="G494" s="23"/>
      <c r="H494" s="23"/>
      <c r="I494" s="16"/>
      <c r="J494" s="24"/>
      <c r="K494" s="170">
        <v>1</v>
      </c>
      <c r="L494" s="23">
        <v>5</v>
      </c>
      <c r="M494" s="5">
        <v>2</v>
      </c>
      <c r="N494" s="6">
        <v>1</v>
      </c>
      <c r="O494" s="7">
        <v>0</v>
      </c>
      <c r="P494" s="8">
        <v>0</v>
      </c>
      <c r="Q494" s="7">
        <v>0</v>
      </c>
      <c r="R494" s="19">
        <f t="shared" si="14"/>
        <v>3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f t="shared" si="15"/>
        <v>0</v>
      </c>
    </row>
    <row r="495" spans="1:27" ht="15.95" customHeight="1" x14ac:dyDescent="0.15">
      <c r="A495" s="1">
        <v>484</v>
      </c>
      <c r="B495" s="30">
        <v>2</v>
      </c>
      <c r="C495" s="21">
        <v>2</v>
      </c>
      <c r="D495" s="22">
        <v>3</v>
      </c>
      <c r="E495" s="22">
        <v>26</v>
      </c>
      <c r="F495" s="16" t="s">
        <v>235</v>
      </c>
      <c r="G495" s="23"/>
      <c r="H495" s="23"/>
      <c r="I495" s="16"/>
      <c r="J495" s="24"/>
      <c r="K495" s="170">
        <v>1</v>
      </c>
      <c r="L495" s="23">
        <v>5</v>
      </c>
      <c r="M495" s="5">
        <v>0</v>
      </c>
      <c r="N495" s="6">
        <v>1</v>
      </c>
      <c r="O495" s="7">
        <v>0</v>
      </c>
      <c r="P495" s="8">
        <v>0</v>
      </c>
      <c r="Q495" s="7">
        <v>0</v>
      </c>
      <c r="R495" s="19">
        <f t="shared" si="14"/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f t="shared" si="15"/>
        <v>0</v>
      </c>
    </row>
    <row r="496" spans="1:27" ht="15.95" customHeight="1" x14ac:dyDescent="0.15">
      <c r="A496" s="1">
        <v>485</v>
      </c>
      <c r="B496" s="30">
        <v>2</v>
      </c>
      <c r="C496" s="21">
        <v>2</v>
      </c>
      <c r="D496" s="22">
        <v>3</v>
      </c>
      <c r="E496" s="22">
        <v>26</v>
      </c>
      <c r="F496" s="16" t="s">
        <v>235</v>
      </c>
      <c r="G496" s="23"/>
      <c r="H496" s="23"/>
      <c r="I496" s="16"/>
      <c r="J496" s="24"/>
      <c r="K496" s="170">
        <v>1</v>
      </c>
      <c r="L496" s="23">
        <v>5</v>
      </c>
      <c r="M496" s="5">
        <v>2</v>
      </c>
      <c r="N496" s="6">
        <v>1</v>
      </c>
      <c r="O496" s="7">
        <v>0</v>
      </c>
      <c r="P496" s="8">
        <v>0</v>
      </c>
      <c r="Q496" s="7">
        <v>0</v>
      </c>
      <c r="R496" s="19">
        <f t="shared" si="14"/>
        <v>3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f t="shared" si="15"/>
        <v>0</v>
      </c>
    </row>
    <row r="497" spans="1:27" ht="15.95" customHeight="1" x14ac:dyDescent="0.15">
      <c r="A497" s="1">
        <v>486</v>
      </c>
      <c r="B497" s="30">
        <v>2</v>
      </c>
      <c r="C497" s="21">
        <v>2</v>
      </c>
      <c r="D497" s="22">
        <v>3</v>
      </c>
      <c r="E497" s="22">
        <v>26</v>
      </c>
      <c r="F497" s="16" t="s">
        <v>235</v>
      </c>
      <c r="G497" s="23"/>
      <c r="H497" s="23"/>
      <c r="I497" s="16"/>
      <c r="J497" s="24"/>
      <c r="K497" s="170">
        <v>1</v>
      </c>
      <c r="L497" s="23">
        <v>5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9">
        <f t="shared" si="14"/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f t="shared" si="15"/>
        <v>0</v>
      </c>
    </row>
    <row r="498" spans="1:27" ht="15.95" customHeight="1" x14ac:dyDescent="0.15">
      <c r="A498" s="1">
        <v>487</v>
      </c>
      <c r="B498" s="30">
        <v>2</v>
      </c>
      <c r="C498" s="21">
        <v>2</v>
      </c>
      <c r="D498" s="22">
        <v>3</v>
      </c>
      <c r="E498" s="22">
        <v>26</v>
      </c>
      <c r="F498" s="16" t="s">
        <v>235</v>
      </c>
      <c r="G498" s="23"/>
      <c r="H498" s="23"/>
      <c r="I498" s="16"/>
      <c r="J498" s="24"/>
      <c r="K498" s="170">
        <v>1</v>
      </c>
      <c r="L498" s="23">
        <v>5</v>
      </c>
      <c r="M498" s="5">
        <v>1</v>
      </c>
      <c r="N498" s="6">
        <v>1</v>
      </c>
      <c r="O498" s="7">
        <v>0</v>
      </c>
      <c r="P498" s="8">
        <v>0</v>
      </c>
      <c r="Q498" s="7">
        <v>0</v>
      </c>
      <c r="R498" s="19">
        <f t="shared" si="14"/>
        <v>2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f t="shared" si="15"/>
        <v>0</v>
      </c>
    </row>
    <row r="499" spans="1:27" ht="15.95" customHeight="1" x14ac:dyDescent="0.15">
      <c r="A499" s="1">
        <v>488</v>
      </c>
      <c r="B499" s="30">
        <v>2</v>
      </c>
      <c r="C499" s="21">
        <v>2</v>
      </c>
      <c r="D499" s="22">
        <v>3</v>
      </c>
      <c r="E499" s="22">
        <v>26</v>
      </c>
      <c r="F499" s="16" t="s">
        <v>235</v>
      </c>
      <c r="G499" s="23"/>
      <c r="H499" s="23"/>
      <c r="I499" s="16"/>
      <c r="J499" s="24"/>
      <c r="K499" s="170">
        <v>1</v>
      </c>
      <c r="L499" s="23">
        <v>5</v>
      </c>
      <c r="M499" s="5">
        <v>2</v>
      </c>
      <c r="N499" s="6">
        <v>2</v>
      </c>
      <c r="O499" s="7">
        <v>0</v>
      </c>
      <c r="P499" s="8">
        <v>0</v>
      </c>
      <c r="Q499" s="7">
        <v>0</v>
      </c>
      <c r="R499" s="19">
        <f t="shared" si="14"/>
        <v>4</v>
      </c>
      <c r="S499" s="23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f t="shared" si="15"/>
        <v>0</v>
      </c>
    </row>
    <row r="500" spans="1:27" ht="15.95" customHeight="1" x14ac:dyDescent="0.15">
      <c r="A500" s="1">
        <v>489</v>
      </c>
      <c r="B500" s="30">
        <v>2</v>
      </c>
      <c r="C500" s="21">
        <v>2</v>
      </c>
      <c r="D500" s="22">
        <v>3</v>
      </c>
      <c r="E500" s="22">
        <v>26</v>
      </c>
      <c r="F500" s="16" t="s">
        <v>235</v>
      </c>
      <c r="G500" s="23"/>
      <c r="H500" s="23"/>
      <c r="I500" s="16"/>
      <c r="J500" s="24"/>
      <c r="K500" s="170">
        <v>1</v>
      </c>
      <c r="L500" s="23">
        <v>5</v>
      </c>
      <c r="M500" s="5">
        <v>2</v>
      </c>
      <c r="N500" s="6">
        <v>0</v>
      </c>
      <c r="O500" s="7">
        <v>0</v>
      </c>
      <c r="P500" s="8">
        <v>0</v>
      </c>
      <c r="Q500" s="7">
        <v>0</v>
      </c>
      <c r="R500" s="19">
        <f t="shared" si="14"/>
        <v>2</v>
      </c>
      <c r="S500" s="23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f t="shared" si="15"/>
        <v>0</v>
      </c>
    </row>
    <row r="501" spans="1:27" ht="15.95" customHeight="1" x14ac:dyDescent="0.15">
      <c r="A501" s="1">
        <v>490</v>
      </c>
      <c r="B501" s="30">
        <v>2</v>
      </c>
      <c r="C501" s="21">
        <v>2</v>
      </c>
      <c r="D501" s="22">
        <v>3</v>
      </c>
      <c r="E501" s="22">
        <v>26</v>
      </c>
      <c r="F501" s="16" t="s">
        <v>235</v>
      </c>
      <c r="G501" s="23"/>
      <c r="H501" s="23"/>
      <c r="I501" s="16"/>
      <c r="J501" s="24"/>
      <c r="K501" s="170">
        <v>1</v>
      </c>
      <c r="L501" s="23">
        <v>5</v>
      </c>
      <c r="M501" s="5">
        <v>1</v>
      </c>
      <c r="N501" s="6">
        <v>1</v>
      </c>
      <c r="O501" s="7">
        <v>0</v>
      </c>
      <c r="P501" s="8">
        <v>0</v>
      </c>
      <c r="Q501" s="7">
        <v>0</v>
      </c>
      <c r="R501" s="19">
        <f t="shared" si="14"/>
        <v>2</v>
      </c>
      <c r="S501" s="23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f t="shared" si="15"/>
        <v>0</v>
      </c>
    </row>
    <row r="502" spans="1:27" ht="15.95" customHeight="1" x14ac:dyDescent="0.15">
      <c r="A502" s="1">
        <v>491</v>
      </c>
      <c r="B502" s="30">
        <v>2</v>
      </c>
      <c r="C502" s="21">
        <v>2</v>
      </c>
      <c r="D502" s="22">
        <v>3</v>
      </c>
      <c r="E502" s="22">
        <v>26</v>
      </c>
      <c r="F502" s="16" t="s">
        <v>235</v>
      </c>
      <c r="G502" s="23"/>
      <c r="H502" s="23"/>
      <c r="I502" s="16"/>
      <c r="J502" s="24"/>
      <c r="K502" s="170">
        <v>1</v>
      </c>
      <c r="L502" s="23">
        <v>5</v>
      </c>
      <c r="M502" s="5">
        <v>1</v>
      </c>
      <c r="N502" s="6">
        <v>0</v>
      </c>
      <c r="O502" s="7">
        <v>0</v>
      </c>
      <c r="P502" s="8">
        <v>0</v>
      </c>
      <c r="Q502" s="7">
        <v>0</v>
      </c>
      <c r="R502" s="19">
        <f t="shared" si="14"/>
        <v>1</v>
      </c>
      <c r="S502" s="23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f t="shared" si="15"/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503:J1011">
    <cfRule type="expression" dxfId="21" priority="22">
      <formula>I503=2</formula>
    </cfRule>
  </conditionalFormatting>
  <conditionalFormatting sqref="G503:I1011">
    <cfRule type="expression" dxfId="20" priority="21">
      <formula>XFD503=2</formula>
    </cfRule>
  </conditionalFormatting>
  <conditionalFormatting sqref="G503:G1011">
    <cfRule type="expression" dxfId="19" priority="20">
      <formula>B503=2</formula>
    </cfRule>
  </conditionalFormatting>
  <conditionalFormatting sqref="H503:H1011">
    <cfRule type="expression" dxfId="18" priority="19">
      <formula>B503=2</formula>
    </cfRule>
  </conditionalFormatting>
  <conditionalFormatting sqref="J503:J1011">
    <cfRule type="expression" dxfId="17" priority="18">
      <formula>B503=2</formula>
    </cfRule>
  </conditionalFormatting>
  <conditionalFormatting sqref="J13:J502">
    <cfRule type="expression" dxfId="16" priority="17">
      <formula>I13=2</formula>
    </cfRule>
  </conditionalFormatting>
  <conditionalFormatting sqref="I13 H14:I76 G77:I502">
    <cfRule type="expression" dxfId="15" priority="16">
      <formula>XFD13=2</formula>
    </cfRule>
  </conditionalFormatting>
  <conditionalFormatting sqref="G77:G502">
    <cfRule type="expression" dxfId="14" priority="15">
      <formula>B77=2</formula>
    </cfRule>
  </conditionalFormatting>
  <conditionalFormatting sqref="H14:H502">
    <cfRule type="expression" dxfId="13" priority="14">
      <formula>B14=2</formula>
    </cfRule>
  </conditionalFormatting>
  <conditionalFormatting sqref="H13">
    <cfRule type="expression" dxfId="12" priority="13">
      <formula>B13=2</formula>
    </cfRule>
  </conditionalFormatting>
  <conditionalFormatting sqref="J13:J502">
    <cfRule type="expression" dxfId="11" priority="12">
      <formula>B13=2</formula>
    </cfRule>
  </conditionalFormatting>
  <conditionalFormatting sqref="J12">
    <cfRule type="expression" dxfId="10" priority="11">
      <formula>I12=2</formula>
    </cfRule>
  </conditionalFormatting>
  <conditionalFormatting sqref="G12:I12">
    <cfRule type="expression" dxfId="9" priority="10">
      <formula>XFD12=2</formula>
    </cfRule>
  </conditionalFormatting>
  <conditionalFormatting sqref="G12">
    <cfRule type="expression" dxfId="8" priority="9">
      <formula>B12=2</formula>
    </cfRule>
  </conditionalFormatting>
  <conditionalFormatting sqref="H12">
    <cfRule type="expression" dxfId="7" priority="8">
      <formula>B12=2</formula>
    </cfRule>
  </conditionalFormatting>
  <conditionalFormatting sqref="J12">
    <cfRule type="expression" dxfId="6" priority="7">
      <formula>B12=2</formula>
    </cfRule>
  </conditionalFormatting>
  <conditionalFormatting sqref="G13:G50">
    <cfRule type="expression" dxfId="5" priority="6">
      <formula>XFD13=2</formula>
    </cfRule>
  </conditionalFormatting>
  <conditionalFormatting sqref="G13:G50">
    <cfRule type="expression" dxfId="4" priority="5">
      <formula>B13=2</formula>
    </cfRule>
  </conditionalFormatting>
  <conditionalFormatting sqref="G51:G72">
    <cfRule type="expression" dxfId="3" priority="4">
      <formula>XFD51=2</formula>
    </cfRule>
  </conditionalFormatting>
  <conditionalFormatting sqref="G51:G72">
    <cfRule type="expression" dxfId="2" priority="3">
      <formula>B51=2</formula>
    </cfRule>
  </conditionalFormatting>
  <conditionalFormatting sqref="G73:G76">
    <cfRule type="expression" dxfId="1" priority="2">
      <formula>XFD73=2</formula>
    </cfRule>
  </conditionalFormatting>
  <conditionalFormatting sqref="G73:G76">
    <cfRule type="expression" dxfId="0" priority="1">
      <formula>B73=2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11</v>
      </c>
      <c r="H4" s="140" t="s">
        <v>53</v>
      </c>
      <c r="K4" s="412">
        <f>COUNTIFS(ローデータ!B12:B1011,1,ローデータ!G12:G1011,$G$4)</f>
        <v>57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15</v>
      </c>
      <c r="D10" s="56">
        <f>COUNTIFS(ローデータ!$B$12:$B$1011,1,ローデータ!$G$12:$G$1011,$G$4,ローデータ!$H$12:$H$1011,D8)</f>
        <v>16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0</v>
      </c>
      <c r="K10" s="56">
        <f>SUM(B10:J10)</f>
        <v>57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57</v>
      </c>
      <c r="D16" s="56">
        <f>SUM(B16:C16)</f>
        <v>57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22</v>
      </c>
      <c r="C23" s="286"/>
      <c r="D23" s="285">
        <f>COUNTIFS(ローデータ!$B$12:$B$1011,1,ローデータ!$G$12:$G$1011,$G$4,ローデータ!$K$12:$K$1011,D21)</f>
        <v>16</v>
      </c>
      <c r="E23" s="286"/>
      <c r="F23" s="285">
        <f>COUNTIFS(ローデータ!$B$12:$B$1011,1,ローデータ!$G$12:$G$1011,$G$4,ローデータ!$K$12:$K$1011,F21)</f>
        <v>19</v>
      </c>
      <c r="G23" s="287"/>
      <c r="H23" s="286"/>
      <c r="I23" s="56">
        <f>SUM(B23:H23)</f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13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8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18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1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19</v>
      </c>
      <c r="H44" s="88">
        <f>COUNTIFS(ローデータ!$B$12:$B$1011,1,ローデータ!$G$12:$G$1011,$G$4,ローデータ!$K$12:$K$1011,$F$21,ローデータ!$S$12:$S$1011,H41)</f>
        <v>19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19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19</v>
      </c>
      <c r="D50" s="90">
        <f>SUMIFS(ローデータ!O12:O1011,ローデータ!$B$12:$B$1011,1,ローデータ!$G$12:$G$1011,$G$4,ローデータ!$K$12:$K$1011,$F$21)</f>
        <v>6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25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14</v>
      </c>
      <c r="J50" s="90">
        <f>SUMIFS(ローデータ!V12:V1011,ローデータ!$B$12:$B$1011,1,ローデータ!$G$12:$G$1011,$G$4,ローデータ!$K$12:$K$1011,$F$21)</f>
        <v>6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7</v>
      </c>
      <c r="M50" s="90">
        <f>SUMIFS(ローデータ!Y12:Y1011,ローデータ!$B$12:$B$1011,1,ローデータ!$G$12:$G$1011,$G$4,ローデータ!$K$12:$K$1011,$F$21)</f>
        <v>8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5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57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1</v>
      </c>
      <c r="H75" s="287"/>
      <c r="I75" s="287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1</v>
      </c>
      <c r="D76" s="286"/>
      <c r="E76" s="285">
        <f>COUNTIFS(ローデータ!$B$12:$B$1011,1,ローデータ!$G$12:$G$1011,$G$4,ローデータ!$H$12:$H$1011,$A$76,ローデータ!$K$12:$K$1011,E73)</f>
        <v>6</v>
      </c>
      <c r="F76" s="286"/>
      <c r="G76" s="285">
        <f>COUNTIFS(ローデータ!$B$12:$B$1011,1,ローデータ!$G$12:$G$1011,$G$4,ローデータ!$H$12:$H$1011,$A$76,ローデータ!$K$12:$K$1011,G73)</f>
        <v>8</v>
      </c>
      <c r="H76" s="287"/>
      <c r="I76" s="287"/>
      <c r="J76" s="103">
        <f t="shared" si="2"/>
        <v>15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8</v>
      </c>
      <c r="D77" s="286"/>
      <c r="E77" s="285">
        <f>COUNTIFS(ローデータ!$B$12:$B$1011,1,ローデータ!$G$12:$G$1011,$G$4,ローデータ!$H$12:$H$1011,$A$77,ローデータ!$K$12:$K$1011,E73)</f>
        <v>3</v>
      </c>
      <c r="F77" s="286"/>
      <c r="G77" s="285">
        <f>COUNTIFS(ローデータ!$B$12:$B$1011,1,ローデータ!$G$12:$G$1011,$G$4,ローデータ!$H$12:$H$1011,$A$77,ローデータ!$K$12:$K$1011,G73)</f>
        <v>5</v>
      </c>
      <c r="H77" s="287"/>
      <c r="I77" s="287"/>
      <c r="J77" s="103">
        <f t="shared" si="2"/>
        <v>16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4</v>
      </c>
      <c r="D78" s="286"/>
      <c r="E78" s="285">
        <f>COUNTIFS(ローデータ!$B$12:$B$1011,1,ローデータ!$G$12:$G$1011,$G$4,ローデータ!$H$12:$H$1011,$A$78,ローデータ!$K$12:$K$1011,E73)</f>
        <v>4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4</v>
      </c>
      <c r="D79" s="286"/>
      <c r="E79" s="285">
        <f>COUNTIFS(ローデータ!$B$12:$B$1011,1,ローデータ!$G$12:$G$1011,$G$4,ローデータ!$H$12:$H$1011,$A$79,ローデータ!$K$12:$K$1011,E73)</f>
        <v>2</v>
      </c>
      <c r="F79" s="286"/>
      <c r="G79" s="285">
        <f>COUNTIFS(ローデータ!$B$12:$B$1011,1,ローデータ!$G$12:$G$1011,$G$4,ローデータ!$H$12:$H$1011,$A$79,ローデータ!$K$12:$K$1011,G73)</f>
        <v>2</v>
      </c>
      <c r="H79" s="287"/>
      <c r="I79" s="287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2</v>
      </c>
      <c r="H80" s="287"/>
      <c r="I80" s="287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2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3</v>
      </c>
      <c r="D82" s="286"/>
      <c r="E82" s="285">
        <f>COUNTIFS(ローデータ!$B$12:$B$1011,1,ローデータ!$G$12:$G$1011,$G$4,ローデータ!$H$12:$H$1011,$A$82,ローデータ!$K$12:$K$1011,E73)</f>
        <v>1</v>
      </c>
      <c r="F82" s="286"/>
      <c r="G82" s="285">
        <f>COUNTIFS(ローデータ!$B$12:$B$1011,1,ローデータ!$G$12:$G$1011,$G$4,ローデータ!$H$12:$H$1011,$A$82,ローデータ!$K$12:$K$1011,G73)</f>
        <v>1</v>
      </c>
      <c r="H82" s="287"/>
      <c r="I82" s="287"/>
      <c r="J82" s="103">
        <f t="shared" si="2"/>
        <v>5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22</v>
      </c>
      <c r="D84" s="349"/>
      <c r="E84" s="348">
        <f>SUM(E75:F83)</f>
        <v>16</v>
      </c>
      <c r="F84" s="349"/>
      <c r="G84" s="350">
        <f>SUM(G75:I83)</f>
        <v>19</v>
      </c>
      <c r="H84" s="350"/>
      <c r="I84" s="348"/>
      <c r="J84" s="105">
        <f t="shared" si="2"/>
        <v>57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6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3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5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4</v>
      </c>
      <c r="M101" s="102">
        <f>SUM(M92:M100)</f>
        <v>13</v>
      </c>
      <c r="N101" s="102">
        <f>SUM(N92:N100)</f>
        <v>6</v>
      </c>
      <c r="O101" s="102">
        <f>SUM(O92:O100)</f>
        <v>8</v>
      </c>
      <c r="P101" s="102">
        <f>SUM(P92:P100)</f>
        <v>0</v>
      </c>
      <c r="Q101" s="102">
        <f t="shared" si="3"/>
        <v>31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6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6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5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3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1</v>
      </c>
      <c r="Q112" s="110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2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16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16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10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5</v>
      </c>
      <c r="P118" s="108">
        <f t="shared" si="8"/>
        <v>1</v>
      </c>
      <c r="Q118" s="108">
        <f t="shared" si="5"/>
        <v>17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7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1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8</v>
      </c>
      <c r="I128" s="114">
        <f>COUNTIFS(ローデータ!$B$12:$B$1011,1,ローデータ!$G$12:$G$1011,$G$4,ローデータ!$K$12:$K$1011,$F$21,ローデータ!$S$12:$S$1011,$I$124,ローデータ!$H$12:$H$1011,A128)</f>
        <v>8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8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5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5</v>
      </c>
      <c r="I129" s="114">
        <f>COUNTIFS(ローデータ!$B$12:$B$1011,1,ローデータ!$G$12:$G$1011,$G$4,ローデータ!$K$12:$K$1011,$F$21,ローデータ!$S$12:$S$1011,$I$124,ローデータ!$H$12:$H$1011,A129)</f>
        <v>5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5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2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2</v>
      </c>
      <c r="I132" s="114">
        <f>COUNTIFS(ローデータ!$B$12:$B$1011,1,ローデータ!$G$12:$G$1011,$G$4,ローデータ!$K$12:$K$1011,$F$21,ローデータ!$S$12:$S$1011,$I$124,ローデータ!$H$12:$H$1011,A132)</f>
        <v>2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18</v>
      </c>
      <c r="D136" s="108">
        <f t="shared" ref="D136:G136" si="11">SUM(D127:D135)</f>
        <v>0</v>
      </c>
      <c r="E136" s="108">
        <f t="shared" si="11"/>
        <v>1</v>
      </c>
      <c r="F136" s="108">
        <f t="shared" si="11"/>
        <v>0</v>
      </c>
      <c r="G136" s="108">
        <f t="shared" si="11"/>
        <v>0</v>
      </c>
      <c r="H136" s="113">
        <f>SUM(C136:G136)</f>
        <v>19</v>
      </c>
      <c r="I136" s="110">
        <f>SUM(I127:I135)</f>
        <v>19</v>
      </c>
      <c r="J136" s="108">
        <f>SUM(J127:J135)</f>
        <v>0</v>
      </c>
      <c r="K136" s="108">
        <f>SUM(K127:K135)</f>
        <v>0</v>
      </c>
      <c r="L136" s="108">
        <f t="shared" si="9"/>
        <v>19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1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1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1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7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7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7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3</v>
      </c>
      <c r="N144" s="90">
        <f>SUMIFS(ローデータ!$Y$12:$Y$1011,ローデータ!$B$12:$B$1011,1,ローデータ!$G$12:$G$1011,$G$4,ローデータ!$K$12:$K$1011,$F$21,ローデータ!$H$12:$H$1011,A144)</f>
        <v>4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7</v>
      </c>
      <c r="E145" s="90">
        <f>SUMIFS(ローデータ!$O$12:$O$1011,ローデータ!$B$12:$B$1011,1,ローデータ!$G$12:$G$1011,$G$4,ローデータ!$K$12:$K$1011,$F$21,ローデータ!$H$12:$H$1011,A145)</f>
        <v>3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4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4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2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1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2</v>
      </c>
      <c r="E148" s="90">
        <f>SUMIFS(ローデータ!$O$12:$O$1011,ローデータ!$B$12:$B$1011,1,ローデータ!$G$12:$G$1011,$G$4,ローデータ!$K$12:$K$1011,$F$21,ローデータ!$H$12:$H$1011,A148)</f>
        <v>1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3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1</v>
      </c>
      <c r="K148" s="90">
        <f>SUMIFS(ローデータ!$V$12:$V$1011,ローデータ!$B$12:$B$1011,1,ローデータ!$G$12:$G$1011,$G$4,ローデータ!$K$12:$K$1011,$F$21,ローデータ!$H$12:$H$1011,A148)</f>
        <v>2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1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4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1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1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19</v>
      </c>
      <c r="E152" s="56">
        <f>SUM(E143:E151)</f>
        <v>6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25</v>
      </c>
      <c r="I152" s="56">
        <f t="shared" ref="I152:O152" si="15">SUM(I143:I151)</f>
        <v>0</v>
      </c>
      <c r="J152" s="56">
        <f t="shared" si="15"/>
        <v>14</v>
      </c>
      <c r="K152" s="56">
        <f t="shared" si="15"/>
        <v>6</v>
      </c>
      <c r="L152" s="56">
        <f t="shared" si="15"/>
        <v>0</v>
      </c>
      <c r="M152" s="56">
        <f t="shared" si="15"/>
        <v>7</v>
      </c>
      <c r="N152" s="56">
        <f t="shared" si="15"/>
        <v>8</v>
      </c>
      <c r="O152" s="56">
        <f t="shared" si="15"/>
        <v>0</v>
      </c>
      <c r="P152" s="56">
        <f t="shared" si="13"/>
        <v>35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22</v>
      </c>
      <c r="G159" s="286"/>
      <c r="H159" s="285">
        <f>COUNTIFS(ローデータ!$B$12:$B$1011,1,ローデータ!$G$12:$G$1011,$G$4,ローデータ!$I$12:$I$1011,$C$14,ローデータ!$K$12:$K$1011,H157)</f>
        <v>16</v>
      </c>
      <c r="I159" s="286"/>
      <c r="J159" s="285">
        <f>COUNTIFS(ローデータ!$B$12:$B$1011,1,ローデータ!$G$12:$G$1011,$G$4,ローデータ!$I$12:$I$1011,$C$14,ローデータ!$K$12:$K$1011,J157)</f>
        <v>19</v>
      </c>
      <c r="K159" s="287"/>
      <c r="L159" s="286"/>
      <c r="M159" s="56">
        <f t="shared" ref="M159:M171" si="16">SUM(F159:L159)</f>
        <v>57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22</v>
      </c>
      <c r="G171" s="286"/>
      <c r="H171" s="285">
        <f>SUM(H159:I170)</f>
        <v>16</v>
      </c>
      <c r="I171" s="286"/>
      <c r="J171" s="285">
        <f>SUM(J159:L170)</f>
        <v>19</v>
      </c>
      <c r="K171" s="287"/>
      <c r="L171" s="286"/>
      <c r="M171" s="56">
        <f t="shared" si="16"/>
        <v>57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22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21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22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13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8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31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4</v>
      </c>
      <c r="G210" s="94">
        <f t="shared" ref="G210:I210" si="19">SUM(G198:G209)</f>
        <v>13</v>
      </c>
      <c r="H210" s="94">
        <f>SUM(H198:H209)</f>
        <v>6</v>
      </c>
      <c r="I210" s="94">
        <f t="shared" si="19"/>
        <v>8</v>
      </c>
      <c r="J210" s="94">
        <f>SUM(J198:J209)</f>
        <v>0</v>
      </c>
      <c r="K210" s="118">
        <f t="shared" si="18"/>
        <v>31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16</v>
      </c>
      <c r="G228" s="56">
        <f>SUM(G216:G227)</f>
        <v>0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5</v>
      </c>
      <c r="L234" s="89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17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10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5</v>
      </c>
      <c r="L246" s="94">
        <f t="shared" si="22"/>
        <v>1</v>
      </c>
      <c r="M246" s="56">
        <f t="shared" si="21"/>
        <v>17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1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19</v>
      </c>
      <c r="L254" s="56">
        <f>COUNTIFS(ローデータ!$B$12:$B$1011,1,ローデータ!$G$12:$G$1011,$G$4,ローデータ!$I$12:$I$1011,$C$14,ローデータ!$K$12:$K$1011,$F$21,ローデータ!$S$12:$S$1011,L251)</f>
        <v>19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19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18</v>
      </c>
      <c r="G266" s="56">
        <f t="shared" ref="G266" si="25">SUM(G254:G265)</f>
        <v>0</v>
      </c>
      <c r="H266" s="56">
        <f>SUM(H254:H265)</f>
        <v>1</v>
      </c>
      <c r="I266" s="56">
        <f>SUM(I254:I265)</f>
        <v>0</v>
      </c>
      <c r="J266" s="56">
        <f>SUM(J254:J265)</f>
        <v>0</v>
      </c>
      <c r="K266" s="119">
        <f t="shared" si="23"/>
        <v>19</v>
      </c>
      <c r="L266" s="94">
        <f>SUM(L254:L265)</f>
        <v>19</v>
      </c>
      <c r="M266" s="94">
        <f>SUM(M254:M265)</f>
        <v>0</v>
      </c>
      <c r="N266" s="94">
        <f>SUM(N254:N265)</f>
        <v>0</v>
      </c>
      <c r="O266" s="56">
        <f>SUM(L266:N266)</f>
        <v>19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14</v>
      </c>
      <c r="H272" s="89">
        <f>SUMIFS(ローデータ!O86:O1085,ローデータ!$B$12:$B$1011,1,ローデータ!$G$12:$G$1011,$G$4,ローデータ!$I$12:$I$1011,$C$14,ローデータ!$K$12:$K$1011,$F$21)</f>
        <v>7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23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14</v>
      </c>
      <c r="N272" s="94">
        <f>SUMIFS(ローデータ!$V$12:$V$1011,ローデータ!$B$12:$B$1011,1,ローデータ!$G$12:$G$1011,$G$4,ローデータ!$I$12:$I$1011,$C$14,ローデータ!$K$12:$K$1011,$F$21)</f>
        <v>6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7</v>
      </c>
      <c r="Q272" s="94">
        <f>SUMIFS(ローデータ!$Y$12:$Y$1011,ローデータ!$B$12:$B$1011,1,ローデータ!$G$12:$G$1011,$G$4,ローデータ!$I$12:$I$1011,$C$14,ローデータ!$K$12:$K$1011,$F$21)</f>
        <v>8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35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2</v>
      </c>
      <c r="G284" s="56">
        <f t="shared" ref="G284:J284" si="28">SUM(G272:G283)</f>
        <v>14</v>
      </c>
      <c r="H284" s="56">
        <f t="shared" si="28"/>
        <v>7</v>
      </c>
      <c r="I284" s="56">
        <f t="shared" si="28"/>
        <v>0</v>
      </c>
      <c r="J284" s="56">
        <f t="shared" si="28"/>
        <v>0</v>
      </c>
      <c r="K284" s="95">
        <f t="shared" si="26"/>
        <v>23</v>
      </c>
      <c r="L284" s="94">
        <f>SUM(L272:L283)</f>
        <v>0</v>
      </c>
      <c r="M284" s="94">
        <f t="shared" ref="M284:R284" si="29">SUM(M272:M283)</f>
        <v>14</v>
      </c>
      <c r="N284" s="94">
        <f t="shared" si="29"/>
        <v>6</v>
      </c>
      <c r="O284" s="94">
        <f t="shared" si="29"/>
        <v>0</v>
      </c>
      <c r="P284" s="94">
        <f t="shared" si="29"/>
        <v>7</v>
      </c>
      <c r="Q284" s="94">
        <f t="shared" si="29"/>
        <v>8</v>
      </c>
      <c r="R284" s="94">
        <f t="shared" si="29"/>
        <v>0</v>
      </c>
      <c r="S284" s="56">
        <f t="shared" si="27"/>
        <v>35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12</v>
      </c>
      <c r="H4" s="140" t="s">
        <v>53</v>
      </c>
      <c r="K4" s="412">
        <f>COUNTIFS(ローデータ!B12:B1011,1,ローデータ!G12:G1011,$G$4)</f>
        <v>47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19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47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47</v>
      </c>
      <c r="D16" s="56">
        <f>SUM(B16:C16)</f>
        <v>47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28</v>
      </c>
      <c r="C23" s="286"/>
      <c r="D23" s="285">
        <f>COUNTIFS(ローデータ!$B$12:$B$1011,1,ローデータ!$G$12:$G$1011,$G$4,ローデータ!$K$12:$K$1011,D21)</f>
        <v>8</v>
      </c>
      <c r="E23" s="286"/>
      <c r="F23" s="285">
        <f>COUNTIFS(ローデータ!$B$12:$B$1011,1,ローデータ!$G$12:$G$1011,$G$4,ローデータ!$K$12:$K$1011,F21)</f>
        <v>11</v>
      </c>
      <c r="G23" s="287"/>
      <c r="H23" s="286"/>
      <c r="I23" s="56">
        <f>SUM(B23:H23)</f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7</v>
      </c>
      <c r="K29" s="85">
        <f>SUMIFS(ローデータ!N12:N1011,ローデータ!$B$12:$B$1011,1,ローデータ!$G$12:$G$1011,$G$4,ローデータ!$K$12:$K$1011,$B$21)</f>
        <v>23</v>
      </c>
      <c r="L29" s="85">
        <f>SUMIFS(ローデータ!O12:O1011,ローデータ!$B$12:$B$1011,1,ローデータ!$G$12:$G$1011,$G$4,ローデータ!$K$12:$K$1011,$B$21)</f>
        <v>12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43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10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11</v>
      </c>
      <c r="H44" s="88">
        <f>COUNTIFS(ローデータ!$B$12:$B$1011,1,ローデータ!$G$12:$G$1011,$G$4,ローデータ!$K$12:$K$1011,$F$21,ローデータ!$S$12:$S$1011,H41)</f>
        <v>10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10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9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5</v>
      </c>
      <c r="M50" s="90">
        <f>SUMIFS(ローデータ!Y12:Y1011,ローデータ!$B$12:$B$1011,1,ローデータ!$G$12:$G$1011,$G$4,ローデータ!$K$12:$K$1011,$F$21)</f>
        <v>3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9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19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9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47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3</v>
      </c>
      <c r="D76" s="286"/>
      <c r="E76" s="285">
        <f>COUNTIFS(ローデータ!$B$12:$B$1011,1,ローデータ!$G$12:$G$1011,$G$4,ローデータ!$H$12:$H$1011,$A$76,ローデータ!$K$12:$K$1011,E73)</f>
        <v>1</v>
      </c>
      <c r="F76" s="286"/>
      <c r="G76" s="285">
        <f>COUNTIFS(ローデータ!$B$12:$B$1011,1,ローデータ!$G$12:$G$1011,$G$4,ローデータ!$H$12:$H$1011,$A$76,ローデータ!$K$12:$K$1011,G73)</f>
        <v>5</v>
      </c>
      <c r="H76" s="287"/>
      <c r="I76" s="287"/>
      <c r="J76" s="103">
        <f t="shared" si="2"/>
        <v>9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11</v>
      </c>
      <c r="D77" s="286"/>
      <c r="E77" s="285">
        <f>COUNTIFS(ローデータ!$B$12:$B$1011,1,ローデータ!$G$12:$G$1011,$G$4,ローデータ!$H$12:$H$1011,$A$77,ローデータ!$K$12:$K$1011,E73)</f>
        <v>4</v>
      </c>
      <c r="F77" s="286"/>
      <c r="G77" s="285">
        <f>COUNTIFS(ローデータ!$B$12:$B$1011,1,ローデータ!$G$12:$G$1011,$G$4,ローデータ!$H$12:$H$1011,$A$77,ローデータ!$K$12:$K$1011,G73)</f>
        <v>4</v>
      </c>
      <c r="H77" s="287"/>
      <c r="I77" s="287"/>
      <c r="J77" s="103">
        <f t="shared" si="2"/>
        <v>19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2</v>
      </c>
      <c r="D78" s="286"/>
      <c r="E78" s="285">
        <f>COUNTIFS(ローデータ!$B$12:$B$1011,1,ローデータ!$G$12:$G$1011,$G$4,ローデータ!$H$12:$H$1011,$A$78,ローデータ!$K$12:$K$1011,E73)</f>
        <v>2</v>
      </c>
      <c r="F78" s="286"/>
      <c r="G78" s="285">
        <f>COUNTIFS(ローデータ!$B$12:$B$1011,1,ローデータ!$G$12:$G$1011,$G$4,ローデータ!$H$12:$H$1011,$A$78,ローデータ!$K$12:$K$1011,G73)</f>
        <v>1</v>
      </c>
      <c r="H78" s="287"/>
      <c r="I78" s="287"/>
      <c r="J78" s="103">
        <f t="shared" si="2"/>
        <v>5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8</v>
      </c>
      <c r="D79" s="286"/>
      <c r="E79" s="285">
        <f>COUNTIFS(ローデータ!$B$12:$B$1011,1,ローデータ!$G$12:$G$1011,$G$4,ローデータ!$H$12:$H$1011,$A$79,ローデータ!$K$12:$K$1011,E73)</f>
        <v>1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9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1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1</v>
      </c>
      <c r="H81" s="287"/>
      <c r="I81" s="287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3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3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28</v>
      </c>
      <c r="D84" s="349"/>
      <c r="E84" s="348">
        <f>SUM(E75:F83)</f>
        <v>8</v>
      </c>
      <c r="F84" s="349"/>
      <c r="G84" s="350">
        <f>SUM(G75:I83)</f>
        <v>11</v>
      </c>
      <c r="H84" s="350"/>
      <c r="I84" s="348"/>
      <c r="J84" s="105">
        <f t="shared" si="2"/>
        <v>47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3</v>
      </c>
      <c r="M94" s="87">
        <f>SUMIFS(ローデータ!$N$12:$N$1011,ローデータ!$B$12:$B$1011,1,ローデータ!$G$12:$G$1011,$G$4,ローデータ!$K$12:$K$1011,$B$21,ローデータ!$H$12:$H$1011,J94)</f>
        <v>9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4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7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2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5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5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7</v>
      </c>
      <c r="M101" s="102">
        <f>SUM(M92:M100)</f>
        <v>23</v>
      </c>
      <c r="N101" s="102">
        <f>SUM(N92:N100)</f>
        <v>12</v>
      </c>
      <c r="O101" s="102">
        <f>SUM(O92:O100)</f>
        <v>1</v>
      </c>
      <c r="P101" s="102">
        <f>SUM(P92:P100)</f>
        <v>0</v>
      </c>
      <c r="Q101" s="102">
        <f t="shared" si="3"/>
        <v>43</v>
      </c>
    </row>
    <row r="102" spans="1:17" ht="14.1" customHeight="1" x14ac:dyDescent="0.15">
      <c r="A102" s="133" t="s">
        <v>50</v>
      </c>
      <c r="B102" s="134"/>
      <c r="C102" s="56">
        <f>SUM(C93:C101)</f>
        <v>27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8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8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4</v>
      </c>
      <c r="P118" s="108">
        <f t="shared" si="8"/>
        <v>0</v>
      </c>
      <c r="Q118" s="108">
        <f t="shared" si="5"/>
        <v>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5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5</v>
      </c>
      <c r="I128" s="114">
        <f>COUNTIFS(ローデータ!$B$12:$B$1011,1,ローデータ!$G$12:$G$1011,$G$4,ローデータ!$K$12:$K$1011,$F$21,ローデータ!$S$12:$S$1011,$I$124,ローデータ!$H$12:$H$1011,A128)</f>
        <v>5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5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4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4</v>
      </c>
      <c r="I129" s="114">
        <f>COUNTIFS(ローデータ!$B$12:$B$1011,1,ローデータ!$G$12:$G$1011,$G$4,ローデータ!$K$12:$K$1011,$F$21,ローデータ!$S$12:$S$1011,$I$124,ローデータ!$H$12:$H$1011,A129)</f>
        <v>4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1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1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1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10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11</v>
      </c>
      <c r="I136" s="110">
        <f>SUM(I127:I135)</f>
        <v>10</v>
      </c>
      <c r="J136" s="108">
        <f>SUM(J127:J135)</f>
        <v>1</v>
      </c>
      <c r="K136" s="108">
        <f>SUM(K127:K135)</f>
        <v>0</v>
      </c>
      <c r="L136" s="108">
        <f t="shared" si="9"/>
        <v>11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4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6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5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4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4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5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3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1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6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1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1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1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1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1</v>
      </c>
      <c r="D152" s="56">
        <f>SUM(D143:D151)</f>
        <v>10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13</v>
      </c>
      <c r="I152" s="56">
        <f t="shared" ref="I152:O152" si="15">SUM(I143:I151)</f>
        <v>0</v>
      </c>
      <c r="J152" s="56">
        <f t="shared" si="15"/>
        <v>9</v>
      </c>
      <c r="K152" s="56">
        <f t="shared" si="15"/>
        <v>1</v>
      </c>
      <c r="L152" s="56">
        <f t="shared" si="15"/>
        <v>0</v>
      </c>
      <c r="M152" s="56">
        <f t="shared" si="15"/>
        <v>5</v>
      </c>
      <c r="N152" s="56">
        <f t="shared" si="15"/>
        <v>3</v>
      </c>
      <c r="O152" s="56">
        <f t="shared" si="15"/>
        <v>0</v>
      </c>
      <c r="P152" s="56">
        <f t="shared" si="13"/>
        <v>18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28</v>
      </c>
      <c r="G159" s="286"/>
      <c r="H159" s="285">
        <f>COUNTIFS(ローデータ!$B$12:$B$1011,1,ローデータ!$G$12:$G$1011,$G$4,ローデータ!$I$12:$I$1011,$C$14,ローデータ!$K$12:$K$1011,H157)</f>
        <v>8</v>
      </c>
      <c r="I159" s="286"/>
      <c r="J159" s="285">
        <f>COUNTIFS(ローデータ!$B$12:$B$1011,1,ローデータ!$G$12:$G$1011,$G$4,ローデータ!$I$12:$I$1011,$C$14,ローデータ!$K$12:$K$1011,J157)</f>
        <v>11</v>
      </c>
      <c r="K159" s="287"/>
      <c r="L159" s="286"/>
      <c r="M159" s="56">
        <f t="shared" ref="M159:M171" si="16">SUM(F159:L159)</f>
        <v>47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28</v>
      </c>
      <c r="G171" s="286"/>
      <c r="H171" s="285">
        <f>SUM(H159:I170)</f>
        <v>8</v>
      </c>
      <c r="I171" s="286"/>
      <c r="J171" s="285">
        <f>SUM(J159:L170)</f>
        <v>11</v>
      </c>
      <c r="K171" s="287"/>
      <c r="L171" s="286"/>
      <c r="M171" s="56">
        <f t="shared" si="16"/>
        <v>47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28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27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28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7</v>
      </c>
      <c r="G198" s="89">
        <f>SUMIFS(ローデータ!N12:N1011,ローデータ!$B$12:$B$1011,1,ローデータ!$G$12:$G$1011,$G$4,ローデータ!$I$12:$I$1011,$C$14,ローデータ!$K$12:$K$1011,$B$21)</f>
        <v>23</v>
      </c>
      <c r="H198" s="89">
        <f>SUMIFS(ローデータ!O12:O1011,ローデータ!$B$12:$B$1011,1,ローデータ!$G$12:$G$1011,$G$4,ローデータ!$I$12:$I$1011,$C$14,ローデータ!$K$12:$K$1011,$B$21)</f>
        <v>12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43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7</v>
      </c>
      <c r="G210" s="94">
        <f t="shared" ref="G210:I210" si="19">SUM(G198:G209)</f>
        <v>23</v>
      </c>
      <c r="H210" s="94">
        <f>SUM(H198:H209)</f>
        <v>12</v>
      </c>
      <c r="I210" s="94">
        <f t="shared" si="19"/>
        <v>1</v>
      </c>
      <c r="J210" s="94">
        <f>SUM(J198:J209)</f>
        <v>0</v>
      </c>
      <c r="K210" s="118">
        <f t="shared" si="18"/>
        <v>43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4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4</v>
      </c>
      <c r="L246" s="94">
        <f t="shared" si="22"/>
        <v>0</v>
      </c>
      <c r="M246" s="56">
        <f t="shared" si="21"/>
        <v>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10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11</v>
      </c>
      <c r="L254" s="56">
        <f>COUNTIFS(ローデータ!$B$12:$B$1011,1,ローデータ!$G$12:$G$1011,$G$4,ローデータ!$I$12:$I$1011,$C$14,ローデータ!$K$12:$K$1011,$F$21,ローデータ!$S$12:$S$1011,L251)</f>
        <v>10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11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10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11</v>
      </c>
      <c r="L266" s="94">
        <f>SUM(L254:L265)</f>
        <v>10</v>
      </c>
      <c r="M266" s="94">
        <f>SUM(M254:M265)</f>
        <v>1</v>
      </c>
      <c r="N266" s="94">
        <f>SUM(N254:N265)</f>
        <v>0</v>
      </c>
      <c r="O266" s="56">
        <f>SUM(L266:N266)</f>
        <v>11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7</v>
      </c>
      <c r="H272" s="89">
        <f>SUMIFS(ローデータ!O86:O1085,ローデータ!$B$12:$B$1011,1,ローデータ!$G$12:$G$1011,$G$4,ローデータ!$I$12:$I$1011,$C$14,ローデータ!$K$12:$K$1011,$F$21)</f>
        <v>4</v>
      </c>
      <c r="I272" s="89">
        <f>SUMIFS(ローデータ!P86:P1085,ローデータ!$B$12:$B$1011,1,ローデータ!$G$12:$G$1011,$G$4,ローデータ!$I$12:$I$1011,$C$14,ローデータ!$K$12:$K$1011,$F$21)</f>
        <v>1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12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9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5</v>
      </c>
      <c r="Q272" s="94">
        <f>SUMIFS(ローデータ!$Y$12:$Y$1011,ローデータ!$B$12:$B$1011,1,ローデータ!$G$12:$G$1011,$G$4,ローデータ!$I$12:$I$1011,$C$14,ローデータ!$K$12:$K$1011,$F$21)</f>
        <v>3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18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8">SUM(G272:G283)</f>
        <v>7</v>
      </c>
      <c r="H284" s="56">
        <f t="shared" si="28"/>
        <v>4</v>
      </c>
      <c r="I284" s="56">
        <f t="shared" si="28"/>
        <v>1</v>
      </c>
      <c r="J284" s="56">
        <f t="shared" si="28"/>
        <v>0</v>
      </c>
      <c r="K284" s="95">
        <f t="shared" si="26"/>
        <v>12</v>
      </c>
      <c r="L284" s="94">
        <f>SUM(L272:L283)</f>
        <v>0</v>
      </c>
      <c r="M284" s="94">
        <f t="shared" ref="M284:R284" si="29">SUM(M272:M283)</f>
        <v>9</v>
      </c>
      <c r="N284" s="94">
        <f t="shared" si="29"/>
        <v>1</v>
      </c>
      <c r="O284" s="94">
        <f t="shared" si="29"/>
        <v>0</v>
      </c>
      <c r="P284" s="94">
        <f t="shared" si="29"/>
        <v>5</v>
      </c>
      <c r="Q284" s="94">
        <f t="shared" si="29"/>
        <v>3</v>
      </c>
      <c r="R284" s="94">
        <f t="shared" si="29"/>
        <v>0</v>
      </c>
      <c r="S284" s="56">
        <f t="shared" si="27"/>
        <v>18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13</v>
      </c>
      <c r="H4" s="140" t="s">
        <v>53</v>
      </c>
      <c r="K4" s="412">
        <f>COUNTIFS(ローデータ!B12:B1011,1,ローデータ!G12:G1011,$G$4)</f>
        <v>48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20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48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48</v>
      </c>
      <c r="D16" s="56">
        <f>SUM(B16:C16)</f>
        <v>48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22</v>
      </c>
      <c r="C23" s="286"/>
      <c r="D23" s="285">
        <f>COUNTIFS(ローデータ!$B$12:$B$1011,1,ローデータ!$G$12:$G$1011,$G$4,ローデータ!$K$12:$K$1011,D21)</f>
        <v>10</v>
      </c>
      <c r="E23" s="286"/>
      <c r="F23" s="285">
        <f>COUNTIFS(ローデータ!$B$12:$B$1011,1,ローデータ!$G$12:$G$1011,$G$4,ローデータ!$K$12:$K$1011,F21)</f>
        <v>16</v>
      </c>
      <c r="G23" s="287"/>
      <c r="H23" s="286"/>
      <c r="I23" s="56">
        <f>SUM(B23:H23)</f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18</v>
      </c>
      <c r="L29" s="85">
        <f>SUMIFS(ローデータ!O12:O1011,ローデータ!$B$12:$B$1011,1,ローデータ!$G$12:$G$1011,$G$4,ローデータ!$K$12:$K$1011,$B$21)</f>
        <v>9</v>
      </c>
      <c r="M29" s="85">
        <f>SUMIFS(ローデータ!P12:P1011,ローデータ!$B$12:$B$1011,1,ローデータ!$G$12:$G$1011,$G$4,ローデータ!$K$12:$K$1011,$B$21)</f>
        <v>5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14</v>
      </c>
      <c r="C44" s="85">
        <f>COUNTIFS(ローデータ!$B$12:$B$1011,1,ローデータ!$G$12:$G$1011,$G$4,ローデータ!$K$12:$K$1011,$F$21,ローデータ!$L$12:$L$1011,C41)</f>
        <v>2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16</v>
      </c>
      <c r="H44" s="88">
        <f>COUNTIFS(ローデータ!$B$12:$B$1011,1,ローデータ!$G$12:$G$1011,$G$4,ローデータ!$K$12:$K$1011,$F$21,ローデータ!$S$12:$S$1011,H41)</f>
        <v>15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16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21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16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8</v>
      </c>
      <c r="M50" s="90">
        <f>SUMIFS(ローデータ!Y12:Y1011,ローデータ!$B$12:$B$1011,1,ローデータ!$G$12:$G$1011,$G$4,ローデータ!$K$12:$K$1011,$F$21)</f>
        <v>3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20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6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2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48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1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2</v>
      </c>
      <c r="D76" s="286"/>
      <c r="E76" s="285">
        <f>COUNTIFS(ローデータ!$B$12:$B$1011,1,ローデータ!$G$12:$G$1011,$G$4,ローデータ!$H$12:$H$1011,$A$76,ローデータ!$K$12:$K$1011,E73)</f>
        <v>3</v>
      </c>
      <c r="F76" s="286"/>
      <c r="G76" s="285">
        <f>COUNTIFS(ローデータ!$B$12:$B$1011,1,ローデータ!$G$12:$G$1011,$G$4,ローデータ!$H$12:$H$1011,$A$76,ローデータ!$K$12:$K$1011,G73)</f>
        <v>8</v>
      </c>
      <c r="H76" s="287"/>
      <c r="I76" s="287"/>
      <c r="J76" s="103">
        <f t="shared" si="2"/>
        <v>13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10</v>
      </c>
      <c r="D77" s="286"/>
      <c r="E77" s="285">
        <f>COUNTIFS(ローデータ!$B$12:$B$1011,1,ローデータ!$G$12:$G$1011,$G$4,ローデータ!$H$12:$H$1011,$A$77,ローデータ!$K$12:$K$1011,E73)</f>
        <v>3</v>
      </c>
      <c r="F77" s="286"/>
      <c r="G77" s="285">
        <f>COUNTIFS(ローデータ!$B$12:$B$1011,1,ローデータ!$G$12:$G$1011,$G$4,ローデータ!$H$12:$H$1011,$A$77,ローデータ!$K$12:$K$1011,G73)</f>
        <v>7</v>
      </c>
      <c r="H77" s="287"/>
      <c r="I77" s="287"/>
      <c r="J77" s="103">
        <f t="shared" si="2"/>
        <v>20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2</v>
      </c>
      <c r="D78" s="286"/>
      <c r="E78" s="285">
        <f>COUNTIFS(ローデータ!$B$12:$B$1011,1,ローデータ!$G$12:$G$1011,$G$4,ローデータ!$H$12:$H$1011,$A$78,ローデータ!$K$12:$K$1011,E73)</f>
        <v>3</v>
      </c>
      <c r="F78" s="286"/>
      <c r="G78" s="285">
        <f>COUNTIFS(ローデータ!$B$12:$B$1011,1,ローデータ!$G$12:$G$1011,$G$4,ローデータ!$H$12:$H$1011,$A$78,ローデータ!$K$12:$K$1011,G73)</f>
        <v>1</v>
      </c>
      <c r="H78" s="287"/>
      <c r="I78" s="287"/>
      <c r="J78" s="103">
        <f t="shared" si="2"/>
        <v>6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1</v>
      </c>
      <c r="D79" s="286"/>
      <c r="E79" s="285">
        <f>COUNTIFS(ローデータ!$B$12:$B$1011,1,ローデータ!$G$12:$G$1011,$G$4,ローデータ!$H$12:$H$1011,$A$79,ローデータ!$K$12:$K$1011,E73)</f>
        <v>1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2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3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1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2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22</v>
      </c>
      <c r="D84" s="349"/>
      <c r="E84" s="348">
        <f>SUM(E75:F83)</f>
        <v>10</v>
      </c>
      <c r="F84" s="349"/>
      <c r="G84" s="350">
        <f>SUM(G75:I83)</f>
        <v>16</v>
      </c>
      <c r="H84" s="350"/>
      <c r="I84" s="348"/>
      <c r="J84" s="105">
        <f t="shared" si="2"/>
        <v>48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8</v>
      </c>
      <c r="N94" s="87">
        <f>SUMIFS(ローデータ!$O$12:$O$1011,ローデータ!$B$12:$B$1011,1,ローデータ!$G$12:$G$1011,$G$4,ローデータ!$K$12:$K$1011,$B$21,ローデータ!$H$12:$H$1011,J94)</f>
        <v>5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9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10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5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2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4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8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2</v>
      </c>
      <c r="M101" s="102">
        <f>SUM(M92:M100)</f>
        <v>18</v>
      </c>
      <c r="N101" s="102">
        <f>SUM(N92:N100)</f>
        <v>9</v>
      </c>
      <c r="O101" s="102">
        <f>SUM(O92:O100)</f>
        <v>5</v>
      </c>
      <c r="P101" s="102">
        <f>SUM(P92:P100)</f>
        <v>0</v>
      </c>
      <c r="Q101" s="102">
        <f t="shared" si="3"/>
        <v>34</v>
      </c>
    </row>
    <row r="102" spans="1:17" ht="14.1" customHeight="1" x14ac:dyDescent="0.15">
      <c r="A102" s="133" t="s">
        <v>50</v>
      </c>
      <c r="B102" s="134"/>
      <c r="C102" s="56">
        <f>SUM(C93:C101)</f>
        <v>20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3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3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3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3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5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1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8</v>
      </c>
      <c r="L118" s="108">
        <f t="shared" si="8"/>
        <v>2</v>
      </c>
      <c r="M118" s="108">
        <f t="shared" si="8"/>
        <v>0</v>
      </c>
      <c r="N118" s="108">
        <f t="shared" si="8"/>
        <v>2</v>
      </c>
      <c r="O118" s="108">
        <f t="shared" si="8"/>
        <v>2</v>
      </c>
      <c r="P118" s="108">
        <f t="shared" si="8"/>
        <v>0</v>
      </c>
      <c r="Q118" s="108">
        <f t="shared" si="5"/>
        <v>14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8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8</v>
      </c>
      <c r="I128" s="114">
        <f>COUNTIFS(ローデータ!$B$12:$B$1011,1,ローデータ!$G$12:$G$1011,$G$4,ローデータ!$K$12:$K$1011,$F$21,ローデータ!$S$12:$S$1011,$I$124,ローデータ!$H$12:$H$1011,A128)</f>
        <v>8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8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5</v>
      </c>
      <c r="D129" s="111">
        <f>COUNTIFS(ローデータ!$B$12:$B$1011,1,ローデータ!$G$12:$G$1011,$G$4,ローデータ!$K$12:$K$1011,$F$21,ローデータ!$L$12:$L$1011,$D$124,ローデータ!$H$12:$H$1011,A129)</f>
        <v>2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7</v>
      </c>
      <c r="I129" s="114">
        <f>COUNTIFS(ローデータ!$B$12:$B$1011,1,ローデータ!$G$12:$G$1011,$G$4,ローデータ!$K$12:$K$1011,$F$21,ローデータ!$S$12:$S$1011,$I$124,ローデータ!$H$12:$H$1011,A129)</f>
        <v>6</v>
      </c>
      <c r="J129" s="111">
        <f>COUNTIFS(ローデータ!$B$12:$B$1011,1,ローデータ!$G$12:$G$1011,$G$4,ローデータ!$K$12:$K$1011,$F$21,ローデータ!$S$12:$S$1011,$J$124,ローデータ!$H$12:$H$1011,A129)</f>
        <v>1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7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14</v>
      </c>
      <c r="D136" s="108">
        <f t="shared" ref="D136:G136" si="11">SUM(D127:D135)</f>
        <v>2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16</v>
      </c>
      <c r="I136" s="110">
        <f>SUM(I127:I135)</f>
        <v>15</v>
      </c>
      <c r="J136" s="108">
        <f>SUM(J127:J135)</f>
        <v>1</v>
      </c>
      <c r="K136" s="108">
        <f>SUM(K127:K135)</f>
        <v>0</v>
      </c>
      <c r="L136" s="108">
        <f t="shared" si="9"/>
        <v>16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8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4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7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4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1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21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21</v>
      </c>
      <c r="I152" s="56">
        <f t="shared" ref="I152:O152" si="15">SUM(I143:I151)</f>
        <v>0</v>
      </c>
      <c r="J152" s="56">
        <f t="shared" si="15"/>
        <v>16</v>
      </c>
      <c r="K152" s="56">
        <f t="shared" si="15"/>
        <v>1</v>
      </c>
      <c r="L152" s="56">
        <f t="shared" si="15"/>
        <v>0</v>
      </c>
      <c r="M152" s="56">
        <f t="shared" si="15"/>
        <v>8</v>
      </c>
      <c r="N152" s="56">
        <f t="shared" si="15"/>
        <v>3</v>
      </c>
      <c r="O152" s="56">
        <f t="shared" si="15"/>
        <v>0</v>
      </c>
      <c r="P152" s="56">
        <f t="shared" si="13"/>
        <v>28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22</v>
      </c>
      <c r="G159" s="286"/>
      <c r="H159" s="285">
        <f>COUNTIFS(ローデータ!$B$12:$B$1011,1,ローデータ!$G$12:$G$1011,$G$4,ローデータ!$I$12:$I$1011,$C$14,ローデータ!$K$12:$K$1011,H157)</f>
        <v>10</v>
      </c>
      <c r="I159" s="286"/>
      <c r="J159" s="285">
        <f>COUNTIFS(ローデータ!$B$12:$B$1011,1,ローデータ!$G$12:$G$1011,$G$4,ローデータ!$I$12:$I$1011,$C$14,ローデータ!$K$12:$K$1011,J157)</f>
        <v>16</v>
      </c>
      <c r="K159" s="287"/>
      <c r="L159" s="286"/>
      <c r="M159" s="56">
        <f t="shared" ref="M159:M171" si="16">SUM(F159:L159)</f>
        <v>48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22</v>
      </c>
      <c r="G171" s="286"/>
      <c r="H171" s="285">
        <f>SUM(H159:I170)</f>
        <v>10</v>
      </c>
      <c r="I171" s="286"/>
      <c r="J171" s="285">
        <f>SUM(J159:L170)</f>
        <v>16</v>
      </c>
      <c r="K171" s="287"/>
      <c r="L171" s="286"/>
      <c r="M171" s="56">
        <f t="shared" si="16"/>
        <v>48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22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20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6">
        <f t="shared" si="17"/>
        <v>22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18</v>
      </c>
      <c r="H198" s="89">
        <f>SUMIFS(ローデータ!O12:O1011,ローデータ!$B$12:$B$1011,1,ローデータ!$G$12:$G$1011,$G$4,ローデータ!$I$12:$I$1011,$C$14,ローデータ!$K$12:$K$1011,$B$21)</f>
        <v>9</v>
      </c>
      <c r="I198" s="89">
        <f>SUMIFS(ローデータ!P12:P1011,ローデータ!$B$12:$B$1011,1,ローデータ!$G$12:$G$1011,$G$4,ローデータ!$I$12:$I$1011,$C$14,ローデータ!$K$12:$K$1011,$B$21)</f>
        <v>5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34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2</v>
      </c>
      <c r="G210" s="94">
        <f t="shared" ref="G210:I210" si="19">SUM(G198:G209)</f>
        <v>18</v>
      </c>
      <c r="H210" s="94">
        <f>SUM(H198:H209)</f>
        <v>9</v>
      </c>
      <c r="I210" s="94">
        <f t="shared" si="19"/>
        <v>5</v>
      </c>
      <c r="J210" s="94">
        <f>SUM(J198:J209)</f>
        <v>0</v>
      </c>
      <c r="K210" s="118">
        <f t="shared" si="18"/>
        <v>34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10</v>
      </c>
      <c r="G228" s="56">
        <f>SUM(G216:G227)</f>
        <v>0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8</v>
      </c>
      <c r="H234" s="89">
        <f>SUMIFS(ローデータ!V12:V1011,ローデータ!$B$12:$B$1011,1,ローデータ!$G$12:$G$1011,$G$4,ローデータ!$I$12:$I$1011,$C$14,ローデータ!$K$12:$K$1011,$D$21)</f>
        <v>2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8</v>
      </c>
      <c r="H246" s="94">
        <f t="shared" si="22"/>
        <v>2</v>
      </c>
      <c r="I246" s="94">
        <f>SUM(I234:I245)</f>
        <v>0</v>
      </c>
      <c r="J246" s="94">
        <f t="shared" si="22"/>
        <v>2</v>
      </c>
      <c r="K246" s="94">
        <f>SUM(K234:K245)</f>
        <v>2</v>
      </c>
      <c r="L246" s="94">
        <f t="shared" si="22"/>
        <v>0</v>
      </c>
      <c r="M246" s="56">
        <f t="shared" si="21"/>
        <v>14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14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16</v>
      </c>
      <c r="L254" s="56">
        <f>COUNTIFS(ローデータ!$B$12:$B$1011,1,ローデータ!$G$12:$G$1011,$G$4,ローデータ!$I$12:$I$1011,$C$14,ローデータ!$K$12:$K$1011,$F$21,ローデータ!$S$12:$S$1011,L251)</f>
        <v>15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16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14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16</v>
      </c>
      <c r="L266" s="94">
        <f>SUM(L254:L265)</f>
        <v>15</v>
      </c>
      <c r="M266" s="94">
        <f>SUM(M254:M265)</f>
        <v>1</v>
      </c>
      <c r="N266" s="94">
        <f>SUM(N254:N265)</f>
        <v>0</v>
      </c>
      <c r="O266" s="56">
        <f>SUM(L266:N266)</f>
        <v>16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8</v>
      </c>
      <c r="H272" s="89">
        <f>SUMIFS(ローデータ!O86:O1085,ローデータ!$B$12:$B$1011,1,ローデータ!$G$12:$G$1011,$G$4,ローデータ!$I$12:$I$1011,$C$14,ローデータ!$K$12:$K$1011,$F$21)</f>
        <v>4</v>
      </c>
      <c r="I272" s="89">
        <f>SUMIFS(ローデータ!P86:P1085,ローデータ!$B$12:$B$1011,1,ローデータ!$G$12:$G$1011,$G$4,ローデータ!$I$12:$I$1011,$C$14,ローデータ!$K$12:$K$1011,$F$21)</f>
        <v>1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14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16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8</v>
      </c>
      <c r="Q272" s="94">
        <f>SUMIFS(ローデータ!$Y$12:$Y$1011,ローデータ!$B$12:$B$1011,1,ローデータ!$G$12:$G$1011,$G$4,ローデータ!$I$12:$I$1011,$C$14,ローデータ!$K$12:$K$1011,$F$21)</f>
        <v>3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28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1</v>
      </c>
      <c r="G284" s="56">
        <f t="shared" ref="G284:J284" si="28">SUM(G272:G283)</f>
        <v>8</v>
      </c>
      <c r="H284" s="56">
        <f t="shared" si="28"/>
        <v>4</v>
      </c>
      <c r="I284" s="56">
        <f t="shared" si="28"/>
        <v>1</v>
      </c>
      <c r="J284" s="56">
        <f t="shared" si="28"/>
        <v>0</v>
      </c>
      <c r="K284" s="95">
        <f t="shared" si="26"/>
        <v>14</v>
      </c>
      <c r="L284" s="94">
        <f>SUM(L272:L283)</f>
        <v>0</v>
      </c>
      <c r="M284" s="94">
        <f t="shared" ref="M284:R284" si="29">SUM(M272:M283)</f>
        <v>16</v>
      </c>
      <c r="N284" s="94">
        <f t="shared" si="29"/>
        <v>1</v>
      </c>
      <c r="O284" s="94">
        <f t="shared" si="29"/>
        <v>0</v>
      </c>
      <c r="P284" s="94">
        <f t="shared" si="29"/>
        <v>8</v>
      </c>
      <c r="Q284" s="94">
        <f t="shared" si="29"/>
        <v>3</v>
      </c>
      <c r="R284" s="94">
        <f t="shared" si="29"/>
        <v>0</v>
      </c>
      <c r="S284" s="56">
        <f t="shared" si="27"/>
        <v>28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14</v>
      </c>
      <c r="H4" s="140" t="s">
        <v>53</v>
      </c>
      <c r="K4" s="412">
        <f>COUNTIFS(ローデータ!B12:B1011,1,ローデータ!G12:G1011,$G$4)</f>
        <v>49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0</v>
      </c>
      <c r="K10" s="56">
        <f>SUM(B10:J10)</f>
        <v>49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37</v>
      </c>
      <c r="C23" s="286"/>
      <c r="D23" s="285">
        <f>COUNTIFS(ローデータ!$B$12:$B$1011,1,ローデータ!$G$12:$G$1011,$G$4,ローデータ!$K$12:$K$1011,D21)</f>
        <v>3</v>
      </c>
      <c r="E23" s="286"/>
      <c r="F23" s="285">
        <f>COUNTIFS(ローデータ!$B$12:$B$1011,1,ローデータ!$G$12:$G$1011,$G$4,ローデータ!$K$12:$K$1011,F21)</f>
        <v>9</v>
      </c>
      <c r="G23" s="287"/>
      <c r="H23" s="286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14</v>
      </c>
      <c r="L29" s="85">
        <f>SUMIFS(ローデータ!O12:O1011,ローデータ!$B$12:$B$1011,1,ローデータ!$G$12:$G$1011,$G$4,ローデータ!$K$12:$K$1011,$B$21)</f>
        <v>15</v>
      </c>
      <c r="M29" s="85">
        <f>SUMIFS(ローデータ!P12:P1011,ローデータ!$B$12:$B$1011,1,ローデータ!$G$12:$G$1011,$G$4,ローデータ!$K$12:$K$1011,$B$21)</f>
        <v>7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32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37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9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9</v>
      </c>
      <c r="H44" s="88">
        <f>COUNTIFS(ローデータ!$B$12:$B$1011,1,ローデータ!$G$12:$G$1011,$G$4,ローデータ!$K$12:$K$1011,$F$21,ローデータ!$S$12:$S$1011,H41)</f>
        <v>9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9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9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12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7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3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8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6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7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49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1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7</v>
      </c>
      <c r="D76" s="286"/>
      <c r="E76" s="285">
        <f>COUNTIFS(ローデータ!$B$12:$B$1011,1,ローデータ!$G$12:$G$1011,$G$4,ローデータ!$H$12:$H$1011,$A$76,ローデータ!$K$12:$K$1011,E73)</f>
        <v>1</v>
      </c>
      <c r="F76" s="286"/>
      <c r="G76" s="285">
        <f>COUNTIFS(ローデータ!$B$12:$B$1011,1,ローデータ!$G$12:$G$1011,$G$4,ローデータ!$H$12:$H$1011,$A$76,ローデータ!$K$12:$K$1011,G73)</f>
        <v>4</v>
      </c>
      <c r="H76" s="287"/>
      <c r="I76" s="287"/>
      <c r="J76" s="103">
        <f t="shared" si="2"/>
        <v>12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5</v>
      </c>
      <c r="D77" s="286"/>
      <c r="E77" s="285">
        <f>COUNTIFS(ローデータ!$B$12:$B$1011,1,ローデータ!$G$12:$G$1011,$G$4,ローデータ!$H$12:$H$1011,$A$77,ローデータ!$K$12:$K$1011,E73)</f>
        <v>1</v>
      </c>
      <c r="F77" s="286"/>
      <c r="G77" s="285">
        <f>COUNTIFS(ローデータ!$B$12:$B$1011,1,ローデータ!$G$12:$G$1011,$G$4,ローデータ!$H$12:$H$1011,$A$77,ローデータ!$K$12:$K$1011,G73)</f>
        <v>2</v>
      </c>
      <c r="H77" s="287"/>
      <c r="I77" s="287"/>
      <c r="J77" s="103">
        <f t="shared" si="2"/>
        <v>8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8</v>
      </c>
      <c r="D78" s="286"/>
      <c r="E78" s="285">
        <f>COUNTIFS(ローデータ!$B$12:$B$1011,1,ローデータ!$G$12:$G$1011,$G$4,ローデータ!$H$12:$H$1011,$A$78,ローデータ!$K$12:$K$1011,E73)</f>
        <v>1</v>
      </c>
      <c r="F78" s="286"/>
      <c r="G78" s="285">
        <f>COUNTIFS(ローデータ!$B$12:$B$1011,1,ローデータ!$G$12:$G$1011,$G$4,ローデータ!$H$12:$H$1011,$A$78,ローデータ!$K$12:$K$1011,G73)</f>
        <v>1</v>
      </c>
      <c r="H78" s="287"/>
      <c r="I78" s="287"/>
      <c r="J78" s="103">
        <f t="shared" si="2"/>
        <v>10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4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2</v>
      </c>
      <c r="H79" s="287"/>
      <c r="I79" s="287"/>
      <c r="J79" s="103">
        <f t="shared" si="2"/>
        <v>6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3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2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7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7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37</v>
      </c>
      <c r="D84" s="349"/>
      <c r="E84" s="348">
        <f>SUM(E75:F83)</f>
        <v>3</v>
      </c>
      <c r="F84" s="349"/>
      <c r="G84" s="350">
        <f>SUM(G75:I83)</f>
        <v>9</v>
      </c>
      <c r="H84" s="350"/>
      <c r="I84" s="348"/>
      <c r="J84" s="105">
        <f t="shared" si="2"/>
        <v>49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7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3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6</v>
      </c>
      <c r="O95" s="87">
        <f>SUMIFS(ローデータ!$P$12:$P$1011,ローデータ!$B$12:$B$1011,1,ローデータ!$G$12:$G$1011,$G$4,ローデータ!$K$12:$K$1011,$B$21,ローデータ!$H$12:$H$1011,J95)</f>
        <v>3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3</v>
      </c>
      <c r="O99" s="87">
        <f>SUMIFS(ローデータ!$P$12:$P$1011,ローデータ!$B$12:$B$1011,1,ローデータ!$G$12:$G$1011,$G$4,ローデータ!$K$12:$K$1011,$B$21,ローデータ!$H$12:$H$1011,J99)</f>
        <v>2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8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2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7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6</v>
      </c>
      <c r="M101" s="102">
        <f>SUM(M92:M100)</f>
        <v>14</v>
      </c>
      <c r="N101" s="102">
        <f>SUM(N92:N100)</f>
        <v>15</v>
      </c>
      <c r="O101" s="102">
        <f>SUM(O92:O100)</f>
        <v>7</v>
      </c>
      <c r="P101" s="102">
        <f>SUM(P92:P100)</f>
        <v>0</v>
      </c>
      <c r="Q101" s="102">
        <f t="shared" si="3"/>
        <v>42</v>
      </c>
    </row>
    <row r="102" spans="1:17" ht="14.1" customHeight="1" x14ac:dyDescent="0.15">
      <c r="A102" s="133" t="s">
        <v>50</v>
      </c>
      <c r="B102" s="134"/>
      <c r="C102" s="56">
        <f>SUM(C93:C101)</f>
        <v>32</v>
      </c>
      <c r="D102" s="56">
        <f>SUM(D93:D101)</f>
        <v>5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3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3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1</v>
      </c>
      <c r="P118" s="108">
        <f t="shared" si="8"/>
        <v>0</v>
      </c>
      <c r="Q118" s="108">
        <f t="shared" si="5"/>
        <v>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9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9</v>
      </c>
      <c r="I136" s="110">
        <f>SUM(I127:I135)</f>
        <v>9</v>
      </c>
      <c r="J136" s="108">
        <f>SUM(J127:J135)</f>
        <v>0</v>
      </c>
      <c r="K136" s="108">
        <f>SUM(K127:K135)</f>
        <v>0</v>
      </c>
      <c r="L136" s="108">
        <f t="shared" si="9"/>
        <v>9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5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6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4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2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2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2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9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12</v>
      </c>
      <c r="I152" s="56">
        <f t="shared" ref="I152:O152" si="15">SUM(I143:I151)</f>
        <v>0</v>
      </c>
      <c r="J152" s="56">
        <f t="shared" si="15"/>
        <v>7</v>
      </c>
      <c r="K152" s="56">
        <f t="shared" si="15"/>
        <v>3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0</v>
      </c>
      <c r="P152" s="56">
        <f t="shared" si="13"/>
        <v>14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37</v>
      </c>
      <c r="G159" s="286"/>
      <c r="H159" s="285">
        <f>COUNTIFS(ローデータ!$B$12:$B$1011,1,ローデータ!$G$12:$G$1011,$G$4,ローデータ!$I$12:$I$1011,$C$14,ローデータ!$K$12:$K$1011,H157)</f>
        <v>3</v>
      </c>
      <c r="I159" s="286"/>
      <c r="J159" s="285">
        <f>COUNTIFS(ローデータ!$B$12:$B$1011,1,ローデータ!$G$12:$G$1011,$G$4,ローデータ!$I$12:$I$1011,$C$14,ローデータ!$K$12:$K$1011,J157)</f>
        <v>9</v>
      </c>
      <c r="K159" s="287"/>
      <c r="L159" s="286"/>
      <c r="M159" s="56">
        <f t="shared" ref="M159:M171" si="16">SUM(F159:L159)</f>
        <v>49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37</v>
      </c>
      <c r="G171" s="286"/>
      <c r="H171" s="285">
        <f>SUM(H159:I170)</f>
        <v>3</v>
      </c>
      <c r="I171" s="286"/>
      <c r="J171" s="285">
        <f>SUM(J159:L170)</f>
        <v>9</v>
      </c>
      <c r="K171" s="287"/>
      <c r="L171" s="286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32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37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32</v>
      </c>
      <c r="G191" s="56">
        <f>SUM(G179:G190)</f>
        <v>5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37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14</v>
      </c>
      <c r="H198" s="89">
        <f>SUMIFS(ローデータ!O12:O1011,ローデータ!$B$12:$B$1011,1,ローデータ!$G$12:$G$1011,$G$4,ローデータ!$I$12:$I$1011,$C$14,ローデータ!$K$12:$K$1011,$B$21)</f>
        <v>15</v>
      </c>
      <c r="I198" s="89">
        <f>SUMIFS(ローデータ!P12:P1011,ローデータ!$B$12:$B$1011,1,ローデータ!$G$12:$G$1011,$G$4,ローデータ!$I$12:$I$1011,$C$14,ローデータ!$K$12:$K$1011,$B$21)</f>
        <v>7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42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6</v>
      </c>
      <c r="G210" s="94">
        <f t="shared" ref="G210:I210" si="19">SUM(G198:G209)</f>
        <v>14</v>
      </c>
      <c r="H210" s="94">
        <f>SUM(H198:H209)</f>
        <v>15</v>
      </c>
      <c r="I210" s="94">
        <f t="shared" si="19"/>
        <v>7</v>
      </c>
      <c r="J210" s="94">
        <f>SUM(J198:J209)</f>
        <v>0</v>
      </c>
      <c r="K210" s="118">
        <f t="shared" si="18"/>
        <v>42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1</v>
      </c>
      <c r="L246" s="94">
        <f t="shared" si="22"/>
        <v>0</v>
      </c>
      <c r="M246" s="56">
        <f t="shared" si="21"/>
        <v>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9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9</v>
      </c>
      <c r="L254" s="56">
        <f>COUNTIFS(ローデータ!$B$12:$B$1011,1,ローデータ!$G$12:$G$1011,$G$4,ローデータ!$I$12:$I$1011,$C$14,ローデータ!$K$12:$K$1011,$F$21,ローデータ!$S$12:$S$1011,L251)</f>
        <v>9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9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9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9</v>
      </c>
      <c r="L266" s="94">
        <f>SUM(L254:L265)</f>
        <v>9</v>
      </c>
      <c r="M266" s="94">
        <f>SUM(M254:M265)</f>
        <v>0</v>
      </c>
      <c r="N266" s="94">
        <f>SUM(N254:N265)</f>
        <v>0</v>
      </c>
      <c r="O266" s="56">
        <f>SUM(L266:N266)</f>
        <v>9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4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3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7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3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14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2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3</v>
      </c>
      <c r="J284" s="56">
        <f t="shared" si="28"/>
        <v>0</v>
      </c>
      <c r="K284" s="95">
        <f t="shared" si="26"/>
        <v>10</v>
      </c>
      <c r="L284" s="94">
        <f>SUM(L272:L283)</f>
        <v>0</v>
      </c>
      <c r="M284" s="94">
        <f t="shared" ref="M284:R284" si="29">SUM(M272:M283)</f>
        <v>7</v>
      </c>
      <c r="N284" s="94">
        <f t="shared" si="29"/>
        <v>3</v>
      </c>
      <c r="O284" s="94">
        <f t="shared" si="29"/>
        <v>0</v>
      </c>
      <c r="P284" s="94">
        <f t="shared" si="29"/>
        <v>3</v>
      </c>
      <c r="Q284" s="94">
        <f t="shared" si="29"/>
        <v>1</v>
      </c>
      <c r="R284" s="94">
        <f t="shared" si="29"/>
        <v>0</v>
      </c>
      <c r="S284" s="56">
        <f t="shared" si="27"/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15</v>
      </c>
      <c r="H4" s="140" t="s">
        <v>53</v>
      </c>
      <c r="K4" s="412">
        <f>COUNTIFS(ローデータ!B12:B1011,1,ローデータ!G12:G1011,$G$4)</f>
        <v>52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18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52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52</v>
      </c>
      <c r="D16" s="56">
        <f>SUM(B16:C16)</f>
        <v>52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21</v>
      </c>
      <c r="C23" s="286"/>
      <c r="D23" s="285">
        <f>COUNTIFS(ローデータ!$B$12:$B$1011,1,ローデータ!$G$12:$G$1011,$G$4,ローデータ!$K$12:$K$1011,D21)</f>
        <v>16</v>
      </c>
      <c r="E23" s="286"/>
      <c r="F23" s="285">
        <f>COUNTIFS(ローデータ!$B$12:$B$1011,1,ローデータ!$G$12:$G$1011,$G$4,ローデータ!$K$12:$K$1011,F21)</f>
        <v>15</v>
      </c>
      <c r="G23" s="287"/>
      <c r="H23" s="286"/>
      <c r="I23" s="56">
        <f>SUM(B23:H23)</f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7</v>
      </c>
      <c r="L29" s="85">
        <f>SUMIFS(ローデータ!O12:O1011,ローデータ!$B$12:$B$1011,1,ローデータ!$G$12:$G$1011,$G$4,ローデータ!$K$12:$K$1011,$B$21)</f>
        <v>8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25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15</v>
      </c>
      <c r="H44" s="88">
        <f>COUNTIFS(ローデータ!$B$12:$B$1011,1,ローデータ!$G$12:$G$1011,$G$4,ローデータ!$K$12:$K$1011,$F$21,ローデータ!$S$12:$S$1011,H41)</f>
        <v>15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19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20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14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6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18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7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4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327" t="s">
        <v>50</v>
      </c>
      <c r="B68" s="328"/>
      <c r="C68" s="99">
        <f>SUM(C59:C67)</f>
        <v>52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52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1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2</v>
      </c>
      <c r="D76" s="286"/>
      <c r="E76" s="285">
        <f>COUNTIFS(ローデータ!$B$12:$B$1011,1,ローデータ!$G$12:$G$1011,$G$4,ローデータ!$H$12:$H$1011,$A$76,ローデータ!$K$12:$K$1011,E73)</f>
        <v>7</v>
      </c>
      <c r="F76" s="286"/>
      <c r="G76" s="285">
        <f>COUNTIFS(ローデータ!$B$12:$B$1011,1,ローデータ!$G$12:$G$1011,$G$4,ローデータ!$H$12:$H$1011,$A$76,ローデータ!$K$12:$K$1011,G73)</f>
        <v>9</v>
      </c>
      <c r="H76" s="287"/>
      <c r="I76" s="287"/>
      <c r="J76" s="103">
        <f t="shared" si="2"/>
        <v>18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7</v>
      </c>
      <c r="D77" s="286"/>
      <c r="E77" s="285">
        <f>COUNTIFS(ローデータ!$B$12:$B$1011,1,ローデータ!$G$12:$G$1011,$G$4,ローデータ!$H$12:$H$1011,$A$77,ローデータ!$K$12:$K$1011,E73)</f>
        <v>2</v>
      </c>
      <c r="F77" s="286"/>
      <c r="G77" s="285">
        <f>COUNTIFS(ローデータ!$B$12:$B$1011,1,ローデータ!$G$12:$G$1011,$G$4,ローデータ!$H$12:$H$1011,$A$77,ローデータ!$K$12:$K$1011,G73)</f>
        <v>3</v>
      </c>
      <c r="H77" s="287"/>
      <c r="I77" s="287"/>
      <c r="J77" s="103">
        <f t="shared" si="2"/>
        <v>12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2</v>
      </c>
      <c r="D78" s="286"/>
      <c r="E78" s="285">
        <f>COUNTIFS(ローデータ!$B$12:$B$1011,1,ローデータ!$G$12:$G$1011,$G$4,ローデータ!$H$12:$H$1011,$A$78,ローデータ!$K$12:$K$1011,E73)</f>
        <v>2</v>
      </c>
      <c r="F78" s="286"/>
      <c r="G78" s="285">
        <f>COUNTIFS(ローデータ!$B$12:$B$1011,1,ローデータ!$G$12:$G$1011,$G$4,ローデータ!$H$12:$H$1011,$A$78,ローデータ!$K$12:$K$1011,G73)</f>
        <v>1</v>
      </c>
      <c r="H78" s="287"/>
      <c r="I78" s="287"/>
      <c r="J78" s="103">
        <f t="shared" si="2"/>
        <v>5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3</v>
      </c>
      <c r="D79" s="286"/>
      <c r="E79" s="285">
        <f>COUNTIFS(ローデータ!$B$12:$B$1011,1,ローデータ!$G$12:$G$1011,$G$4,ローデータ!$H$12:$H$1011,$A$79,ローデータ!$K$12:$K$1011,E73)</f>
        <v>3</v>
      </c>
      <c r="F79" s="286"/>
      <c r="G79" s="285">
        <f>COUNTIFS(ローデータ!$B$12:$B$1011,1,ローデータ!$G$12:$G$1011,$G$4,ローデータ!$H$12:$H$1011,$A$79,ローデータ!$K$12:$K$1011,G73)</f>
        <v>1</v>
      </c>
      <c r="H79" s="287"/>
      <c r="I79" s="287"/>
      <c r="J79" s="103">
        <f t="shared" si="2"/>
        <v>7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1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2</v>
      </c>
      <c r="D81" s="286"/>
      <c r="E81" s="285">
        <f>COUNTIFS(ローデータ!$B$12:$B$1011,1,ローデータ!$G$12:$G$1011,$G$4,ローデータ!$H$12:$H$1011,$A$81,ローデータ!$K$12:$K$1011,E73)</f>
        <v>1</v>
      </c>
      <c r="F81" s="286"/>
      <c r="G81" s="285">
        <f>COUNTIFS(ローデータ!$B$12:$B$1011,1,ローデータ!$G$12:$G$1011,$G$4,ローデータ!$H$12:$H$1011,$A$81,ローデータ!$K$12:$K$1011,G73)</f>
        <v>1</v>
      </c>
      <c r="H81" s="287"/>
      <c r="I81" s="287"/>
      <c r="J81" s="103">
        <f t="shared" si="2"/>
        <v>4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2</v>
      </c>
      <c r="D82" s="286"/>
      <c r="E82" s="285">
        <f>COUNTIFS(ローデータ!$B$12:$B$1011,1,ローデータ!$G$12:$G$1011,$G$4,ローデータ!$H$12:$H$1011,$A$82,ローデータ!$K$12:$K$1011,E73)</f>
        <v>1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3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1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1</v>
      </c>
    </row>
    <row r="84" spans="1:17" ht="14.1" customHeight="1" thickTop="1" x14ac:dyDescent="0.15">
      <c r="A84" s="327" t="s">
        <v>50</v>
      </c>
      <c r="B84" s="328"/>
      <c r="C84" s="348">
        <f>SUM(C75:D83)</f>
        <v>21</v>
      </c>
      <c r="D84" s="349"/>
      <c r="E84" s="348">
        <f>SUM(E75:F83)</f>
        <v>16</v>
      </c>
      <c r="F84" s="349"/>
      <c r="G84" s="350">
        <f>SUM(G75:I83)</f>
        <v>15</v>
      </c>
      <c r="H84" s="350"/>
      <c r="I84" s="348"/>
      <c r="J84" s="105">
        <f t="shared" si="2"/>
        <v>52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3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3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9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3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2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1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6</v>
      </c>
      <c r="M101" s="102">
        <f>SUM(M92:M100)</f>
        <v>7</v>
      </c>
      <c r="N101" s="102">
        <f>SUM(N92:N100)</f>
        <v>8</v>
      </c>
      <c r="O101" s="102">
        <f>SUM(O92:O100)</f>
        <v>4</v>
      </c>
      <c r="P101" s="102">
        <f>SUM(P92:P100)</f>
        <v>0</v>
      </c>
      <c r="Q101" s="102">
        <f t="shared" si="3"/>
        <v>25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7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7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5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2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9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2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1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15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16</v>
      </c>
      <c r="G118" s="77"/>
      <c r="H118" s="362" t="s">
        <v>50</v>
      </c>
      <c r="I118" s="363"/>
      <c r="J118" s="108">
        <f t="shared" ref="J118:P118" si="8">SUM(J109:J117)</f>
        <v>1</v>
      </c>
      <c r="K118" s="108">
        <f t="shared" si="8"/>
        <v>8</v>
      </c>
      <c r="L118" s="108">
        <f t="shared" si="8"/>
        <v>1</v>
      </c>
      <c r="M118" s="108">
        <f t="shared" si="8"/>
        <v>0</v>
      </c>
      <c r="N118" s="108">
        <f t="shared" si="8"/>
        <v>3</v>
      </c>
      <c r="O118" s="108">
        <f t="shared" si="8"/>
        <v>5</v>
      </c>
      <c r="P118" s="108">
        <f t="shared" si="8"/>
        <v>0</v>
      </c>
      <c r="Q118" s="108">
        <f t="shared" si="5"/>
        <v>18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9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9</v>
      </c>
      <c r="I128" s="114">
        <f>COUNTIFS(ローデータ!$B$12:$B$1011,1,ローデータ!$G$12:$G$1011,$G$4,ローデータ!$K$12:$K$1011,$F$21,ローデータ!$S$12:$S$1011,$I$124,ローデータ!$H$12:$H$1011,A128)</f>
        <v>9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9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3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3</v>
      </c>
      <c r="I129" s="114">
        <f>COUNTIFS(ローデータ!$B$12:$B$1011,1,ローデータ!$G$12:$G$1011,$G$4,ローデータ!$K$12:$K$1011,$F$21,ローデータ!$S$12:$S$1011,$I$124,ローデータ!$H$12:$H$1011,A129)</f>
        <v>3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1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1</v>
      </c>
      <c r="I133" s="114">
        <f>COUNTIFS(ローデータ!$B$12:$B$1011,1,ローデータ!$G$12:$G$1011,$G$4,ローデータ!$K$12:$K$1011,$F$21,ローデータ!$S$12:$S$1011,$I$124,ローデータ!$H$12:$H$1011,A133)</f>
        <v>1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15</v>
      </c>
      <c r="I136" s="110">
        <f>SUM(I127:I135)</f>
        <v>15</v>
      </c>
      <c r="J136" s="108">
        <f>SUM(J127:J135)</f>
        <v>0</v>
      </c>
      <c r="K136" s="108">
        <f>SUM(K127:K135)</f>
        <v>0</v>
      </c>
      <c r="L136" s="108">
        <f t="shared" si="9"/>
        <v>15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11</v>
      </c>
      <c r="I144" s="93">
        <f>SUMIFS(ローデータ!$T$12:$T$1011,ローデータ!$B$12:$B$1011,1,ローデータ!$G$12:$G$1011,$G$4,ローデータ!$K$12:$K$1011,$F$21,ローデータ!$H$12:$H$1011,A144)</f>
        <v>1</v>
      </c>
      <c r="J144" s="90">
        <f>SUMIFS(ローデータ!$U$12:$U$1011,ローデータ!$B$12:$B$1011,1,ローデータ!$G$12:$G$1011,$G$4,ローデータ!$K$12:$K$1011,$F$21,ローデータ!$H$12:$H$1011,A144)</f>
        <v>8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4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5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5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3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1</v>
      </c>
      <c r="E149" s="90">
        <f>SUMIFS(ローデータ!$O$12:$O$1011,ローデータ!$B$12:$B$1011,1,ローデータ!$G$12:$G$1011,$G$4,ローデータ!$K$12:$K$1011,$F$21,ローデータ!$H$12:$H$1011,A149)</f>
        <v>1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2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1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1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2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19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20</v>
      </c>
      <c r="I152" s="56">
        <f t="shared" ref="I152:O152" si="15">SUM(I143:I151)</f>
        <v>1</v>
      </c>
      <c r="J152" s="56">
        <f t="shared" si="15"/>
        <v>14</v>
      </c>
      <c r="K152" s="56">
        <f t="shared" si="15"/>
        <v>1</v>
      </c>
      <c r="L152" s="56">
        <f t="shared" si="15"/>
        <v>0</v>
      </c>
      <c r="M152" s="56">
        <f t="shared" si="15"/>
        <v>6</v>
      </c>
      <c r="N152" s="56">
        <f t="shared" si="15"/>
        <v>1</v>
      </c>
      <c r="O152" s="56">
        <f t="shared" si="15"/>
        <v>0</v>
      </c>
      <c r="P152" s="56">
        <f t="shared" si="13"/>
        <v>23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21</v>
      </c>
      <c r="G159" s="286"/>
      <c r="H159" s="285">
        <f>COUNTIFS(ローデータ!$B$12:$B$1011,1,ローデータ!$G$12:$G$1011,$G$4,ローデータ!$I$12:$I$1011,$C$14,ローデータ!$K$12:$K$1011,H157)</f>
        <v>16</v>
      </c>
      <c r="I159" s="286"/>
      <c r="J159" s="285">
        <f>COUNTIFS(ローデータ!$B$12:$B$1011,1,ローデータ!$G$12:$G$1011,$G$4,ローデータ!$I$12:$I$1011,$C$14,ローデータ!$K$12:$K$1011,J157)</f>
        <v>15</v>
      </c>
      <c r="K159" s="287"/>
      <c r="L159" s="286"/>
      <c r="M159" s="56">
        <f t="shared" ref="M159:M171" si="16">SUM(F159:L159)</f>
        <v>52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21</v>
      </c>
      <c r="G171" s="286"/>
      <c r="H171" s="285">
        <f>SUM(H159:I170)</f>
        <v>16</v>
      </c>
      <c r="I171" s="286"/>
      <c r="J171" s="285">
        <f>SUM(J159:L170)</f>
        <v>15</v>
      </c>
      <c r="K171" s="287"/>
      <c r="L171" s="286"/>
      <c r="M171" s="56">
        <f t="shared" si="16"/>
        <v>52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21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7</v>
      </c>
      <c r="H198" s="89">
        <f>SUMIFS(ローデータ!O12:O1011,ローデータ!$B$12:$B$1011,1,ローデータ!$G$12:$G$1011,$G$4,ローデータ!$I$12:$I$1011,$C$14,ローデータ!$K$12:$K$1011,$B$21)</f>
        <v>8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25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6</v>
      </c>
      <c r="G210" s="94">
        <f t="shared" ref="G210:I210" si="19">SUM(G198:G209)</f>
        <v>7</v>
      </c>
      <c r="H210" s="94">
        <f>SUM(H198:H209)</f>
        <v>8</v>
      </c>
      <c r="I210" s="94">
        <f t="shared" si="19"/>
        <v>4</v>
      </c>
      <c r="J210" s="94">
        <f>SUM(J198:J209)</f>
        <v>0</v>
      </c>
      <c r="K210" s="118">
        <f t="shared" si="18"/>
        <v>25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15</v>
      </c>
      <c r="G228" s="56">
        <f>SUM(G216:G227)</f>
        <v>1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8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3</v>
      </c>
      <c r="K234" s="89">
        <f>SUMIFS(ローデータ!Y12:Y1011,ローデータ!$B$12:$B$1011,1,ローデータ!$G$12:$G$1011,$G$4,ローデータ!$I$12:$I$1011,$C$14,ローデータ!$K$12:$K$1011,$D$21)</f>
        <v>5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18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1</v>
      </c>
      <c r="G246" s="94">
        <f t="shared" ref="G246:L246" si="22">SUM(G234:G245)</f>
        <v>8</v>
      </c>
      <c r="H246" s="94">
        <f t="shared" si="22"/>
        <v>1</v>
      </c>
      <c r="I246" s="94">
        <f>SUM(I234:I245)</f>
        <v>0</v>
      </c>
      <c r="J246" s="94">
        <f t="shared" si="22"/>
        <v>3</v>
      </c>
      <c r="K246" s="94">
        <f>SUM(K234:K245)</f>
        <v>5</v>
      </c>
      <c r="L246" s="94">
        <f t="shared" si="22"/>
        <v>0</v>
      </c>
      <c r="M246" s="56">
        <f t="shared" si="21"/>
        <v>18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15</v>
      </c>
      <c r="L254" s="56">
        <f>COUNTIFS(ローデータ!$B$12:$B$1011,1,ローデータ!$G$12:$G$1011,$G$4,ローデータ!$I$12:$I$1011,$C$14,ローデータ!$K$12:$K$1011,$F$21,ローデータ!$S$12:$S$1011,L251)</f>
        <v>15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15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15</v>
      </c>
      <c r="L266" s="94">
        <f>SUM(L254:L265)</f>
        <v>15</v>
      </c>
      <c r="M266" s="94">
        <f>SUM(M254:M265)</f>
        <v>0</v>
      </c>
      <c r="N266" s="94">
        <f>SUM(N254:N265)</f>
        <v>0</v>
      </c>
      <c r="O266" s="56">
        <f>SUM(L266:N266)</f>
        <v>15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10</v>
      </c>
      <c r="H272" s="89">
        <f>SUMIFS(ローデータ!O86:O1085,ローデータ!$B$12:$B$1011,1,ローデータ!$G$12:$G$1011,$G$4,ローデータ!$I$12:$I$1011,$C$14,ローデータ!$K$12:$K$1011,$F$21)</f>
        <v>2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13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14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6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23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1</v>
      </c>
      <c r="G284" s="56">
        <f t="shared" ref="G284:J284" si="28">SUM(G272:G283)</f>
        <v>10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5">
        <f t="shared" si="26"/>
        <v>13</v>
      </c>
      <c r="L284" s="94">
        <f>SUM(L272:L283)</f>
        <v>1</v>
      </c>
      <c r="M284" s="94">
        <f t="shared" ref="M284:R284" si="29">SUM(M272:M283)</f>
        <v>14</v>
      </c>
      <c r="N284" s="94">
        <f t="shared" si="29"/>
        <v>1</v>
      </c>
      <c r="O284" s="94">
        <f t="shared" si="29"/>
        <v>0</v>
      </c>
      <c r="P284" s="94">
        <f t="shared" si="29"/>
        <v>6</v>
      </c>
      <c r="Q284" s="94">
        <f t="shared" si="29"/>
        <v>1</v>
      </c>
      <c r="R284" s="94">
        <f t="shared" si="29"/>
        <v>0</v>
      </c>
      <c r="S284" s="56">
        <f t="shared" si="27"/>
        <v>23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I9" sqref="I9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6" t="s">
        <v>46</v>
      </c>
      <c r="C3" s="285" t="str">
        <f>ローデータ!B2</f>
        <v>北区</v>
      </c>
      <c r="D3" s="287"/>
      <c r="E3" s="287"/>
      <c r="F3" s="286"/>
    </row>
    <row r="4" spans="1:20" ht="18" customHeight="1" x14ac:dyDescent="0.15">
      <c r="B4" s="209" t="s">
        <v>47</v>
      </c>
      <c r="C4" s="167" t="s">
        <v>3</v>
      </c>
      <c r="D4" s="167" t="s">
        <v>4</v>
      </c>
      <c r="E4" s="167" t="s">
        <v>5</v>
      </c>
      <c r="F4" s="167" t="s">
        <v>8</v>
      </c>
    </row>
    <row r="5" spans="1:20" ht="15.95" customHeight="1" x14ac:dyDescent="0.15">
      <c r="B5" s="211"/>
      <c r="C5" s="169" t="str">
        <f>ローデータ!B4</f>
        <v>令和2年</v>
      </c>
      <c r="D5" s="165">
        <f>ローデータ!C4</f>
        <v>3</v>
      </c>
      <c r="E5" s="165">
        <f>ローデータ!D4</f>
        <v>26</v>
      </c>
      <c r="F5" s="165" t="str">
        <f>ローデータ!E4</f>
        <v>木</v>
      </c>
    </row>
    <row r="6" spans="1:20" ht="15.95" customHeight="1" x14ac:dyDescent="0.15"/>
    <row r="7" spans="1:20" ht="15.95" customHeight="1" x14ac:dyDescent="0.15">
      <c r="B7" s="289" t="s">
        <v>227</v>
      </c>
      <c r="C7" s="239"/>
      <c r="E7" t="s">
        <v>230</v>
      </c>
    </row>
    <row r="8" spans="1:20" ht="15.95" customHeight="1" x14ac:dyDescent="0.15">
      <c r="B8" s="285">
        <f>COUNTIFS(ローデータ!B12:B1011,1)+COUNTIFS(ローデータ!B12:B1011,2)</f>
        <v>491</v>
      </c>
      <c r="C8" s="286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8" t="s">
        <v>51</v>
      </c>
      <c r="D13" s="165">
        <f>COUNTIFS(ローデータ!B12:B1011,1)</f>
        <v>439</v>
      </c>
      <c r="E13" s="165">
        <f>COUNTIFS(ローデータ!B12:B1011,2)</f>
        <v>52</v>
      </c>
      <c r="F13" s="165">
        <f>SUM(D13:E13)</f>
        <v>491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6" t="s">
        <v>46</v>
      </c>
      <c r="B16" s="285" t="str">
        <f>ローデータ!B2</f>
        <v>北区</v>
      </c>
      <c r="C16" s="287"/>
      <c r="D16" s="287"/>
      <c r="E16" s="286"/>
      <c r="G16" s="290" t="s">
        <v>195</v>
      </c>
      <c r="H16" s="291"/>
      <c r="I16" s="292"/>
      <c r="K16" s="82"/>
      <c r="L16" s="62"/>
    </row>
    <row r="17" spans="1:19" ht="15.95" customHeight="1" x14ac:dyDescent="0.15">
      <c r="A17" s="209" t="s">
        <v>47</v>
      </c>
      <c r="B17" s="167" t="s">
        <v>3</v>
      </c>
      <c r="C17" s="167" t="s">
        <v>4</v>
      </c>
      <c r="D17" s="167" t="s">
        <v>5</v>
      </c>
      <c r="E17" s="167" t="s">
        <v>8</v>
      </c>
      <c r="G17" s="293"/>
      <c r="H17" s="294"/>
      <c r="I17" s="295"/>
      <c r="K17" s="62"/>
      <c r="L17" s="62"/>
    </row>
    <row r="18" spans="1:19" ht="15.95" customHeight="1" x14ac:dyDescent="0.15">
      <c r="A18" s="211"/>
      <c r="B18" s="169" t="str">
        <f>ローデータ!B4</f>
        <v>令和2年</v>
      </c>
      <c r="C18" s="120">
        <f>ローデータ!C4</f>
        <v>3</v>
      </c>
      <c r="D18" s="120">
        <f>ローデータ!D4</f>
        <v>26</v>
      </c>
      <c r="E18" s="120" t="str">
        <f>ローデータ!E4</f>
        <v>木</v>
      </c>
      <c r="G18" s="285">
        <f>COUNTIFS(ローデータ!B12:B1011,2)</f>
        <v>52</v>
      </c>
      <c r="H18" s="287"/>
      <c r="I18" s="286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28"/>
      <c r="B23" s="289">
        <v>1</v>
      </c>
      <c r="C23" s="239"/>
      <c r="D23" s="289">
        <v>2</v>
      </c>
      <c r="E23" s="239"/>
      <c r="F23" s="289">
        <v>3</v>
      </c>
      <c r="G23" s="238"/>
      <c r="H23" s="239"/>
      <c r="I23" s="20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30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11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8" t="s">
        <v>51</v>
      </c>
      <c r="B25" s="285">
        <f>COUNTIFS(ローデータ!$B$12:$B$1011,2,ローデータ!$K$12:$K$1011,B23)</f>
        <v>52</v>
      </c>
      <c r="C25" s="286"/>
      <c r="D25" s="285">
        <f>COUNTIFS(ローデータ!$B$12:$B$1011,2,ローデータ!$K$12:$K$1011,D23)</f>
        <v>0</v>
      </c>
      <c r="E25" s="286"/>
      <c r="F25" s="285">
        <f>COUNTIFS(ローデータ!$B$12:$B$1011,2,ローデータ!$K$12:$K$1011,F23)</f>
        <v>0</v>
      </c>
      <c r="G25" s="287"/>
      <c r="H25" s="286"/>
      <c r="I25" s="56">
        <f>SUM(B25:H25)</f>
        <v>52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28"/>
      <c r="B29" s="166">
        <v>1</v>
      </c>
      <c r="C29" s="166">
        <v>2</v>
      </c>
      <c r="D29" s="166">
        <v>3</v>
      </c>
      <c r="E29" s="166">
        <v>4</v>
      </c>
      <c r="F29" s="166">
        <v>5</v>
      </c>
      <c r="G29" s="248" t="s">
        <v>50</v>
      </c>
      <c r="I29" s="265"/>
      <c r="J29" s="281" t="s">
        <v>96</v>
      </c>
      <c r="K29" s="283" t="s">
        <v>97</v>
      </c>
      <c r="L29" s="279" t="s">
        <v>98</v>
      </c>
      <c r="M29" s="283" t="s">
        <v>99</v>
      </c>
      <c r="N29" s="279" t="s">
        <v>100</v>
      </c>
      <c r="O29" s="273" t="s">
        <v>50</v>
      </c>
    </row>
    <row r="30" spans="1:19" ht="15.95" customHeight="1" x14ac:dyDescent="0.15">
      <c r="A30" s="229"/>
      <c r="B30" s="246" t="s">
        <v>65</v>
      </c>
      <c r="C30" s="246" t="s">
        <v>66</v>
      </c>
      <c r="D30" s="275" t="s">
        <v>101</v>
      </c>
      <c r="E30" s="240" t="s">
        <v>102</v>
      </c>
      <c r="F30" s="277" t="s">
        <v>103</v>
      </c>
      <c r="G30" s="288"/>
      <c r="H30" s="39"/>
      <c r="I30" s="266"/>
      <c r="J30" s="282"/>
      <c r="K30" s="284"/>
      <c r="L30" s="280"/>
      <c r="M30" s="284"/>
      <c r="N30" s="280"/>
      <c r="O30" s="274"/>
    </row>
    <row r="31" spans="1:19" ht="15.95" customHeight="1" x14ac:dyDescent="0.15">
      <c r="A31" s="230"/>
      <c r="B31" s="247"/>
      <c r="C31" s="247"/>
      <c r="D31" s="276"/>
      <c r="E31" s="241"/>
      <c r="F31" s="278"/>
      <c r="G31" s="249"/>
      <c r="H31" s="39"/>
      <c r="I31" s="168" t="s">
        <v>51</v>
      </c>
      <c r="J31" s="85">
        <f>SUMIFS(ローデータ!M12:M1011,ローデータ!$B$12:$B$1011,2,ローデータ!$K$12:$K$1011,$B$23)</f>
        <v>55</v>
      </c>
      <c r="K31" s="85">
        <f>SUMIFS(ローデータ!N12:N1011,ローデータ!$B$12:$B$1011,2,ローデータ!$K$12:$K$1011,$B$23)</f>
        <v>60</v>
      </c>
      <c r="L31" s="85">
        <f>SUMIFS(ローデータ!O12:O1011,ローデータ!$B$12:$B$1011,2,ローデータ!$K$12:$K$1011,$B$23)</f>
        <v>0</v>
      </c>
      <c r="M31" s="85">
        <f>SUMIFS(ローデータ!P12:P1011,ローデータ!$B$12:$B$1011,2,ローデータ!$K$12:$K$1011,$B$23)</f>
        <v>0</v>
      </c>
      <c r="N31" s="85">
        <f>SUMIFS(ローデータ!Q12:Q1011,ローデータ!$B$12:$B$1011,2,ローデータ!$K$12:$K$1011,$B$23)</f>
        <v>0</v>
      </c>
      <c r="O31" s="85">
        <f>SUM(J31:N31)</f>
        <v>115</v>
      </c>
    </row>
    <row r="32" spans="1:19" ht="15.95" customHeight="1" x14ac:dyDescent="0.15">
      <c r="A32" s="168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52</v>
      </c>
      <c r="G32" s="56">
        <f>SUM(B32:F32)</f>
        <v>52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28"/>
      <c r="B36" s="166">
        <v>1</v>
      </c>
      <c r="C36" s="166">
        <v>2</v>
      </c>
      <c r="D36" s="166">
        <v>3</v>
      </c>
      <c r="E36" s="209" t="s">
        <v>50</v>
      </c>
      <c r="F36" s="39"/>
      <c r="I36" s="265"/>
      <c r="J36" s="267" t="s">
        <v>104</v>
      </c>
      <c r="K36" s="226" t="s">
        <v>105</v>
      </c>
      <c r="L36" s="226" t="s">
        <v>98</v>
      </c>
      <c r="M36" s="226" t="s">
        <v>106</v>
      </c>
      <c r="N36" s="242" t="s">
        <v>107</v>
      </c>
      <c r="O36" s="226" t="s">
        <v>36</v>
      </c>
      <c r="P36" s="242" t="s">
        <v>69</v>
      </c>
      <c r="Q36" s="248" t="s">
        <v>50</v>
      </c>
    </row>
    <row r="37" spans="1:17" ht="15.95" customHeight="1" x14ac:dyDescent="0.15">
      <c r="A37" s="230"/>
      <c r="B37" s="167" t="s">
        <v>67</v>
      </c>
      <c r="C37" s="167" t="s">
        <v>66</v>
      </c>
      <c r="D37" s="167" t="s">
        <v>68</v>
      </c>
      <c r="E37" s="211"/>
      <c r="G37" s="39"/>
      <c r="I37" s="266"/>
      <c r="J37" s="268"/>
      <c r="K37" s="227"/>
      <c r="L37" s="227"/>
      <c r="M37" s="227"/>
      <c r="N37" s="243"/>
      <c r="O37" s="227"/>
      <c r="P37" s="243"/>
      <c r="Q37" s="249"/>
    </row>
    <row r="38" spans="1:17" ht="15.95" customHeight="1" x14ac:dyDescent="0.15">
      <c r="A38" s="168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168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0"/>
      <c r="B42" s="253" t="s">
        <v>16</v>
      </c>
      <c r="C42" s="254"/>
      <c r="D42" s="254"/>
      <c r="E42" s="254"/>
      <c r="F42" s="255"/>
      <c r="G42" s="256" t="s">
        <v>50</v>
      </c>
      <c r="H42" s="259" t="s">
        <v>13</v>
      </c>
      <c r="I42" s="260"/>
      <c r="J42" s="261"/>
      <c r="K42" s="262" t="s">
        <v>50</v>
      </c>
    </row>
    <row r="43" spans="1:17" ht="15.95" customHeight="1" x14ac:dyDescent="0.15">
      <c r="A43" s="251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7"/>
      <c r="H43" s="64">
        <v>1</v>
      </c>
      <c r="I43" s="63">
        <v>2</v>
      </c>
      <c r="J43" s="63">
        <v>3</v>
      </c>
      <c r="K43" s="263"/>
      <c r="M43" s="39"/>
      <c r="N43" s="39"/>
      <c r="O43" s="39"/>
      <c r="P43" s="39"/>
    </row>
    <row r="44" spans="1:17" ht="15.95" customHeight="1" x14ac:dyDescent="0.15">
      <c r="A44" s="251"/>
      <c r="B44" s="246" t="s">
        <v>65</v>
      </c>
      <c r="C44" s="246" t="s">
        <v>66</v>
      </c>
      <c r="D44" s="269" t="s">
        <v>101</v>
      </c>
      <c r="E44" s="271" t="s">
        <v>102</v>
      </c>
      <c r="F44" s="222" t="s">
        <v>103</v>
      </c>
      <c r="G44" s="257"/>
      <c r="H44" s="224" t="s">
        <v>67</v>
      </c>
      <c r="I44" s="244" t="s">
        <v>66</v>
      </c>
      <c r="J44" s="244" t="s">
        <v>68</v>
      </c>
      <c r="K44" s="263"/>
      <c r="M44" s="39"/>
      <c r="N44" s="39"/>
      <c r="O44" s="39"/>
      <c r="P44" s="39"/>
    </row>
    <row r="45" spans="1:17" ht="15.95" customHeight="1" x14ac:dyDescent="0.15">
      <c r="A45" s="252"/>
      <c r="B45" s="247"/>
      <c r="C45" s="247"/>
      <c r="D45" s="270"/>
      <c r="E45" s="272"/>
      <c r="F45" s="223"/>
      <c r="G45" s="258"/>
      <c r="H45" s="225"/>
      <c r="I45" s="245"/>
      <c r="J45" s="245"/>
      <c r="K45" s="264"/>
      <c r="M45" s="39"/>
      <c r="N45" s="39"/>
      <c r="O45" s="39"/>
      <c r="P45" s="39"/>
    </row>
    <row r="46" spans="1:17" ht="15.95" customHeight="1" x14ac:dyDescent="0.15">
      <c r="A46" s="168" t="s">
        <v>51</v>
      </c>
      <c r="B46" s="85">
        <f>COUNTIFS(ローデータ!$B$12:$B$1011,2,ローデータ!$K$12:$K$1011,$F$23,ローデータ!$L$12:$L$1011,B43)</f>
        <v>0</v>
      </c>
      <c r="C46" s="85">
        <f>COUNTIFS(ローデータ!$B$12:$B$1011,2,ローデータ!$K$12:$K$1011,$F$23,ローデータ!$L$12:$L$1011,C43)</f>
        <v>0</v>
      </c>
      <c r="D46" s="85">
        <f>COUNTIFS(ローデータ!$B$12:$B$1011,2,ローデータ!$K$12:$K$1011,$F$23,ローデータ!$L$12:$L$1011,D43)</f>
        <v>0</v>
      </c>
      <c r="E46" s="85">
        <f>COUNTIFS(ローデータ!$B$12:$B$1011,2,ローデータ!$K$12:$K$1011,$F$23,ローデータ!$L$12:$L$1011,E43)</f>
        <v>0</v>
      </c>
      <c r="F46" s="85">
        <f>COUNTIFS(ローデータ!$B$12:$B$1011,2,ローデータ!$K$12:$K$1011,$F$23,ローデータ!$L$12:$L$1011,F43)</f>
        <v>0</v>
      </c>
      <c r="G46" s="86">
        <f>SUM(B46:F46)</f>
        <v>0</v>
      </c>
      <c r="H46" s="88">
        <f>COUNTIFS(ローデータ!$B$12:$B$1011,2,ローデータ!$K$12:$K$1011,$F$23,ローデータ!$S$12:$S$1011,H43)</f>
        <v>0</v>
      </c>
      <c r="I46" s="89">
        <f>COUNTIFS(ローデータ!$B$12:$B$1011,2,ローデータ!$K$12:$K$1011,$F$23,ローデータ!$S$12:$S$1011,I43)</f>
        <v>0</v>
      </c>
      <c r="J46" s="89">
        <f>COUNTIFS(ローデータ!$B$12:$B$1011,2,ローデータ!$K$12:$K$1011,$F$23,ローデータ!$S$12:$S$1011,J43)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28"/>
      <c r="B49" s="231" t="s">
        <v>165</v>
      </c>
      <c r="C49" s="232"/>
      <c r="D49" s="232"/>
      <c r="E49" s="232"/>
      <c r="F49" s="233"/>
      <c r="G49" s="234" t="s">
        <v>50</v>
      </c>
      <c r="H49" s="237" t="s">
        <v>71</v>
      </c>
      <c r="I49" s="238"/>
      <c r="J49" s="238"/>
      <c r="K49" s="238"/>
      <c r="L49" s="238"/>
      <c r="M49" s="238"/>
      <c r="N49" s="239"/>
      <c r="O49" s="209" t="s">
        <v>50</v>
      </c>
    </row>
    <row r="50" spans="1:15" ht="15.95" customHeight="1" x14ac:dyDescent="0.15">
      <c r="A50" s="229"/>
      <c r="B50" s="212" t="s">
        <v>96</v>
      </c>
      <c r="C50" s="214" t="s">
        <v>97</v>
      </c>
      <c r="D50" s="216" t="s">
        <v>98</v>
      </c>
      <c r="E50" s="214" t="s">
        <v>99</v>
      </c>
      <c r="F50" s="216" t="s">
        <v>100</v>
      </c>
      <c r="G50" s="235"/>
      <c r="H50" s="218" t="s">
        <v>104</v>
      </c>
      <c r="I50" s="220" t="s">
        <v>105</v>
      </c>
      <c r="J50" s="220" t="s">
        <v>98</v>
      </c>
      <c r="K50" s="220" t="s">
        <v>106</v>
      </c>
      <c r="L50" s="240" t="s">
        <v>107</v>
      </c>
      <c r="M50" s="220" t="s">
        <v>36</v>
      </c>
      <c r="N50" s="240" t="s">
        <v>69</v>
      </c>
      <c r="O50" s="210"/>
    </row>
    <row r="51" spans="1:15" ht="15.95" customHeight="1" x14ac:dyDescent="0.15">
      <c r="A51" s="230"/>
      <c r="B51" s="213"/>
      <c r="C51" s="215"/>
      <c r="D51" s="217"/>
      <c r="E51" s="215"/>
      <c r="F51" s="217"/>
      <c r="G51" s="236"/>
      <c r="H51" s="219"/>
      <c r="I51" s="221"/>
      <c r="J51" s="221"/>
      <c r="K51" s="221"/>
      <c r="L51" s="241"/>
      <c r="M51" s="221"/>
      <c r="N51" s="241"/>
      <c r="O51" s="211"/>
    </row>
    <row r="52" spans="1:15" ht="15.95" customHeight="1" x14ac:dyDescent="0.15">
      <c r="A52" s="168" t="s">
        <v>51</v>
      </c>
      <c r="B52" s="90">
        <f>SUMIFS(ローデータ!M12:M1011,ローデータ!$B$12:$B$1011,2,ローデータ!$K$12:$K$1011,$F$23)</f>
        <v>0</v>
      </c>
      <c r="C52" s="90">
        <f>SUMIFS(ローデータ!N12:N1011,ローデータ!$B$12:$B$1011,2,ローデータ!$K$12:$K$1011,$F$23)</f>
        <v>0</v>
      </c>
      <c r="D52" s="90">
        <f>SUMIFS(ローデータ!O12:O1011,ローデータ!$B$12:$B$1011,2,ローデータ!$K$12:$K$1011,$F$23)</f>
        <v>0</v>
      </c>
      <c r="E52" s="91">
        <f>SUMIFS(ローデータ!P12:P1011,ローデータ!$B$12:$B$1011,2,ローデータ!$K$12:$K$1011,$F$23)</f>
        <v>0</v>
      </c>
      <c r="F52" s="90">
        <f>SUMIFS(ローデータ!Q12:Q1011,ローデータ!$B$12:$B$1011,2,ローデータ!$K$12:$K$1011,$F$23)</f>
        <v>0</v>
      </c>
      <c r="G52" s="92">
        <f>SUM(B52:F52)</f>
        <v>0</v>
      </c>
      <c r="H52" s="93">
        <f>SUMIFS(ローデータ!T12:T1011,ローデータ!$B$12:$B$1011,2,ローデータ!$K$12:$K$1011,$F$23)</f>
        <v>0</v>
      </c>
      <c r="I52" s="90">
        <f>SUMIFS(ローデータ!U12:U1011,ローデータ!$B$12:$B$1011,2,ローデータ!$K$12:$K$1011,$F$23)</f>
        <v>0</v>
      </c>
      <c r="J52" s="90">
        <f>SUMIFS(ローデータ!V12:V1011,ローデータ!$B$12:$B$1011,2,ローデータ!$K$12:$K$1011,$F$23)</f>
        <v>0</v>
      </c>
      <c r="K52" s="90">
        <f>SUMIFS(ローデータ!W12:W1011,ローデータ!$B$12:$B$1011,2,ローデータ!$K$12:$K$1011,$F$23)</f>
        <v>0</v>
      </c>
      <c r="L52" s="90">
        <f>SUMIFS(ローデータ!X12:X1011,ローデータ!$B$12:$B$1011,2,ローデータ!$K$12:$K$1011,$F$23)</f>
        <v>0</v>
      </c>
      <c r="M52" s="90">
        <f>SUMIFS(ローデータ!Y12:Y1011,ローデータ!$B$12:$B$1011,2,ローデータ!$K$12:$K$1011,$F$23)</f>
        <v>0</v>
      </c>
      <c r="N52" s="90">
        <f>SUMIFS(ローデータ!Z12:Z1011,ローデータ!$B$12:$B$1011,2,ローデータ!$K$12:$K$1011,$F$23)</f>
        <v>0</v>
      </c>
      <c r="O52" s="94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16</v>
      </c>
      <c r="H4" s="140" t="s">
        <v>53</v>
      </c>
      <c r="K4" s="412">
        <f>COUNTIFS(ローデータ!B12:B1011,1,ローデータ!G12:G1011,$G$4)</f>
        <v>51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16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5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51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51</v>
      </c>
      <c r="D16" s="56">
        <f>SUM(B16:C16)</f>
        <v>51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24</v>
      </c>
      <c r="C23" s="286"/>
      <c r="D23" s="285">
        <f>COUNTIFS(ローデータ!$B$12:$B$1011,1,ローデータ!$G$12:$G$1011,$G$4,ローデータ!$K$12:$K$1011,D21)</f>
        <v>14</v>
      </c>
      <c r="E23" s="286"/>
      <c r="F23" s="285">
        <f>COUNTIFS(ローデータ!$B$12:$B$1011,1,ローデータ!$G$12:$G$1011,$G$4,ローデータ!$K$12:$K$1011,F21)</f>
        <v>13</v>
      </c>
      <c r="G23" s="287"/>
      <c r="H23" s="286"/>
      <c r="I23" s="56">
        <f>SUM(B23:H23)</f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9</v>
      </c>
      <c r="K29" s="85">
        <f>SUMIFS(ローデータ!N12:N1011,ローデータ!$B$12:$B$1011,1,ローデータ!$G$12:$G$1011,$G$4,ローデータ!$K$12:$K$1011,$B$21)</f>
        <v>15</v>
      </c>
      <c r="L29" s="85">
        <f>SUMIFS(ローデータ!O12:O1011,ローデータ!$B$12:$B$1011,1,ローデータ!$G$12:$G$1011,$G$4,ローデータ!$K$12:$K$1011,$B$21)</f>
        <v>7</v>
      </c>
      <c r="M29" s="85">
        <f>SUMIFS(ローデータ!P12:P1011,ローデータ!$B$12:$B$1011,1,ローデータ!$G$12:$G$1011,$G$4,ローデータ!$K$12:$K$1011,$B$21)</f>
        <v>8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14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12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13</v>
      </c>
      <c r="H44" s="88">
        <f>COUNTIFS(ローデータ!$B$12:$B$1011,1,ローデータ!$G$12:$G$1011,$G$4,ローデータ!$K$12:$K$1011,$F$21,ローデータ!$S$12:$S$1011,H41)</f>
        <v>13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2</v>
      </c>
      <c r="C50" s="90">
        <f>SUMIFS(ローデータ!N12:N1011,ローデータ!$B$12:$B$1011,1,ローデータ!$G$12:$G$1011,$G$4,ローデータ!$K$12:$K$1011,$F$21)</f>
        <v>15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12</v>
      </c>
      <c r="J50" s="90">
        <f>SUMIFS(ローデータ!V12:V1011,ローデータ!$B$12:$B$1011,1,ローデータ!$G$12:$G$1011,$G$4,ローデータ!$K$12:$K$1011,$F$21)</f>
        <v>7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12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5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5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327" t="s">
        <v>50</v>
      </c>
      <c r="B68" s="328"/>
      <c r="C68" s="99">
        <f>SUM(C59:C67)</f>
        <v>51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51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2</v>
      </c>
      <c r="D75" s="286"/>
      <c r="E75" s="285">
        <f>COUNTIFS(ローデータ!$B$12:$B$1011,1,ローデータ!$G$12:$G$1011,$G$4,ローデータ!$H$12:$H$1011,$A$75,ローデータ!$K$12:$K$1011,E73)</f>
        <v>1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2</v>
      </c>
      <c r="D76" s="286"/>
      <c r="E76" s="285">
        <f>COUNTIFS(ローデータ!$B$12:$B$1011,1,ローデータ!$G$12:$G$1011,$G$4,ローデータ!$H$12:$H$1011,$A$76,ローデータ!$K$12:$K$1011,E73)</f>
        <v>9</v>
      </c>
      <c r="F76" s="286"/>
      <c r="G76" s="285">
        <f>COUNTIFS(ローデータ!$B$12:$B$1011,1,ローデータ!$G$12:$G$1011,$G$4,ローデータ!$H$12:$H$1011,$A$76,ローデータ!$K$12:$K$1011,G73)</f>
        <v>5</v>
      </c>
      <c r="H76" s="287"/>
      <c r="I76" s="287"/>
      <c r="J76" s="103">
        <f t="shared" si="2"/>
        <v>16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2</v>
      </c>
      <c r="D77" s="286"/>
      <c r="E77" s="285">
        <f>COUNTIFS(ローデータ!$B$12:$B$1011,1,ローデータ!$G$12:$G$1011,$G$4,ローデータ!$H$12:$H$1011,$A$77,ローデータ!$K$12:$K$1011,E73)</f>
        <v>0</v>
      </c>
      <c r="F77" s="286"/>
      <c r="G77" s="285">
        <f>COUNTIFS(ローデータ!$B$12:$B$1011,1,ローデータ!$G$12:$G$1011,$G$4,ローデータ!$H$12:$H$1011,$A$77,ローデータ!$K$12:$K$1011,G73)</f>
        <v>4</v>
      </c>
      <c r="H77" s="287"/>
      <c r="I77" s="287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2</v>
      </c>
      <c r="D78" s="286"/>
      <c r="E78" s="285">
        <f>COUNTIFS(ローデータ!$B$12:$B$1011,1,ローデータ!$G$12:$G$1011,$G$4,ローデータ!$H$12:$H$1011,$A$78,ローデータ!$K$12:$K$1011,E73)</f>
        <v>4</v>
      </c>
      <c r="F78" s="286"/>
      <c r="G78" s="285">
        <f>COUNTIFS(ローデータ!$B$12:$B$1011,1,ローデータ!$G$12:$G$1011,$G$4,ローデータ!$H$12:$H$1011,$A$78,ローデータ!$K$12:$K$1011,G73)</f>
        <v>1</v>
      </c>
      <c r="H78" s="287"/>
      <c r="I78" s="287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6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2</v>
      </c>
      <c r="H79" s="287"/>
      <c r="I79" s="287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3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4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1</v>
      </c>
      <c r="H81" s="287"/>
      <c r="I81" s="287"/>
      <c r="J81" s="103">
        <f t="shared" si="2"/>
        <v>5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2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1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1</v>
      </c>
    </row>
    <row r="84" spans="1:17" ht="14.1" customHeight="1" thickTop="1" x14ac:dyDescent="0.15">
      <c r="A84" s="327" t="s">
        <v>50</v>
      </c>
      <c r="B84" s="328"/>
      <c r="C84" s="348">
        <f>SUM(C75:D83)</f>
        <v>24</v>
      </c>
      <c r="D84" s="349"/>
      <c r="E84" s="348">
        <f>SUM(E75:F83)</f>
        <v>14</v>
      </c>
      <c r="F84" s="349"/>
      <c r="G84" s="350">
        <f>SUM(G75:I83)</f>
        <v>13</v>
      </c>
      <c r="H84" s="350"/>
      <c r="I84" s="348"/>
      <c r="J84" s="105">
        <f t="shared" si="2"/>
        <v>51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1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4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4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8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3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5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1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5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8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4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2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1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9</v>
      </c>
      <c r="M101" s="102">
        <f>SUM(M92:M100)</f>
        <v>15</v>
      </c>
      <c r="N101" s="102">
        <f>SUM(N92:N100)</f>
        <v>7</v>
      </c>
      <c r="O101" s="102">
        <f>SUM(O92:O100)</f>
        <v>8</v>
      </c>
      <c r="P101" s="102">
        <f>SUM(P92:P100)</f>
        <v>0</v>
      </c>
      <c r="Q101" s="102">
        <f t="shared" si="3"/>
        <v>39</v>
      </c>
    </row>
    <row r="102" spans="1:17" ht="14.1" customHeight="1" x14ac:dyDescent="0.15">
      <c r="A102" s="133" t="s">
        <v>50</v>
      </c>
      <c r="B102" s="134"/>
      <c r="C102" s="56">
        <f>SUM(C93:C101)</f>
        <v>20</v>
      </c>
      <c r="D102" s="56">
        <f>SUM(D93:D101)</f>
        <v>3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1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9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9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8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2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5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14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14</v>
      </c>
      <c r="G118" s="77"/>
      <c r="H118" s="362" t="s">
        <v>50</v>
      </c>
      <c r="I118" s="363"/>
      <c r="J118" s="108">
        <f t="shared" ref="J118:P118" si="8">SUM(J109:J117)</f>
        <v>1</v>
      </c>
      <c r="K118" s="108">
        <f t="shared" si="8"/>
        <v>9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7</v>
      </c>
      <c r="P118" s="108">
        <f t="shared" si="8"/>
        <v>0</v>
      </c>
      <c r="Q118" s="108">
        <f t="shared" si="5"/>
        <v>18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5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5</v>
      </c>
      <c r="I128" s="114">
        <f>COUNTIFS(ローデータ!$B$12:$B$1011,1,ローデータ!$G$12:$G$1011,$G$4,ローデータ!$K$12:$K$1011,$F$21,ローデータ!$S$12:$S$1011,$I$124,ローデータ!$H$12:$H$1011,A128)</f>
        <v>5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5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3</v>
      </c>
      <c r="D129" s="111">
        <f>COUNTIFS(ローデータ!$B$12:$B$1011,1,ローデータ!$G$12:$G$1011,$G$4,ローデータ!$K$12:$K$1011,$F$21,ローデータ!$L$12:$L$1011,$D$124,ローデータ!$H$12:$H$1011,A129)</f>
        <v>1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4</v>
      </c>
      <c r="I129" s="114">
        <f>COUNTIFS(ローデータ!$B$12:$B$1011,1,ローデータ!$G$12:$G$1011,$G$4,ローデータ!$K$12:$K$1011,$F$21,ローデータ!$S$12:$S$1011,$I$124,ローデータ!$H$12:$H$1011,A129)</f>
        <v>4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1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1</v>
      </c>
      <c r="I133" s="114">
        <f>COUNTIFS(ローデータ!$B$12:$B$1011,1,ローデータ!$G$12:$G$1011,$G$4,ローデータ!$K$12:$K$1011,$F$21,ローデータ!$S$12:$S$1011,$I$124,ローデータ!$H$12:$H$1011,A133)</f>
        <v>1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12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13</v>
      </c>
      <c r="I136" s="110">
        <f>SUM(I127:I135)</f>
        <v>13</v>
      </c>
      <c r="J136" s="108">
        <f>SUM(J127:J135)</f>
        <v>0</v>
      </c>
      <c r="K136" s="108">
        <f>SUM(K127:K135)</f>
        <v>0</v>
      </c>
      <c r="L136" s="108">
        <f t="shared" si="9"/>
        <v>13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5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6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5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3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2</v>
      </c>
      <c r="D145" s="90">
        <f>SUMIFS(ローデータ!$N$12:$N$1011,ローデータ!$B$12:$B$1011,1,ローデータ!$G$12:$G$1011,$G$4,ローデータ!$K$12:$K$1011,$F$21,ローデータ!$H$12:$H$1011,A145)</f>
        <v>6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9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3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6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2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2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1</v>
      </c>
      <c r="E149" s="90">
        <f>SUMIFS(ローデータ!$O$12:$O$1011,ローデータ!$B$12:$B$1011,1,ローデータ!$G$12:$G$1011,$G$4,ローデータ!$K$12:$K$1011,$F$21,ローデータ!$H$12:$H$1011,A149)</f>
        <v>1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2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1</v>
      </c>
      <c r="K149" s="90">
        <f>SUMIFS(ローデータ!$V$12:$V$1011,ローデータ!$B$12:$B$1011,1,ローデータ!$G$12:$G$1011,$G$4,ローデータ!$K$12:$K$1011,$F$21,ローデータ!$H$12:$H$1011,A149)</f>
        <v>2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2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5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2</v>
      </c>
      <c r="D152" s="56">
        <f>SUM(D143:D151)</f>
        <v>15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21</v>
      </c>
      <c r="I152" s="56">
        <f t="shared" ref="I152:O152" si="15">SUM(I143:I151)</f>
        <v>0</v>
      </c>
      <c r="J152" s="56">
        <f t="shared" si="15"/>
        <v>12</v>
      </c>
      <c r="K152" s="56">
        <f t="shared" si="15"/>
        <v>7</v>
      </c>
      <c r="L152" s="56">
        <f t="shared" si="15"/>
        <v>0</v>
      </c>
      <c r="M152" s="56">
        <f t="shared" si="15"/>
        <v>12</v>
      </c>
      <c r="N152" s="56">
        <f t="shared" si="15"/>
        <v>1</v>
      </c>
      <c r="O152" s="56">
        <f t="shared" si="15"/>
        <v>0</v>
      </c>
      <c r="P152" s="56">
        <f t="shared" si="13"/>
        <v>32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24</v>
      </c>
      <c r="G159" s="286"/>
      <c r="H159" s="285">
        <f>COUNTIFS(ローデータ!$B$12:$B$1011,1,ローデータ!$G$12:$G$1011,$G$4,ローデータ!$I$12:$I$1011,$C$14,ローデータ!$K$12:$K$1011,H157)</f>
        <v>14</v>
      </c>
      <c r="I159" s="286"/>
      <c r="J159" s="285">
        <f>COUNTIFS(ローデータ!$B$12:$B$1011,1,ローデータ!$G$12:$G$1011,$G$4,ローデータ!$I$12:$I$1011,$C$14,ローデータ!$K$12:$K$1011,J157)</f>
        <v>13</v>
      </c>
      <c r="K159" s="287"/>
      <c r="L159" s="286"/>
      <c r="M159" s="56">
        <f t="shared" ref="M159:M171" si="16">SUM(F159:L159)</f>
        <v>51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24</v>
      </c>
      <c r="G171" s="286"/>
      <c r="H171" s="285">
        <f>SUM(H159:I170)</f>
        <v>14</v>
      </c>
      <c r="I171" s="286"/>
      <c r="J171" s="285">
        <f>SUM(J159:L170)</f>
        <v>13</v>
      </c>
      <c r="K171" s="287"/>
      <c r="L171" s="286"/>
      <c r="M171" s="56">
        <f t="shared" si="16"/>
        <v>51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20</v>
      </c>
      <c r="G191" s="56">
        <f>SUM(G179:G190)</f>
        <v>3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9</v>
      </c>
      <c r="G198" s="89">
        <f>SUMIFS(ローデータ!N12:N1011,ローデータ!$B$12:$B$1011,1,ローデータ!$G$12:$G$1011,$G$4,ローデータ!$I$12:$I$1011,$C$14,ローデータ!$K$12:$K$1011,$B$21)</f>
        <v>15</v>
      </c>
      <c r="H198" s="89">
        <f>SUMIFS(ローデータ!O12:O1011,ローデータ!$B$12:$B$1011,1,ローデータ!$G$12:$G$1011,$G$4,ローデータ!$I$12:$I$1011,$C$14,ローデータ!$K$12:$K$1011,$B$21)</f>
        <v>7</v>
      </c>
      <c r="I198" s="89">
        <f>SUMIFS(ローデータ!P12:P1011,ローデータ!$B$12:$B$1011,1,ローデータ!$G$12:$G$1011,$G$4,ローデータ!$I$12:$I$1011,$C$14,ローデータ!$K$12:$K$1011,$B$21)</f>
        <v>8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39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9</v>
      </c>
      <c r="G210" s="94">
        <f t="shared" ref="G210:I210" si="19">SUM(G198:G209)</f>
        <v>15</v>
      </c>
      <c r="H210" s="94">
        <f>SUM(H198:H209)</f>
        <v>7</v>
      </c>
      <c r="I210" s="94">
        <f t="shared" si="19"/>
        <v>8</v>
      </c>
      <c r="J210" s="94">
        <f>SUM(J198:J209)</f>
        <v>0</v>
      </c>
      <c r="K210" s="118">
        <f t="shared" si="18"/>
        <v>39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14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14</v>
      </c>
      <c r="G228" s="56">
        <f>SUM(G216:G227)</f>
        <v>0</v>
      </c>
      <c r="H228" s="56">
        <f>SUM(H216:H227)</f>
        <v>0</v>
      </c>
      <c r="I228" s="56">
        <f t="shared" si="20"/>
        <v>14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9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7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18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1</v>
      </c>
      <c r="G246" s="94">
        <f t="shared" ref="G246:L246" si="22">SUM(G234:G245)</f>
        <v>9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7</v>
      </c>
      <c r="L246" s="94">
        <f t="shared" si="22"/>
        <v>0</v>
      </c>
      <c r="M246" s="56">
        <f t="shared" si="21"/>
        <v>18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12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13</v>
      </c>
      <c r="L254" s="56">
        <f>COUNTIFS(ローデータ!$B$12:$B$1011,1,ローデータ!$G$12:$G$1011,$G$4,ローデータ!$I$12:$I$1011,$C$14,ローデータ!$K$12:$K$1011,$F$21,ローデータ!$S$12:$S$1011,L251)</f>
        <v>13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13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12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13</v>
      </c>
      <c r="L266" s="94">
        <f>SUM(L254:L265)</f>
        <v>13</v>
      </c>
      <c r="M266" s="94">
        <f>SUM(M254:M265)</f>
        <v>0</v>
      </c>
      <c r="N266" s="94">
        <f>SUM(N254:N265)</f>
        <v>0</v>
      </c>
      <c r="O266" s="56">
        <f>SUM(L266:N266)</f>
        <v>13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19</v>
      </c>
      <c r="G272" s="89">
        <f>SUMIFS(ローデータ!N86:N1085,ローデータ!$B$12:$B$1011,1,ローデータ!$G$12:$G$1011,$G$4,ローデータ!$I$12:$I$1011,$C$14,ローデータ!$K$12:$K$1011,$F$21)</f>
        <v>9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28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12</v>
      </c>
      <c r="N272" s="94">
        <f>SUMIFS(ローデータ!$V$12:$V$1011,ローデータ!$B$12:$B$1011,1,ローデータ!$G$12:$G$1011,$G$4,ローデータ!$I$12:$I$1011,$C$14,ローデータ!$K$12:$K$1011,$F$21)</f>
        <v>7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12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32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19</v>
      </c>
      <c r="G284" s="56">
        <f t="shared" ref="G284:J284" si="28">SUM(G272:G283)</f>
        <v>9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28</v>
      </c>
      <c r="L284" s="94">
        <f>SUM(L272:L283)</f>
        <v>0</v>
      </c>
      <c r="M284" s="94">
        <f t="shared" ref="M284:R284" si="29">SUM(M272:M283)</f>
        <v>12</v>
      </c>
      <c r="N284" s="94">
        <f t="shared" si="29"/>
        <v>7</v>
      </c>
      <c r="O284" s="94">
        <f t="shared" si="29"/>
        <v>0</v>
      </c>
      <c r="P284" s="94">
        <f t="shared" si="29"/>
        <v>12</v>
      </c>
      <c r="Q284" s="94">
        <f t="shared" si="29"/>
        <v>1</v>
      </c>
      <c r="R284" s="94">
        <f t="shared" si="29"/>
        <v>0</v>
      </c>
      <c r="S284" s="56">
        <f t="shared" si="27"/>
        <v>32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17</v>
      </c>
      <c r="H4" s="140" t="s">
        <v>53</v>
      </c>
      <c r="K4" s="412">
        <f>COUNTIFS(ローデータ!B12:B1011,1,ローデータ!G12:G1011,$G$4)</f>
        <v>21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21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21</v>
      </c>
      <c r="D16" s="56">
        <f>SUM(B16:C16)</f>
        <v>21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15</v>
      </c>
      <c r="C23" s="286"/>
      <c r="D23" s="285">
        <f>COUNTIFS(ローデータ!$B$12:$B$1011,1,ローデータ!$G$12:$G$1011,$G$4,ローデータ!$K$12:$K$1011,D21)</f>
        <v>3</v>
      </c>
      <c r="E23" s="286"/>
      <c r="F23" s="285">
        <f>COUNTIFS(ローデータ!$B$12:$B$1011,1,ローデータ!$G$12:$G$1011,$G$4,ローデータ!$K$12:$K$1011,F21)</f>
        <v>3</v>
      </c>
      <c r="G23" s="287"/>
      <c r="H23" s="286"/>
      <c r="I23" s="56">
        <f>SUM(B23:H23)</f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3</v>
      </c>
      <c r="K29" s="85">
        <f>SUMIFS(ローデータ!N12:N1011,ローデータ!$B$12:$B$1011,1,ローデータ!$G$12:$G$1011,$G$4,ローデータ!$K$12:$K$1011,$B$21)</f>
        <v>10</v>
      </c>
      <c r="L29" s="85">
        <f>SUMIFS(ローデータ!O12:O1011,ローデータ!$B$12:$B$1011,1,ローデータ!$G$12:$G$1011,$G$4,ローデータ!$K$12:$K$1011,$B$21)</f>
        <v>2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4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8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3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21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21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1</v>
      </c>
      <c r="H75" s="287"/>
      <c r="I75" s="287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2</v>
      </c>
      <c r="D76" s="286"/>
      <c r="E76" s="285">
        <f>COUNTIFS(ローデータ!$B$12:$B$1011,1,ローデータ!$G$12:$G$1011,$G$4,ローデータ!$H$12:$H$1011,$A$76,ローデータ!$K$12:$K$1011,E73)</f>
        <v>0</v>
      </c>
      <c r="F76" s="286"/>
      <c r="G76" s="285">
        <f>COUNTIFS(ローデータ!$B$12:$B$1011,1,ローデータ!$G$12:$G$1011,$G$4,ローデータ!$H$12:$H$1011,$A$76,ローデータ!$K$12:$K$1011,G73)</f>
        <v>0</v>
      </c>
      <c r="H76" s="287"/>
      <c r="I76" s="287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5</v>
      </c>
      <c r="D77" s="286"/>
      <c r="E77" s="285">
        <f>COUNTIFS(ローデータ!$B$12:$B$1011,1,ローデータ!$G$12:$G$1011,$G$4,ローデータ!$H$12:$H$1011,$A$77,ローデータ!$K$12:$K$1011,E73)</f>
        <v>1</v>
      </c>
      <c r="F77" s="286"/>
      <c r="G77" s="285">
        <f>COUNTIFS(ローデータ!$B$12:$B$1011,1,ローデータ!$G$12:$G$1011,$G$4,ローデータ!$H$12:$H$1011,$A$77,ローデータ!$K$12:$K$1011,G73)</f>
        <v>2</v>
      </c>
      <c r="H77" s="287"/>
      <c r="I77" s="287"/>
      <c r="J77" s="103">
        <f t="shared" si="2"/>
        <v>8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3</v>
      </c>
      <c r="D78" s="286"/>
      <c r="E78" s="285">
        <f>COUNTIFS(ローデータ!$B$12:$B$1011,1,ローデータ!$G$12:$G$1011,$G$4,ローデータ!$H$12:$H$1011,$A$78,ローデータ!$K$12:$K$1011,E73)</f>
        <v>0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3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1</v>
      </c>
      <c r="D79" s="286"/>
      <c r="E79" s="285">
        <f>COUNTIFS(ローデータ!$B$12:$B$1011,1,ローデータ!$G$12:$G$1011,$G$4,ローデータ!$H$12:$H$1011,$A$79,ローデータ!$K$12:$K$1011,E73)</f>
        <v>2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3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1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0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15</v>
      </c>
      <c r="D84" s="349"/>
      <c r="E84" s="348">
        <f>SUM(E75:F83)</f>
        <v>3</v>
      </c>
      <c r="F84" s="349"/>
      <c r="G84" s="350">
        <f>SUM(G75:I83)</f>
        <v>3</v>
      </c>
      <c r="H84" s="350"/>
      <c r="I84" s="348"/>
      <c r="J84" s="105">
        <f t="shared" si="2"/>
        <v>21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2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3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4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3</v>
      </c>
      <c r="M101" s="102">
        <f>SUM(M92:M100)</f>
        <v>10</v>
      </c>
      <c r="N101" s="102">
        <f>SUM(N92:N100)</f>
        <v>2</v>
      </c>
      <c r="O101" s="102">
        <f>SUM(O92:O100)</f>
        <v>3</v>
      </c>
      <c r="P101" s="102">
        <f>SUM(P92:P100)</f>
        <v>0</v>
      </c>
      <c r="Q101" s="102">
        <f t="shared" si="3"/>
        <v>18</v>
      </c>
    </row>
    <row r="102" spans="1:17" ht="14.1" customHeight="1" x14ac:dyDescent="0.15">
      <c r="A102" s="133" t="s">
        <v>50</v>
      </c>
      <c r="B102" s="134"/>
      <c r="C102" s="56">
        <f>SUM(C93:C101)</f>
        <v>12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2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2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3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4</v>
      </c>
      <c r="O118" s="108">
        <f t="shared" si="8"/>
        <v>0</v>
      </c>
      <c r="P118" s="108">
        <f t="shared" si="8"/>
        <v>0</v>
      </c>
      <c r="Q118" s="108">
        <f t="shared" si="5"/>
        <v>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1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1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2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3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15</v>
      </c>
      <c r="G159" s="286"/>
      <c r="H159" s="285">
        <f>COUNTIFS(ローデータ!$B$12:$B$1011,1,ローデータ!$G$12:$G$1011,$G$4,ローデータ!$I$12:$I$1011,$C$14,ローデータ!$K$12:$K$1011,H157)</f>
        <v>3</v>
      </c>
      <c r="I159" s="286"/>
      <c r="J159" s="285">
        <f>COUNTIFS(ローデータ!$B$12:$B$1011,1,ローデータ!$G$12:$G$1011,$G$4,ローデータ!$I$12:$I$1011,$C$14,ローデータ!$K$12:$K$1011,J157)</f>
        <v>3</v>
      </c>
      <c r="K159" s="287"/>
      <c r="L159" s="286"/>
      <c r="M159" s="56">
        <f t="shared" ref="M159:M171" si="16">SUM(F159:L159)</f>
        <v>21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15</v>
      </c>
      <c r="G171" s="286"/>
      <c r="H171" s="285">
        <f>SUM(H159:I170)</f>
        <v>3</v>
      </c>
      <c r="I171" s="286"/>
      <c r="J171" s="285">
        <f>SUM(J159:L170)</f>
        <v>3</v>
      </c>
      <c r="K171" s="287"/>
      <c r="L171" s="286"/>
      <c r="M171" s="56">
        <f t="shared" si="16"/>
        <v>21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15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12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15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3</v>
      </c>
      <c r="G198" s="89">
        <f>SUMIFS(ローデータ!N12:N1011,ローデータ!$B$12:$B$1011,1,ローデータ!$G$12:$G$1011,$G$4,ローデータ!$I$12:$I$1011,$C$14,ローデータ!$K$12:$K$1011,$B$21)</f>
        <v>10</v>
      </c>
      <c r="H198" s="89">
        <f>SUMIFS(ローデータ!O12:O1011,ローデータ!$B$12:$B$1011,1,ローデータ!$G$12:$G$1011,$G$4,ローデータ!$I$12:$I$1011,$C$14,ローデータ!$K$12:$K$1011,$B$21)</f>
        <v>2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18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3</v>
      </c>
      <c r="G210" s="94">
        <f t="shared" ref="G210:I210" si="19">SUM(G198:G209)</f>
        <v>10</v>
      </c>
      <c r="H210" s="94">
        <f>SUM(H198:H209)</f>
        <v>2</v>
      </c>
      <c r="I210" s="94">
        <f t="shared" si="19"/>
        <v>3</v>
      </c>
      <c r="J210" s="94">
        <f>SUM(J198:J209)</f>
        <v>0</v>
      </c>
      <c r="K210" s="118">
        <f t="shared" si="18"/>
        <v>18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2</v>
      </c>
      <c r="G228" s="56">
        <f>SUM(G216:G227)</f>
        <v>1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4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4</v>
      </c>
      <c r="K246" s="94">
        <f>SUM(K234:K245)</f>
        <v>0</v>
      </c>
      <c r="L246" s="94">
        <f t="shared" si="22"/>
        <v>0</v>
      </c>
      <c r="M246" s="56">
        <f t="shared" si="21"/>
        <v>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2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18</v>
      </c>
      <c r="H4" s="140" t="s">
        <v>53</v>
      </c>
      <c r="K4" s="412">
        <f>COUNTIFS(ローデータ!B12:B1011,1,ローデータ!G12:G1011,$G$4)</f>
        <v>0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0</v>
      </c>
      <c r="C23" s="286"/>
      <c r="D23" s="285">
        <f>COUNTIFS(ローデータ!$B$12:$B$1011,1,ローデータ!$G$12:$G$1011,$G$4,ローデータ!$K$12:$K$1011,D21)</f>
        <v>0</v>
      </c>
      <c r="E23" s="286"/>
      <c r="F23" s="285">
        <f>COUNTIFS(ローデータ!$B$12:$B$1011,1,ローデータ!$G$12:$G$1011,$G$4,ローデータ!$K$12:$K$1011,F21)</f>
        <v>0</v>
      </c>
      <c r="G23" s="287"/>
      <c r="H23" s="286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0</v>
      </c>
      <c r="D76" s="286"/>
      <c r="E76" s="285">
        <f>COUNTIFS(ローデータ!$B$12:$B$1011,1,ローデータ!$G$12:$G$1011,$G$4,ローデータ!$H$12:$H$1011,$A$76,ローデータ!$K$12:$K$1011,E73)</f>
        <v>0</v>
      </c>
      <c r="F76" s="286"/>
      <c r="G76" s="285">
        <f>COUNTIFS(ローデータ!$B$12:$B$1011,1,ローデータ!$G$12:$G$1011,$G$4,ローデータ!$H$12:$H$1011,$A$76,ローデータ!$K$12:$K$1011,G73)</f>
        <v>0</v>
      </c>
      <c r="H76" s="287"/>
      <c r="I76" s="287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0</v>
      </c>
      <c r="D77" s="286"/>
      <c r="E77" s="285">
        <f>COUNTIFS(ローデータ!$B$12:$B$1011,1,ローデータ!$G$12:$G$1011,$G$4,ローデータ!$H$12:$H$1011,$A$77,ローデータ!$K$12:$K$1011,E73)</f>
        <v>0</v>
      </c>
      <c r="F77" s="286"/>
      <c r="G77" s="285">
        <f>COUNTIFS(ローデータ!$B$12:$B$1011,1,ローデータ!$G$12:$G$1011,$G$4,ローデータ!$H$12:$H$1011,$A$77,ローデータ!$K$12:$K$1011,G73)</f>
        <v>0</v>
      </c>
      <c r="H77" s="287"/>
      <c r="I77" s="287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0</v>
      </c>
      <c r="D78" s="286"/>
      <c r="E78" s="285">
        <f>COUNTIFS(ローデータ!$B$12:$B$1011,1,ローデータ!$G$12:$G$1011,$G$4,ローデータ!$H$12:$H$1011,$A$78,ローデータ!$K$12:$K$1011,E73)</f>
        <v>0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0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0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0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0</v>
      </c>
      <c r="D84" s="349"/>
      <c r="E84" s="348">
        <f>SUM(E75:F83)</f>
        <v>0</v>
      </c>
      <c r="F84" s="349"/>
      <c r="G84" s="350">
        <f>SUM(G75:I83)</f>
        <v>0</v>
      </c>
      <c r="H84" s="350"/>
      <c r="I84" s="348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0</v>
      </c>
      <c r="G159" s="286"/>
      <c r="H159" s="285">
        <f>COUNTIFS(ローデータ!$B$12:$B$1011,1,ローデータ!$G$12:$G$1011,$G$4,ローデータ!$I$12:$I$1011,$C$14,ローデータ!$K$12:$K$1011,H157)</f>
        <v>0</v>
      </c>
      <c r="I159" s="286"/>
      <c r="J159" s="285">
        <f>COUNTIFS(ローデータ!$B$12:$B$1011,1,ローデータ!$G$12:$G$1011,$G$4,ローデータ!$I$12:$I$1011,$C$14,ローデータ!$K$12:$K$1011,J157)</f>
        <v>0</v>
      </c>
      <c r="K159" s="287"/>
      <c r="L159" s="286"/>
      <c r="M159" s="56">
        <f t="shared" ref="M159:M171" si="16">SUM(F159:L159)</f>
        <v>0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0</v>
      </c>
      <c r="G171" s="286"/>
      <c r="H171" s="285">
        <f>SUM(H159:I170)</f>
        <v>0</v>
      </c>
      <c r="I171" s="286"/>
      <c r="J171" s="285">
        <f>SUM(J159:L170)</f>
        <v>0</v>
      </c>
      <c r="K171" s="287"/>
      <c r="L171" s="286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19</v>
      </c>
      <c r="H4" s="140" t="s">
        <v>53</v>
      </c>
      <c r="K4" s="412">
        <f>COUNTIFS(ローデータ!B12:B1011,1,ローデータ!G12:G1011,$G$4)</f>
        <v>0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0</v>
      </c>
      <c r="C23" s="286"/>
      <c r="D23" s="285">
        <f>COUNTIFS(ローデータ!$B$12:$B$1011,1,ローデータ!$G$12:$G$1011,$G$4,ローデータ!$K$12:$K$1011,D21)</f>
        <v>0</v>
      </c>
      <c r="E23" s="286"/>
      <c r="F23" s="285">
        <f>COUNTIFS(ローデータ!$B$12:$B$1011,1,ローデータ!$G$12:$G$1011,$G$4,ローデータ!$K$12:$K$1011,F21)</f>
        <v>0</v>
      </c>
      <c r="G23" s="287"/>
      <c r="H23" s="286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0</v>
      </c>
      <c r="D76" s="286"/>
      <c r="E76" s="285">
        <f>COUNTIFS(ローデータ!$B$12:$B$1011,1,ローデータ!$G$12:$G$1011,$G$4,ローデータ!$H$12:$H$1011,$A$76,ローデータ!$K$12:$K$1011,E73)</f>
        <v>0</v>
      </c>
      <c r="F76" s="286"/>
      <c r="G76" s="285">
        <f>COUNTIFS(ローデータ!$B$12:$B$1011,1,ローデータ!$G$12:$G$1011,$G$4,ローデータ!$H$12:$H$1011,$A$76,ローデータ!$K$12:$K$1011,G73)</f>
        <v>0</v>
      </c>
      <c r="H76" s="287"/>
      <c r="I76" s="287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0</v>
      </c>
      <c r="D77" s="286"/>
      <c r="E77" s="285">
        <f>COUNTIFS(ローデータ!$B$12:$B$1011,1,ローデータ!$G$12:$G$1011,$G$4,ローデータ!$H$12:$H$1011,$A$77,ローデータ!$K$12:$K$1011,E73)</f>
        <v>0</v>
      </c>
      <c r="F77" s="286"/>
      <c r="G77" s="285">
        <f>COUNTIFS(ローデータ!$B$12:$B$1011,1,ローデータ!$G$12:$G$1011,$G$4,ローデータ!$H$12:$H$1011,$A$77,ローデータ!$K$12:$K$1011,G73)</f>
        <v>0</v>
      </c>
      <c r="H77" s="287"/>
      <c r="I77" s="287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0</v>
      </c>
      <c r="D78" s="286"/>
      <c r="E78" s="285">
        <f>COUNTIFS(ローデータ!$B$12:$B$1011,1,ローデータ!$G$12:$G$1011,$G$4,ローデータ!$H$12:$H$1011,$A$78,ローデータ!$K$12:$K$1011,E73)</f>
        <v>0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0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0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0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0</v>
      </c>
      <c r="D84" s="349"/>
      <c r="E84" s="348">
        <f>SUM(E75:F83)</f>
        <v>0</v>
      </c>
      <c r="F84" s="349"/>
      <c r="G84" s="350">
        <f>SUM(G75:I83)</f>
        <v>0</v>
      </c>
      <c r="H84" s="350"/>
      <c r="I84" s="348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0</v>
      </c>
      <c r="G159" s="286"/>
      <c r="H159" s="285">
        <f>COUNTIFS(ローデータ!$B$12:$B$1011,1,ローデータ!$G$12:$G$1011,$G$4,ローデータ!$I$12:$I$1011,$C$14,ローデータ!$K$12:$K$1011,H157)</f>
        <v>0</v>
      </c>
      <c r="I159" s="286"/>
      <c r="J159" s="285">
        <f>COUNTIFS(ローデータ!$B$12:$B$1011,1,ローデータ!$G$12:$G$1011,$G$4,ローデータ!$I$12:$I$1011,$C$14,ローデータ!$K$12:$K$1011,J157)</f>
        <v>0</v>
      </c>
      <c r="K159" s="287"/>
      <c r="L159" s="286"/>
      <c r="M159" s="56">
        <f t="shared" ref="M159:M171" si="16">SUM(F159:L159)</f>
        <v>0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0</v>
      </c>
      <c r="G171" s="286"/>
      <c r="H171" s="285">
        <f>SUM(H159:I170)</f>
        <v>0</v>
      </c>
      <c r="I171" s="286"/>
      <c r="J171" s="285">
        <f>SUM(J159:L170)</f>
        <v>0</v>
      </c>
      <c r="K171" s="287"/>
      <c r="L171" s="286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20</v>
      </c>
      <c r="H4" s="140" t="s">
        <v>53</v>
      </c>
      <c r="K4" s="412">
        <f>COUNTIFS(ローデータ!B12:B1011,1,ローデータ!G12:G1011,$G$4)</f>
        <v>0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0</v>
      </c>
      <c r="C23" s="286"/>
      <c r="D23" s="285">
        <f>COUNTIFS(ローデータ!$B$12:$B$1011,1,ローデータ!$G$12:$G$1011,$G$4,ローデータ!$K$12:$K$1011,D21)</f>
        <v>0</v>
      </c>
      <c r="E23" s="286"/>
      <c r="F23" s="285">
        <f>COUNTIFS(ローデータ!$B$12:$B$1011,1,ローデータ!$G$12:$G$1011,$G$4,ローデータ!$K$12:$K$1011,F21)</f>
        <v>0</v>
      </c>
      <c r="G23" s="287"/>
      <c r="H23" s="286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0</v>
      </c>
      <c r="D76" s="286"/>
      <c r="E76" s="285">
        <f>COUNTIFS(ローデータ!$B$12:$B$1011,1,ローデータ!$G$12:$G$1011,$G$4,ローデータ!$H$12:$H$1011,$A$76,ローデータ!$K$12:$K$1011,E73)</f>
        <v>0</v>
      </c>
      <c r="F76" s="286"/>
      <c r="G76" s="285">
        <f>COUNTIFS(ローデータ!$B$12:$B$1011,1,ローデータ!$G$12:$G$1011,$G$4,ローデータ!$H$12:$H$1011,$A$76,ローデータ!$K$12:$K$1011,G73)</f>
        <v>0</v>
      </c>
      <c r="H76" s="287"/>
      <c r="I76" s="287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0</v>
      </c>
      <c r="D77" s="286"/>
      <c r="E77" s="285">
        <f>COUNTIFS(ローデータ!$B$12:$B$1011,1,ローデータ!$G$12:$G$1011,$G$4,ローデータ!$H$12:$H$1011,$A$77,ローデータ!$K$12:$K$1011,E73)</f>
        <v>0</v>
      </c>
      <c r="F77" s="286"/>
      <c r="G77" s="285">
        <f>COUNTIFS(ローデータ!$B$12:$B$1011,1,ローデータ!$G$12:$G$1011,$G$4,ローデータ!$H$12:$H$1011,$A$77,ローデータ!$K$12:$K$1011,G73)</f>
        <v>0</v>
      </c>
      <c r="H77" s="287"/>
      <c r="I77" s="287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0</v>
      </c>
      <c r="D78" s="286"/>
      <c r="E78" s="285">
        <f>COUNTIFS(ローデータ!$B$12:$B$1011,1,ローデータ!$G$12:$G$1011,$G$4,ローデータ!$H$12:$H$1011,$A$78,ローデータ!$K$12:$K$1011,E73)</f>
        <v>0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0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0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0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0</v>
      </c>
      <c r="D84" s="349"/>
      <c r="E84" s="348">
        <f>SUM(E75:F83)</f>
        <v>0</v>
      </c>
      <c r="F84" s="349"/>
      <c r="G84" s="350">
        <f>SUM(G75:I83)</f>
        <v>0</v>
      </c>
      <c r="H84" s="350"/>
      <c r="I84" s="348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0</v>
      </c>
      <c r="G159" s="286"/>
      <c r="H159" s="285">
        <f>COUNTIFS(ローデータ!$B$12:$B$1011,1,ローデータ!$G$12:$G$1011,$G$4,ローデータ!$I$12:$I$1011,$C$14,ローデータ!$K$12:$K$1011,H157)</f>
        <v>0</v>
      </c>
      <c r="I159" s="286"/>
      <c r="J159" s="285">
        <f>COUNTIFS(ローデータ!$B$12:$B$1011,1,ローデータ!$G$12:$G$1011,$G$4,ローデータ!$I$12:$I$1011,$C$14,ローデータ!$K$12:$K$1011,J157)</f>
        <v>0</v>
      </c>
      <c r="K159" s="287"/>
      <c r="L159" s="286"/>
      <c r="M159" s="56">
        <f t="shared" ref="M159:M171" si="16">SUM(F159:L159)</f>
        <v>0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0</v>
      </c>
      <c r="G171" s="286"/>
      <c r="H171" s="285">
        <f>SUM(H159:I170)</f>
        <v>0</v>
      </c>
      <c r="I171" s="286"/>
      <c r="J171" s="285">
        <f>SUM(J159:L170)</f>
        <v>0</v>
      </c>
      <c r="K171" s="287"/>
      <c r="L171" s="286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85" t="str">
        <f>ローデータ!B2</f>
        <v>北区</v>
      </c>
      <c r="C2" s="287"/>
      <c r="D2" s="287"/>
      <c r="E2" s="286"/>
      <c r="G2" s="160"/>
      <c r="H2" s="411" t="s">
        <v>94</v>
      </c>
      <c r="I2" s="341"/>
      <c r="K2" s="82"/>
      <c r="L2" s="62"/>
    </row>
    <row r="3" spans="1:19" ht="14.1" customHeight="1" x14ac:dyDescent="0.15">
      <c r="A3" s="209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41"/>
      <c r="I3" s="341"/>
      <c r="K3" s="62"/>
      <c r="L3" s="62"/>
    </row>
    <row r="4" spans="1:19" ht="14.1" customHeight="1" x14ac:dyDescent="0.15">
      <c r="A4" s="211"/>
      <c r="B4" s="155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61"/>
      <c r="H4" s="412">
        <f>COUNTIFS(ローデータ!B12:B1011,1)</f>
        <v>439</v>
      </c>
      <c r="I4" s="412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28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13</v>
      </c>
      <c r="C10" s="56">
        <f>COUNTIFS(ローデータ!$B$12:$B$1011,1,ローデータ!$H$12:$H$1011,C8)</f>
        <v>112</v>
      </c>
      <c r="D10" s="56">
        <f>COUNTIFS(ローデータ!$B$12:$B$1011,1,ローデータ!$H$12:$H$1011,D8)</f>
        <v>106</v>
      </c>
      <c r="E10" s="56">
        <f>COUNTIFS(ローデータ!$B$12:$B$1011,1,ローデータ!$H$12:$H$1011,E8)</f>
        <v>72</v>
      </c>
      <c r="F10" s="56">
        <f>COUNTIFS(ローデータ!$B$12:$B$1011,1,ローデータ!$H$12:$H$1011,F8)</f>
        <v>64</v>
      </c>
      <c r="G10" s="56">
        <f>COUNTIFS(ローデータ!$B$12:$B$1011,1,ローデータ!$H$12:$H$1011,G8)</f>
        <v>23</v>
      </c>
      <c r="H10" s="56">
        <f>COUNTIFS(ローデータ!$B$12:$B$1011,1,ローデータ!$H$12:$H$1011,H8)</f>
        <v>21</v>
      </c>
      <c r="I10" s="56">
        <f>COUNTIFS(ローデータ!$B$12:$B$1011,1,ローデータ!$H$12:$H$1011,I8)</f>
        <v>26</v>
      </c>
      <c r="J10" s="56">
        <f>COUNTIFS(ローデータ!$B$12:$B$1011,1,ローデータ!$H$12:$H$1011,J8)</f>
        <v>2</v>
      </c>
      <c r="K10" s="56">
        <f>SUM(B10:J10)</f>
        <v>439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28"/>
      <c r="B14" s="147">
        <v>1</v>
      </c>
      <c r="C14" s="147">
        <v>2</v>
      </c>
      <c r="D14" s="209" t="s">
        <v>50</v>
      </c>
      <c r="F14" s="228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48" t="s">
        <v>50</v>
      </c>
    </row>
    <row r="15" spans="1:19" ht="14.1" customHeight="1" x14ac:dyDescent="0.15">
      <c r="A15" s="230"/>
      <c r="B15" s="153" t="s">
        <v>63</v>
      </c>
      <c r="C15" s="153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439</v>
      </c>
      <c r="D16" s="56">
        <f>SUM(B16:C16)</f>
        <v>439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58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85">
        <f>COUNTIFS(ローデータ!$B$12:$B$1011,1,ローデータ!$K$12:$K$1011,B21)</f>
        <v>230</v>
      </c>
      <c r="C23" s="286"/>
      <c r="D23" s="285">
        <f>COUNTIFS(ローデータ!$B$12:$B$1011,1,ローデータ!$K$12:$K$1011,D21)</f>
        <v>98</v>
      </c>
      <c r="E23" s="286"/>
      <c r="F23" s="285">
        <f>COUNTIFS(ローデータ!$B$12:$B$1011,1,ローデータ!$K$12:$K$1011,F21)</f>
        <v>111</v>
      </c>
      <c r="G23" s="287"/>
      <c r="H23" s="286"/>
      <c r="I23" s="56">
        <f>SUM(B23:H23)</f>
        <v>439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28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54" t="s">
        <v>51</v>
      </c>
      <c r="J29" s="85">
        <f>SUMIFS(ローデータ!M12:M1011,ローデータ!$B$12:$B$1011,1,ローデータ!$K$12:$K$1011,$B$21)</f>
        <v>51</v>
      </c>
      <c r="K29" s="85">
        <f>SUMIFS(ローデータ!N12:N1011,ローデータ!$B$12:$B$1011,1,ローデータ!$K$12:$K$1011,$B$21)</f>
        <v>138</v>
      </c>
      <c r="L29" s="85">
        <f>SUMIFS(ローデータ!O12:O1011,ローデータ!$B$12:$B$1011,1,ローデータ!$K$12:$K$1011,$B$21)</f>
        <v>85</v>
      </c>
      <c r="M29" s="85">
        <f>SUMIFS(ローデータ!P12:P1011,ローデータ!$B$12:$B$1011,1,ローデータ!$K$12:$K$1011,$B$21)</f>
        <v>37</v>
      </c>
      <c r="N29" s="85">
        <f>SUMIFS(ローデータ!Q12:Q1011,ローデータ!$B$12:$B$1011,1,ローデータ!$K$12:$K$1011,$B$21)</f>
        <v>0</v>
      </c>
      <c r="O29" s="85">
        <f>SUM(J29:N29)</f>
        <v>311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210</v>
      </c>
      <c r="C30" s="56">
        <f>COUNTIFS(ローデータ!$B$12:$B$1011,1,ローデータ!$K$12:$K$1011,$B$21,ローデータ!$L$12:$L$1011,C27)</f>
        <v>16</v>
      </c>
      <c r="D30" s="56">
        <f>COUNTIFS(ローデータ!$B$12:$B$1011,1,ローデータ!$K$12:$K$1011,$B$21,ローデータ!$L$12:$L$1011,D27)</f>
        <v>1</v>
      </c>
      <c r="E30" s="56">
        <f>COUNTIFS(ローデータ!$B$12:$B$1011,1,ローデータ!$K$12:$K$1011,$B$21,ローデータ!$L$12:$L$1011,E27)</f>
        <v>1</v>
      </c>
      <c r="F30" s="56">
        <f>COUNTIFS(ローデータ!$B$12:$B$1011,1,ローデータ!$K$12:$K$1011,$B$21,ローデータ!$L$12:$L$1011,F27)</f>
        <v>2</v>
      </c>
      <c r="G30" s="56">
        <f>SUM(B30:F30)</f>
        <v>230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28"/>
      <c r="B34" s="147">
        <v>1</v>
      </c>
      <c r="C34" s="147">
        <v>2</v>
      </c>
      <c r="D34" s="14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53" t="s">
        <v>67</v>
      </c>
      <c r="C35" s="153" t="s">
        <v>66</v>
      </c>
      <c r="D35" s="153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95</v>
      </c>
      <c r="C36" s="56">
        <f>COUNTIFS(ローデータ!$B$12:$B$1011,1,ローデータ!$K$12:$K$1011,$D$21,ローデータ!$S$12:$S$1011,C34)</f>
        <v>3</v>
      </c>
      <c r="D36" s="56">
        <f>COUNTIFS(ローデータ!$B$12:$B$1011,1,ローデータ!$K$12:$K$1011,$D$21,ローデータ!$S$12:$S$1011,D34)</f>
        <v>0</v>
      </c>
      <c r="E36" s="56">
        <f>SUM(B36:D36)</f>
        <v>98</v>
      </c>
      <c r="I36" s="154" t="s">
        <v>51</v>
      </c>
      <c r="J36" s="56">
        <f>SUMIFS(ローデータ!T12:T1011,ローデータ!$B$12:$B$1011,1,ローデータ!$K$12:$K$1011,$D$21)</f>
        <v>2</v>
      </c>
      <c r="K36" s="56">
        <f>SUMIFS(ローデータ!U12:U1011,ローデータ!$B$12:$B$1011,1,ローデータ!$K$12:$K$1011,$D$21)</f>
        <v>67</v>
      </c>
      <c r="L36" s="56">
        <f>SUMIFS(ローデータ!V12:V1011,ローデータ!$B$12:$B$1011,1,ローデータ!$K$12:$K$1011,$D$21)</f>
        <v>3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21</v>
      </c>
      <c r="O36" s="56">
        <f>SUMIFS(ローデータ!Y12:Y1011,ローデータ!$B$12:$B$1011,1,ローデータ!$K$12:$K$1011,$D$21)</f>
        <v>28</v>
      </c>
      <c r="P36" s="56">
        <f>SUMIFS(ローデータ!Z12:Z1011,ローデータ!$B$12:$B$1011,1,ローデータ!$K$12:$K$1011,$D$21)</f>
        <v>1</v>
      </c>
      <c r="Q36" s="56">
        <f>SUM(J36:P36)</f>
        <v>122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106</v>
      </c>
      <c r="C44" s="85">
        <f>COUNTIFS(ローデータ!$B$12:$B$1011,1,ローデータ!$K$12:$K$1011,$F$21,ローデータ!$L$12:$L$1011,C41)</f>
        <v>4</v>
      </c>
      <c r="D44" s="85">
        <f>COUNTIFS(ローデータ!$B$12:$B$1011,1,ローデータ!$K$12:$K$1011,$F$21,ローデータ!$L$12:$L$1011,D41)</f>
        <v>1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111</v>
      </c>
      <c r="H44" s="88">
        <f>COUNTIFS(ローデータ!$B$12:$B$1011,1,ローデータ!$K$12:$K$1011,$F$21,ローデータ!$S$12:$S$1011,H41)</f>
        <v>109</v>
      </c>
      <c r="I44" s="89">
        <f>COUNTIFS(ローデータ!$B$12:$B$1011,1,ローデータ!$K$12:$K$1011,$F$21,ローデータ!$S$12:$S$1011,I41)</f>
        <v>2</v>
      </c>
      <c r="J44" s="89">
        <f>COUNTIFS(ローデータ!$B$12:$B$1011,1,ローデータ!$K$12:$K$1011,$F$21,ローデータ!$S$12:$S$1011,J41)</f>
        <v>0</v>
      </c>
      <c r="K44" s="89">
        <f>SUM(H44:J44)</f>
        <v>111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4</v>
      </c>
      <c r="C50" s="90">
        <f>SUMIFS(ローデータ!N12:N1011,ローデータ!$B$12:$B$1011,1,ローデータ!$K$12:$K$1011,$F$21)</f>
        <v>116</v>
      </c>
      <c r="D50" s="90">
        <f>SUMIFS(ローデータ!O12:O1011,ローデータ!$B$12:$B$1011,1,ローデータ!$K$12:$K$1011,$F$21)</f>
        <v>30</v>
      </c>
      <c r="E50" s="91">
        <f>SUMIFS(ローデータ!P12:P1011,ローデータ!$B$12:$B$1011,1,ローデータ!$K$12:$K$1011,$F$21)</f>
        <v>0</v>
      </c>
      <c r="F50" s="90">
        <f>SUMIFS(ローデータ!Q12:Q1011,ローデータ!$B$12:$B$1011,1,ローデータ!$K$12:$K$1011,$F$21)</f>
        <v>0</v>
      </c>
      <c r="G50" s="92">
        <f>SUM(B50:F50)</f>
        <v>150</v>
      </c>
      <c r="H50" s="93">
        <f>SUMIFS(ローデータ!T12:T1011,ローデータ!$B$12:$B$1011,1,ローデータ!$K$12:$K$1011,$F$21)</f>
        <v>2</v>
      </c>
      <c r="I50" s="90">
        <f>SUMIFS(ローデータ!U12:U1011,ローデータ!$B$12:$B$1011,1,ローデータ!$K$12:$K$1011,$F$21)</f>
        <v>91</v>
      </c>
      <c r="J50" s="90">
        <f>SUMIFS(ローデータ!V12:V1011,ローデータ!$B$12:$B$1011,1,ローデータ!$K$12:$K$1011,$F$21)</f>
        <v>34</v>
      </c>
      <c r="K50" s="90">
        <f>SUMIFS(ローデータ!W12:W1011,ローデータ!$B$12:$B$1011,1,ローデータ!$K$12:$K$1011,$F$21)</f>
        <v>0</v>
      </c>
      <c r="L50" s="90">
        <f>SUMIFS(ローデータ!X12:X1011,ローデータ!$B$12:$B$1011,1,ローデータ!$K$12:$K$1011,$F$21)</f>
        <v>53</v>
      </c>
      <c r="M50" s="90">
        <f>SUMIFS(ローデータ!Y12:Y1011,ローデータ!$B$12:$B$1011,1,ローデータ!$K$12:$K$1011,$F$21)</f>
        <v>20</v>
      </c>
      <c r="N50" s="90">
        <f>SUMIFS(ローデータ!Z12:Z1011,ローデータ!$B$12:$B$1011,1,ローデータ!$K$12:$K$1011,$F$21)</f>
        <v>0</v>
      </c>
      <c r="O50" s="94">
        <f>SUM(H50:N50)</f>
        <v>200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13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13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112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112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106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106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72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72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64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64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23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23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21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21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26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26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2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327" t="s">
        <v>50</v>
      </c>
      <c r="B68" s="328"/>
      <c r="C68" s="99">
        <f>SUM(C59:C67)</f>
        <v>439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439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54">
        <v>1</v>
      </c>
      <c r="B75" s="50" t="s">
        <v>54</v>
      </c>
      <c r="C75" s="285">
        <f>COUNTIFS(ローデータ!$B$12:$B$1011,1,ローデータ!$H$12:$H$1011,$A$75,ローデータ!$K$12:$K$1011,C73)</f>
        <v>7</v>
      </c>
      <c r="D75" s="286"/>
      <c r="E75" s="285">
        <f>COUNTIFS(ローデータ!$B$12:$B$1011,1,ローデータ!$H$12:$H$1011,$A$75,ローデータ!$K$12:$K$1011,E73)</f>
        <v>2</v>
      </c>
      <c r="F75" s="286"/>
      <c r="G75" s="285">
        <f>COUNTIFS(ローデータ!$B$12:$B$1011,1,ローデータ!$H$12:$H$1011,$A$75,ローデータ!$K$12:$K$1011,G73)</f>
        <v>4</v>
      </c>
      <c r="H75" s="287"/>
      <c r="I75" s="287"/>
      <c r="J75" s="103">
        <f t="shared" ref="J75:J84" si="2">SUM(C75:I75)</f>
        <v>13</v>
      </c>
    </row>
    <row r="76" spans="1:15" ht="14.1" customHeight="1" x14ac:dyDescent="0.15">
      <c r="A76" s="154">
        <v>2</v>
      </c>
      <c r="B76" s="50" t="s">
        <v>55</v>
      </c>
      <c r="C76" s="285">
        <f>COUNTIFS(ローデータ!$B$12:$B$1011,1,ローデータ!$H$12:$H$1011,$A$76,ローデータ!$K$12:$K$1011,C73)</f>
        <v>29</v>
      </c>
      <c r="D76" s="286"/>
      <c r="E76" s="285">
        <f>COUNTIFS(ローデータ!$B$12:$B$1011,1,ローデータ!$H$12:$H$1011,$A$76,ローデータ!$K$12:$K$1011,E73)</f>
        <v>33</v>
      </c>
      <c r="F76" s="286"/>
      <c r="G76" s="285">
        <f>COUNTIFS(ローデータ!$B$12:$B$1011,1,ローデータ!$H$12:$H$1011,$A$76,ローデータ!$K$12:$K$1011,G73)</f>
        <v>50</v>
      </c>
      <c r="H76" s="287"/>
      <c r="I76" s="287"/>
      <c r="J76" s="103">
        <f t="shared" si="2"/>
        <v>112</v>
      </c>
    </row>
    <row r="77" spans="1:15" ht="14.1" customHeight="1" x14ac:dyDescent="0.15">
      <c r="A77" s="154">
        <v>3</v>
      </c>
      <c r="B77" s="50" t="s">
        <v>56</v>
      </c>
      <c r="C77" s="285">
        <f>COUNTIFS(ローデータ!$B$12:$B$1011,1,ローデータ!$H$12:$H$1011,$A$77,ローデータ!$K$12:$K$1011,C73)</f>
        <v>58</v>
      </c>
      <c r="D77" s="286"/>
      <c r="E77" s="285">
        <f>COUNTIFS(ローデータ!$B$12:$B$1011,1,ローデータ!$H$12:$H$1011,$A$77,ローデータ!$K$12:$K$1011,E73)</f>
        <v>19</v>
      </c>
      <c r="F77" s="286"/>
      <c r="G77" s="285">
        <f>COUNTIFS(ローデータ!$B$12:$B$1011,1,ローデータ!$H$12:$H$1011,$A$77,ローデータ!$K$12:$K$1011,G73)</f>
        <v>29</v>
      </c>
      <c r="H77" s="287"/>
      <c r="I77" s="287"/>
      <c r="J77" s="103">
        <f t="shared" si="2"/>
        <v>106</v>
      </c>
    </row>
    <row r="78" spans="1:15" ht="14.1" customHeight="1" x14ac:dyDescent="0.15">
      <c r="A78" s="154">
        <v>4</v>
      </c>
      <c r="B78" s="50" t="s">
        <v>57</v>
      </c>
      <c r="C78" s="285">
        <f>COUNTIFS(ローデータ!$B$12:$B$1011,1,ローデータ!$H$12:$H$1011,$A$78,ローデータ!$K$12:$K$1011,C73)</f>
        <v>38</v>
      </c>
      <c r="D78" s="286"/>
      <c r="E78" s="285">
        <f>COUNTIFS(ローデータ!$B$12:$B$1011,1,ローデータ!$H$12:$H$1011,$A$78,ローデータ!$K$12:$K$1011,E73)</f>
        <v>24</v>
      </c>
      <c r="F78" s="286"/>
      <c r="G78" s="285">
        <f>COUNTIFS(ローデータ!$B$12:$B$1011,1,ローデータ!$H$12:$H$1011,$A$78,ローデータ!$K$12:$K$1011,G73)</f>
        <v>10</v>
      </c>
      <c r="H78" s="287"/>
      <c r="I78" s="287"/>
      <c r="J78" s="103">
        <f t="shared" si="2"/>
        <v>72</v>
      </c>
    </row>
    <row r="79" spans="1:15" ht="14.1" customHeight="1" x14ac:dyDescent="0.15">
      <c r="A79" s="154">
        <v>5</v>
      </c>
      <c r="B79" s="50" t="s">
        <v>58</v>
      </c>
      <c r="C79" s="285">
        <f>COUNTIFS(ローデータ!$B$12:$B$1011,1,ローデータ!$H$12:$H$1011,$A$79,ローデータ!$K$12:$K$1011,C73)</f>
        <v>41</v>
      </c>
      <c r="D79" s="286"/>
      <c r="E79" s="285">
        <f>COUNTIFS(ローデータ!$B$12:$B$1011,1,ローデータ!$H$12:$H$1011,$A$79,ローデータ!$K$12:$K$1011,E73)</f>
        <v>14</v>
      </c>
      <c r="F79" s="286"/>
      <c r="G79" s="285">
        <f>COUNTIFS(ローデータ!$B$12:$B$1011,1,ローデータ!$H$12:$H$1011,$A$79,ローデータ!$K$12:$K$1011,G73)</f>
        <v>9</v>
      </c>
      <c r="H79" s="287"/>
      <c r="I79" s="287"/>
      <c r="J79" s="103">
        <f t="shared" si="2"/>
        <v>64</v>
      </c>
    </row>
    <row r="80" spans="1:15" ht="14.1" customHeight="1" x14ac:dyDescent="0.15">
      <c r="A80" s="154">
        <v>6</v>
      </c>
      <c r="B80" s="50" t="s">
        <v>59</v>
      </c>
      <c r="C80" s="285">
        <f>COUNTIFS(ローデータ!$B$12:$B$1011,1,ローデータ!$H$12:$H$1011,$A$80,ローデータ!$K$12:$K$1011,C73)</f>
        <v>17</v>
      </c>
      <c r="D80" s="286"/>
      <c r="E80" s="285">
        <f>COUNTIFS(ローデータ!$B$12:$B$1011,1,ローデータ!$H$12:$H$1011,$A$80,ローデータ!$K$12:$K$1011,E73)</f>
        <v>2</v>
      </c>
      <c r="F80" s="286"/>
      <c r="G80" s="285">
        <f>COUNTIFS(ローデータ!$B$12:$B$1011,1,ローデータ!$H$12:$H$1011,$A$80,ローデータ!$K$12:$K$1011,G73)</f>
        <v>4</v>
      </c>
      <c r="H80" s="287"/>
      <c r="I80" s="287"/>
      <c r="J80" s="103">
        <f t="shared" si="2"/>
        <v>23</v>
      </c>
    </row>
    <row r="81" spans="1:17" ht="14.1" customHeight="1" x14ac:dyDescent="0.15">
      <c r="A81" s="154">
        <v>7</v>
      </c>
      <c r="B81" s="50" t="s">
        <v>60</v>
      </c>
      <c r="C81" s="285">
        <f>COUNTIFS(ローデータ!$B$12:$B$1011,1,ローデータ!$H$12:$H$1011,$A$81,ローデータ!$K$12:$K$1011,C73)</f>
        <v>16</v>
      </c>
      <c r="D81" s="286"/>
      <c r="E81" s="285">
        <f>COUNTIFS(ローデータ!$B$12:$B$1011,1,ローデータ!$H$12:$H$1011,$A$81,ローデータ!$K$12:$K$1011,E73)</f>
        <v>2</v>
      </c>
      <c r="F81" s="286"/>
      <c r="G81" s="285">
        <f>COUNTIFS(ローデータ!$B$12:$B$1011,1,ローデータ!$H$12:$H$1011,$A$81,ローデータ!$K$12:$K$1011,G73)</f>
        <v>3</v>
      </c>
      <c r="H81" s="287"/>
      <c r="I81" s="287"/>
      <c r="J81" s="103">
        <f t="shared" si="2"/>
        <v>21</v>
      </c>
    </row>
    <row r="82" spans="1:17" ht="14.1" customHeight="1" x14ac:dyDescent="0.15">
      <c r="A82" s="154">
        <v>8</v>
      </c>
      <c r="B82" s="50" t="s">
        <v>61</v>
      </c>
      <c r="C82" s="285">
        <f>COUNTIFS(ローデータ!$B$12:$B$1011,1,ローデータ!$H$12:$H$1011,$A$82,ローデータ!$K$12:$K$1011,C73)</f>
        <v>22</v>
      </c>
      <c r="D82" s="286"/>
      <c r="E82" s="285">
        <f>COUNTIFS(ローデータ!$B$12:$B$1011,1,ローデータ!$H$12:$H$1011,$A$82,ローデータ!$K$12:$K$1011,E73)</f>
        <v>2</v>
      </c>
      <c r="F82" s="286"/>
      <c r="G82" s="285">
        <f>COUNTIFS(ローデータ!$B$12:$B$1011,1,ローデータ!$H$12:$H$1011,$A$82,ローデータ!$K$12:$K$1011,G73)</f>
        <v>2</v>
      </c>
      <c r="H82" s="287"/>
      <c r="I82" s="287"/>
      <c r="J82" s="103">
        <f t="shared" si="2"/>
        <v>26</v>
      </c>
    </row>
    <row r="83" spans="1:17" ht="14.1" customHeight="1" thickBot="1" x14ac:dyDescent="0.2">
      <c r="A83" s="152">
        <v>9</v>
      </c>
      <c r="B83" s="68" t="s">
        <v>62</v>
      </c>
      <c r="C83" s="345">
        <f>COUNTIFS(ローデータ!$B$12:$B$1011,1,ローデータ!$H$12:$H$1011,$A$83,ローデータ!$K$12:$K$1011,C73)</f>
        <v>2</v>
      </c>
      <c r="D83" s="346"/>
      <c r="E83" s="345">
        <f>COUNTIFS(ローデータ!$B$12:$B$1011,1,ローデータ!$H$12:$H$1011,$A$83,ローデータ!$K$12:$K$1011,E73)</f>
        <v>0</v>
      </c>
      <c r="F83" s="346"/>
      <c r="G83" s="347">
        <f>COUNTIFS(ローデータ!$B$12:$B$1011,1,ローデータ!$H$12:$H$1011,$A$83,ローデータ!$K$12:$K$1011,G73)</f>
        <v>0</v>
      </c>
      <c r="H83" s="347"/>
      <c r="I83" s="345"/>
      <c r="J83" s="104">
        <f t="shared" si="2"/>
        <v>2</v>
      </c>
    </row>
    <row r="84" spans="1:17" ht="14.1" customHeight="1" thickTop="1" x14ac:dyDescent="0.15">
      <c r="A84" s="327" t="s">
        <v>50</v>
      </c>
      <c r="B84" s="328"/>
      <c r="C84" s="348">
        <f>SUM(C75:D83)</f>
        <v>230</v>
      </c>
      <c r="D84" s="349"/>
      <c r="E84" s="348">
        <f>SUM(E75:F83)</f>
        <v>98</v>
      </c>
      <c r="F84" s="349"/>
      <c r="G84" s="350">
        <f>SUM(G75:I83)</f>
        <v>111</v>
      </c>
      <c r="H84" s="350"/>
      <c r="I84" s="348"/>
      <c r="J84" s="105">
        <f t="shared" si="2"/>
        <v>439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2</v>
      </c>
      <c r="M92" s="87">
        <f>SUMIFS(ローデータ!$N$12:$N$1011,ローデータ!$B$12:$B$1011,1,ローデータ!$K$12:$K$1011,$B$21,ローデータ!$H$12:$H$1011,J92)</f>
        <v>6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8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7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7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2</v>
      </c>
      <c r="M93" s="87">
        <f>SUMIFS(ローデータ!$N$12:$N$1011,ローデータ!$B$12:$B$1011,1,ローデータ!$K$12:$K$1011,$B$21,ローデータ!$H$12:$H$1011,J93)</f>
        <v>29</v>
      </c>
      <c r="N93" s="87">
        <f>SUMIFS(ローデータ!$O$12:$O$1011,ローデータ!$B$12:$B$1011,1,ローデータ!$K$12:$K$1011,$B$21,ローデータ!$H$12:$H$1011,J93)</f>
        <v>2</v>
      </c>
      <c r="O93" s="87">
        <f>SUMIFS(ローデータ!$P$12:$P$1011,ローデータ!$B$12:$B$1011,1,ローデータ!$K$12:$K$1011,$B$21,ローデータ!$H$12:$H$1011,J93)</f>
        <v>4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37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28</v>
      </c>
      <c r="D94" s="56">
        <f>COUNTIFS(ローデータ!$B$12:$B$1011,1,ローデータ!$K$12:$K$1011,$B$21,ローデータ!$L$12:$L$1011,$D$90,ローデータ!$H$12:$H$1011,A94)</f>
        <v>1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29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11</v>
      </c>
      <c r="M94" s="87">
        <f>SUMIFS(ローデータ!$N$12:$N$1011,ローデータ!$B$12:$B$1011,1,ローデータ!$K$12:$K$1011,$B$21,ローデータ!$H$12:$H$1011,J94)</f>
        <v>38</v>
      </c>
      <c r="N94" s="87">
        <f>SUMIFS(ローデータ!$O$12:$O$1011,ローデータ!$B$12:$B$1011,1,ローデータ!$K$12:$K$1011,$B$21,ローデータ!$H$12:$H$1011,J94)</f>
        <v>13</v>
      </c>
      <c r="O94" s="87">
        <f>SUMIFS(ローデータ!$P$12:$P$1011,ローデータ!$B$12:$B$1011,1,ローデータ!$K$12:$K$1011,$B$21,ローデータ!$H$12:$H$1011,J94)</f>
        <v>10</v>
      </c>
      <c r="P94" s="107">
        <f>SUMIFS(ローデータ!$Q$12:$Q$1011,ローデータ!$B$12:$B$1011,1,ローデータ!$K$12:$K$1011,$B$21,ローデータ!$H$12:$H$1011,J94)</f>
        <v>0</v>
      </c>
      <c r="Q94" s="102">
        <f t="shared" si="3"/>
        <v>72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54</v>
      </c>
      <c r="D95" s="56">
        <f>COUNTIFS(ローデータ!$B$12:$B$1011,1,ローデータ!$K$12:$K$1011,$B$21,ローデータ!$L$12:$L$1011,$D$90,ローデータ!$H$12:$H$1011,A95)</f>
        <v>1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2</v>
      </c>
      <c r="H95" s="56">
        <f t="shared" si="4"/>
        <v>58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9</v>
      </c>
      <c r="M95" s="87">
        <f>SUMIFS(ローデータ!$N$12:$N$1011,ローデータ!$B$12:$B$1011,1,ローデータ!$K$12:$K$1011,$B$21,ローデータ!$H$12:$H$1011,J95)</f>
        <v>18</v>
      </c>
      <c r="N95" s="87">
        <f>SUMIFS(ローデータ!$O$12:$O$1011,ローデータ!$B$12:$B$1011,1,ローデータ!$K$12:$K$1011,$B$21,ローデータ!$H$12:$H$1011,J95)</f>
        <v>21</v>
      </c>
      <c r="O95" s="87">
        <f>SUMIFS(ローデータ!$P$12:$P$1011,ローデータ!$B$12:$B$1011,1,ローデータ!$K$12:$K$1011,$B$21,ローデータ!$H$12:$H$1011,J95)</f>
        <v>5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53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33</v>
      </c>
      <c r="D96" s="56">
        <f>COUNTIFS(ローデータ!$B$12:$B$1011,1,ローデータ!$K$12:$K$1011,$B$21,ローデータ!$L$12:$L$1011,$D$90,ローデータ!$H$12:$H$1011,A96)</f>
        <v>5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38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12</v>
      </c>
      <c r="M96" s="87">
        <f>SUMIFS(ローデータ!$N$12:$N$1011,ローデータ!$B$12:$B$1011,1,ローデータ!$K$12:$K$1011,$B$21,ローデータ!$H$12:$H$1011,J96)</f>
        <v>15</v>
      </c>
      <c r="N96" s="87">
        <f>SUMIFS(ローデータ!$O$12:$O$1011,ローデータ!$B$12:$B$1011,1,ローデータ!$K$12:$K$1011,$B$21,ローデータ!$H$12:$H$1011,J96)</f>
        <v>26</v>
      </c>
      <c r="O96" s="87">
        <f>SUMIFS(ローデータ!$P$12:$P$1011,ローデータ!$B$12:$B$1011,1,ローデータ!$K$12:$K$1011,$B$21,ローデータ!$H$12:$H$1011,J96)</f>
        <v>7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60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37</v>
      </c>
      <c r="D97" s="56">
        <f>COUNTIFS(ローデータ!$B$12:$B$1011,1,ローデータ!$K$12:$K$1011,$B$21,ローデータ!$L$12:$L$1011,$D$90,ローデータ!$H$12:$H$1011,A97)</f>
        <v>4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41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7</v>
      </c>
      <c r="M97" s="87">
        <f>SUMIFS(ローデータ!$N$12:$N$1011,ローデータ!$B$12:$B$1011,1,ローデータ!$K$12:$K$1011,$B$21,ローデータ!$H$12:$H$1011,J97)</f>
        <v>8</v>
      </c>
      <c r="N97" s="87">
        <f>SUMIFS(ローデータ!$O$12:$O$1011,ローデータ!$B$12:$B$1011,1,ローデータ!$K$12:$K$1011,$B$21,ローデータ!$H$12:$H$1011,J97)</f>
        <v>6</v>
      </c>
      <c r="O97" s="87">
        <f>SUMIFS(ローデータ!$P$12:$P$1011,ローデータ!$B$12:$B$1011,1,ローデータ!$K$12:$K$1011,$B$21,ローデータ!$H$12:$H$1011,J97)</f>
        <v>1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22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14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1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17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4</v>
      </c>
      <c r="M98" s="87">
        <f>SUMIFS(ローデータ!$N$12:$N$1011,ローデータ!$B$12:$B$1011,1,ローデータ!$K$12:$K$1011,$B$21,ローデータ!$H$12:$H$1011,J98)</f>
        <v>12</v>
      </c>
      <c r="N98" s="87">
        <f>SUMIFS(ローデータ!$O$12:$O$1011,ローデータ!$B$12:$B$1011,1,ローデータ!$K$12:$K$1011,$B$21,ローデータ!$H$12:$H$1011,J98)</f>
        <v>10</v>
      </c>
      <c r="O98" s="87">
        <f>SUMIFS(ローデータ!$P$12:$P$1011,ローデータ!$B$12:$B$1011,1,ローデータ!$K$12:$K$1011,$B$21,ローデータ!$H$12:$H$1011,J98)</f>
        <v>5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31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16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16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3</v>
      </c>
      <c r="M99" s="87">
        <f>SUMIFS(ローデータ!$N$12:$N$1011,ローデータ!$B$12:$B$1011,1,ローデータ!$K$12:$K$1011,$B$21,ローデータ!$H$12:$H$1011,J99)</f>
        <v>11</v>
      </c>
      <c r="N99" s="87">
        <f>SUMIFS(ローデータ!$O$12:$O$1011,ローデータ!$B$12:$B$1011,1,ローデータ!$K$12:$K$1011,$B$21,ローデータ!$H$12:$H$1011,J99)</f>
        <v>7</v>
      </c>
      <c r="O99" s="87">
        <f>SUMIFS(ローデータ!$P$12:$P$1011,ローデータ!$B$12:$B$1011,1,ローデータ!$K$12:$K$1011,$B$21,ローデータ!$H$12:$H$1011,J99)</f>
        <v>5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26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19</v>
      </c>
      <c r="D100" s="56">
        <f>COUNTIFS(ローデータ!$B$12:$B$1011,1,ローデータ!$K$12:$K$1011,$B$21,ローデータ!$L$12:$L$1011,$D$90,ローデータ!$H$12:$H$1011,A100)</f>
        <v>3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22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1</v>
      </c>
      <c r="M100" s="87">
        <f>SUMIFS(ローデータ!$N$12:$N$1011,ローデータ!$B$12:$B$1011,1,ローデータ!$K$12:$K$1011,$B$21,ローデータ!$H$12:$H$1011,J100)</f>
        <v>1</v>
      </c>
      <c r="N100" s="87">
        <f>SUMIFS(ローデータ!$O$12:$O$1011,ローデータ!$B$12:$B$1011,1,ローデータ!$K$12:$K$1011,$B$21,ローデータ!$H$12:$H$1011,J100)</f>
        <v>0</v>
      </c>
      <c r="O100" s="87">
        <f>SUMIFS(ローデータ!$P$12:$P$1011,ローデータ!$B$12:$B$1011,1,ローデータ!$K$12:$K$1011,$B$21,ローデータ!$H$12:$H$1011,J100)</f>
        <v>0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2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2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2</v>
      </c>
      <c r="J101" s="148" t="s">
        <v>50</v>
      </c>
      <c r="K101" s="149"/>
      <c r="L101" s="102">
        <f>SUM(L92:L100)</f>
        <v>51</v>
      </c>
      <c r="M101" s="102">
        <f>SUM(M92:M100)</f>
        <v>138</v>
      </c>
      <c r="N101" s="102">
        <f>SUM(N92:N100)</f>
        <v>85</v>
      </c>
      <c r="O101" s="102">
        <f>SUM(O92:O100)</f>
        <v>37</v>
      </c>
      <c r="P101" s="102">
        <f>SUM(P92:P100)</f>
        <v>0</v>
      </c>
      <c r="Q101" s="102">
        <f t="shared" si="3"/>
        <v>311</v>
      </c>
    </row>
    <row r="102" spans="1:17" ht="14.1" customHeight="1" x14ac:dyDescent="0.15">
      <c r="A102" s="148" t="s">
        <v>50</v>
      </c>
      <c r="B102" s="149"/>
      <c r="C102" s="56">
        <f>SUM(C93:C101)</f>
        <v>210</v>
      </c>
      <c r="D102" s="56">
        <f>SUM(D93:D101)</f>
        <v>16</v>
      </c>
      <c r="E102" s="56">
        <f>SUM(E93:E101)</f>
        <v>1</v>
      </c>
      <c r="F102" s="56">
        <f>SUM(F93:F101)</f>
        <v>1</v>
      </c>
      <c r="G102" s="56">
        <f>SUM(G93:G101)</f>
        <v>2</v>
      </c>
      <c r="H102" s="56">
        <f t="shared" si="4"/>
        <v>230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47">
        <v>1</v>
      </c>
      <c r="D107" s="147">
        <v>2</v>
      </c>
      <c r="E107" s="14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53" t="s">
        <v>67</v>
      </c>
      <c r="D108" s="153" t="s">
        <v>66</v>
      </c>
      <c r="E108" s="153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2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1</v>
      </c>
      <c r="K109" s="108">
        <f>SUMIFS(ローデータ!$U$12:$U$1011,ローデータ!$B$12:$B$1011,1,ローデータ!$K$12:$K$1011,$D$21,ローデータ!$H$12:$H$1011,H109)</f>
        <v>1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0</v>
      </c>
      <c r="O109" s="108">
        <f>SUMIFS(ローデータ!$Y$12:$Y$1011,ローデータ!$B$12:$B$1011,1,ローデータ!$K$12:$K$1011,$D$21,ローデータ!$H$12:$H$1011,H109)</f>
        <v>0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33</v>
      </c>
      <c r="D110" s="108">
        <f>COUNTIFS(ローデータ!$B$12:$B$1011,1,ローデータ!$K$12:$K$1011,$D$21,ローデータ!$S$12:$S$1011,$D$107,ローデータ!$H$12:$H$1011,A110)</f>
        <v>0</v>
      </c>
      <c r="E110" s="108">
        <f>COUNTIFS(ローデータ!$B$12:$B$1011,1,ローデータ!$K$12:$K$1011,$D$21,ローデータ!$S$12:$S$1011,$E$107,ローデータ!$H$12:$H$1011,A110)</f>
        <v>0</v>
      </c>
      <c r="F110" s="109">
        <f t="shared" ref="F110:F117" si="6">SUM(C110:E110)</f>
        <v>33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0</v>
      </c>
      <c r="K110" s="108">
        <f>SUMIFS(ローデータ!$U$12:$U$1011,ローデータ!$B$12:$B$1011,1,ローデータ!$K$12:$K$1011,$D$21,ローデータ!$H$12:$H$1011,H110)</f>
        <v>28</v>
      </c>
      <c r="L110" s="108">
        <f>SUMIFS(ローデータ!$V$12:$V$1011,ローデータ!$B$12:$B$1011,1,ローデータ!$K$12:$K$1011,$D$21,ローデータ!$H$12:$H$1011,H110)</f>
        <v>2</v>
      </c>
      <c r="M110" s="108">
        <f>SUMIFS(ローデータ!$W$12:$W$1011,ローデータ!$B$12:$B$1011,1,ローデータ!$K$12:$K$1011,$D$21,ローデータ!$H$12:$H$1011,H110)</f>
        <v>0</v>
      </c>
      <c r="N110" s="108">
        <f>SUMIFS(ローデータ!$X$12:$X$1011,ローデータ!$B$12:$B$1011,1,ローデータ!$K$12:$K$1011,$D$21,ローデータ!$H$12:$H$1011,H110)</f>
        <v>6</v>
      </c>
      <c r="O110" s="108">
        <f>SUMIFS(ローデータ!$Y$12:$Y$1011,ローデータ!$B$12:$B$1011,1,ローデータ!$K$12:$K$1011,$D$21,ローデータ!$H$12:$H$1011,H110)</f>
        <v>7</v>
      </c>
      <c r="P110" s="108">
        <f>SUMIFS(ローデータ!$Z$12:$Z$1011,ローデータ!$B$12:$B$1011,1,ローデータ!$K$12:$K$1011,$D$21,ローデータ!$H$12:$H$1011,H110)</f>
        <v>0</v>
      </c>
      <c r="Q110" s="110">
        <f t="shared" si="5"/>
        <v>43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19</v>
      </c>
      <c r="D111" s="108">
        <f>COUNTIFS(ローデータ!$B$12:$B$1011,1,ローデータ!$K$12:$K$1011,$D$21,ローデータ!$S$12:$S$1011,$D$107,ローデータ!$H$12:$H$1011,A111)</f>
        <v>0</v>
      </c>
      <c r="E111" s="108">
        <f>COUNTIFS(ローデータ!$B$12:$B$1011,1,ローデータ!$K$12:$K$1011,$D$21,ローデータ!$S$12:$S$1011,$E$107,ローデータ!$H$12:$H$1011,A111)</f>
        <v>0</v>
      </c>
      <c r="F111" s="109">
        <f t="shared" si="6"/>
        <v>19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0</v>
      </c>
      <c r="K111" s="108">
        <f>SUMIFS(ローデータ!$U$12:$U$1011,ローデータ!$B$12:$B$1011,1,ローデータ!$K$12:$K$1011,$D$21,ローデータ!$H$12:$H$1011,H111)</f>
        <v>14</v>
      </c>
      <c r="L111" s="108">
        <f>SUMIFS(ローデータ!$V$12:$V$1011,ローデータ!$B$12:$B$1011,1,ローデータ!$K$12:$K$1011,$D$21,ローデータ!$H$12:$H$1011,H111)</f>
        <v>0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8</v>
      </c>
      <c r="O111" s="108">
        <f>SUMIFS(ローデータ!$Y$12:$Y$1011,ローデータ!$B$12:$B$1011,1,ローデータ!$K$12:$K$1011,$D$21,ローデータ!$H$12:$H$1011,H111)</f>
        <v>4</v>
      </c>
      <c r="P111" s="108">
        <f>SUMIFS(ローデータ!$Z$12:$Z$1011,ローデータ!$B$12:$B$1011,1,ローデータ!$K$12:$K$1011,$D$21,ローデータ!$H$12:$H$1011,H111)</f>
        <v>0</v>
      </c>
      <c r="Q111" s="110">
        <f t="shared" si="5"/>
        <v>26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24</v>
      </c>
      <c r="D112" s="108">
        <f>COUNTIFS(ローデータ!$B$12:$B$1011,1,ローデータ!$K$12:$K$1011,$D$21,ローデータ!$S$12:$S$1011,$D$107,ローデータ!$H$12:$H$1011,A112)</f>
        <v>0</v>
      </c>
      <c r="E112" s="108">
        <f>COUNTIFS(ローデータ!$B$12:$B$1011,1,ローデータ!$K$12:$K$1011,$D$21,ローデータ!$S$12:$S$1011,$E$107,ローデータ!$H$12:$H$1011,A112)</f>
        <v>0</v>
      </c>
      <c r="F112" s="109">
        <f t="shared" si="6"/>
        <v>24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1</v>
      </c>
      <c r="K112" s="108">
        <f>SUMIFS(ローデータ!$U$12:$U$1011,ローデータ!$B$12:$B$1011,1,ローデータ!$K$12:$K$1011,$D$21,ローデータ!$H$12:$H$1011,H112)</f>
        <v>14</v>
      </c>
      <c r="L112" s="108">
        <f>SUMIFS(ローデータ!$V$12:$V$1011,ローデータ!$B$12:$B$1011,1,ローデータ!$K$12:$K$1011,$D$21,ローデータ!$H$12:$H$1011,H112)</f>
        <v>0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3</v>
      </c>
      <c r="O112" s="108">
        <f>SUMIFS(ローデータ!$Y$12:$Y$1011,ローデータ!$B$12:$B$1011,1,ローデータ!$K$12:$K$1011,$D$21,ローデータ!$H$12:$H$1011,H112)</f>
        <v>11</v>
      </c>
      <c r="P112" s="108">
        <f>SUMIFS(ローデータ!$Z$12:$Z$1011,ローデータ!$B$12:$B$1011,1,ローデータ!$K$12:$K$1011,$D$21,ローデータ!$H$12:$H$1011,H112)</f>
        <v>1</v>
      </c>
      <c r="Q112" s="110">
        <f t="shared" si="5"/>
        <v>30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11</v>
      </c>
      <c r="D113" s="108">
        <f>COUNTIFS(ローデータ!$B$12:$B$1011,1,ローデータ!$K$12:$K$1011,$D$21,ローデータ!$S$12:$S$1011,$D$107,ローデータ!$H$12:$H$1011,A113)</f>
        <v>3</v>
      </c>
      <c r="E113" s="108">
        <f>COUNTIFS(ローデータ!$B$12:$B$1011,1,ローデータ!$K$12:$K$1011,$D$21,ローデータ!$S$12:$S$1011,$E$107,ローデータ!$H$12:$H$1011,A113)</f>
        <v>0</v>
      </c>
      <c r="F113" s="109">
        <f t="shared" si="6"/>
        <v>14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0</v>
      </c>
      <c r="K113" s="108">
        <f>SUMIFS(ローデータ!$U$12:$U$1011,ローデータ!$B$12:$B$1011,1,ローデータ!$K$12:$K$1011,$D$21,ローデータ!$H$12:$H$1011,H113)</f>
        <v>10</v>
      </c>
      <c r="L113" s="108">
        <f>SUMIFS(ローデータ!$V$12:$V$1011,ローデータ!$B$12:$B$1011,1,ローデータ!$K$12:$K$1011,$D$21,ローデータ!$H$12:$H$1011,H113)</f>
        <v>1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2</v>
      </c>
      <c r="O113" s="108">
        <f>SUMIFS(ローデータ!$Y$12:$Y$1011,ローデータ!$B$12:$B$1011,1,ローデータ!$K$12:$K$1011,$D$21,ローデータ!$H$12:$H$1011,H113)</f>
        <v>2</v>
      </c>
      <c r="P113" s="108">
        <f>SUMIFS(ローデータ!$Z$12:$Z$1011,ローデータ!$B$12:$B$1011,1,ローデータ!$K$12:$K$1011,$D$21,ローデータ!$H$12:$H$1011,H113)</f>
        <v>0</v>
      </c>
      <c r="Q113" s="110">
        <f t="shared" si="5"/>
        <v>15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2</v>
      </c>
      <c r="D114" s="108">
        <f>COUNTIFS(ローデータ!$B$12:$B$1011,1,ローデータ!$K$12:$K$1011,$D$21,ローデータ!$S$12:$S$1011,$D$107,ローデータ!$H$12:$H$1011,A114)</f>
        <v>0</v>
      </c>
      <c r="E114" s="108">
        <f>COUNTIFS(ローデータ!$B$12:$B$1011,1,ローデータ!$K$12:$K$1011,$D$21,ローデータ!$S$12:$S$1011,$E$107,ローデータ!$H$12:$H$1011,A114)</f>
        <v>0</v>
      </c>
      <c r="F114" s="109">
        <f t="shared" si="6"/>
        <v>2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0</v>
      </c>
      <c r="K114" s="108">
        <f>SUMIFS(ローデータ!$U$12:$U$1011,ローデータ!$B$12:$B$1011,1,ローデータ!$K$12:$K$1011,$D$21,ローデータ!$H$12:$H$1011,H114)</f>
        <v>0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1</v>
      </c>
      <c r="O114" s="108">
        <f>SUMIFS(ローデータ!$Y$12:$Y$1011,ローデータ!$B$12:$B$1011,1,ローデータ!$K$12:$K$1011,$D$21,ローデータ!$H$12:$H$1011,H114)</f>
        <v>1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2</v>
      </c>
      <c r="D115" s="108">
        <f>COUNTIFS(ローデータ!$B$12:$B$1011,1,ローデータ!$K$12:$K$1011,$D$21,ローデータ!$S$12:$S$1011,$D$107,ローデータ!$H$12:$H$1011,A115)</f>
        <v>0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2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0</v>
      </c>
      <c r="K115" s="108">
        <f>SUMIFS(ローデータ!$U$12:$U$1011,ローデータ!$B$12:$B$1011,1,ローデータ!$K$12:$K$1011,$D$21,ローデータ!$H$12:$H$1011,H115)</f>
        <v>0</v>
      </c>
      <c r="L115" s="108">
        <f>SUMIFS(ローデータ!$V$12:$V$1011,ローデータ!$B$12:$B$1011,1,ローデータ!$K$12:$K$1011,$D$21,ローデータ!$H$12:$H$1011,H115)</f>
        <v>0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1</v>
      </c>
      <c r="O115" s="108">
        <f>SUMIFS(ローデータ!$Y$12:$Y$1011,ローデータ!$B$12:$B$1011,1,ローデータ!$K$12:$K$1011,$D$21,ローデータ!$H$12:$H$1011,H115)</f>
        <v>1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2</v>
      </c>
      <c r="D116" s="108">
        <f>COUNTIFS(ローデータ!$B$12:$B$1011,1,ローデータ!$K$12:$K$1011,$D$21,ローデータ!$S$12:$S$1011,$D$107,ローデータ!$H$12:$H$1011,A116)</f>
        <v>0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2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0</v>
      </c>
      <c r="K116" s="108">
        <f>SUMIFS(ローデータ!$U$12:$U$1011,ローデータ!$B$12:$B$1011,1,ローデータ!$K$12:$K$1011,$D$21,ローデータ!$H$12:$H$1011,H116)</f>
        <v>0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0</v>
      </c>
      <c r="O116" s="108">
        <f>SUMIFS(ローデータ!$Y$12:$Y$1011,ローデータ!$B$12:$B$1011,1,ローデータ!$K$12:$K$1011,$D$21,ローデータ!$H$12:$H$1011,H116)</f>
        <v>2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2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0</v>
      </c>
      <c r="D117" s="108">
        <f>COUNTIFS(ローデータ!$B$12:$B$1011,1,ローデータ!$K$12:$K$1011,$D$21,ローデータ!$S$12:$S$1011,$D$107,ローデータ!$H$12:$H$1011,A117)</f>
        <v>0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0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0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95</v>
      </c>
      <c r="D118" s="108">
        <f t="shared" ref="D118:E118" si="7">SUM(D109:D117)</f>
        <v>3</v>
      </c>
      <c r="E118" s="108">
        <f t="shared" si="7"/>
        <v>0</v>
      </c>
      <c r="F118" s="108">
        <f>SUM(C118:E118)</f>
        <v>98</v>
      </c>
      <c r="G118" s="77"/>
      <c r="H118" s="362" t="s">
        <v>50</v>
      </c>
      <c r="I118" s="363"/>
      <c r="J118" s="108">
        <f t="shared" ref="J118:P118" si="8">SUM(J109:J117)</f>
        <v>2</v>
      </c>
      <c r="K118" s="108">
        <f t="shared" si="8"/>
        <v>67</v>
      </c>
      <c r="L118" s="108">
        <f t="shared" si="8"/>
        <v>3</v>
      </c>
      <c r="M118" s="108">
        <f t="shared" si="8"/>
        <v>0</v>
      </c>
      <c r="N118" s="108">
        <f t="shared" si="8"/>
        <v>21</v>
      </c>
      <c r="O118" s="108">
        <f t="shared" si="8"/>
        <v>28</v>
      </c>
      <c r="P118" s="108">
        <f t="shared" si="8"/>
        <v>1</v>
      </c>
      <c r="Q118" s="108">
        <f t="shared" si="5"/>
        <v>122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4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4</v>
      </c>
      <c r="I127" s="114">
        <f>COUNTIFS(ローデータ!$B$12:$B$1011,1,ローデータ!$K$12:$K$1011,$F$21,ローデータ!$S$12:$S$1011,$I$124,ローデータ!$H$12:$H$1011,A127)</f>
        <v>4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4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49</v>
      </c>
      <c r="D128" s="111">
        <f>COUNTIFS(ローデータ!$B$12:$B$1011,1,ローデータ!$K$12:$K$1011,$F$21,ローデータ!$L$12:$L$1011,$D$124,ローデータ!$H$12:$H$1011,A128)</f>
        <v>0</v>
      </c>
      <c r="E128" s="111">
        <f>COUNTIFS(ローデータ!$B$12:$B$1011,1,ローデータ!$K$12:$K$1011,$F$21,ローデータ!$L$12:$L$1011,$E$124,ローデータ!$H$12:$H$1011,A128)</f>
        <v>1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50</v>
      </c>
      <c r="I128" s="114">
        <f>COUNTIFS(ローデータ!$B$12:$B$1011,1,ローデータ!$K$12:$K$1011,$F$21,ローデータ!$S$12:$S$1011,$I$124,ローデータ!$H$12:$H$1011,A128)</f>
        <v>50</v>
      </c>
      <c r="J128" s="111">
        <f>COUNTIFS(ローデータ!$B$12:$B$1011,1,ローデータ!$K$12:$K$1011,$F$21,ローデータ!$S$12:$S$1011,$J$124,ローデータ!$H$12:$H$1011,A128)</f>
        <v>0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50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26</v>
      </c>
      <c r="D129" s="111">
        <f>COUNTIFS(ローデータ!$B$12:$B$1011,1,ローデータ!$K$12:$K$1011,$F$21,ローデータ!$L$12:$L$1011,$D$124,ローデータ!$H$12:$H$1011,A129)</f>
        <v>3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29</v>
      </c>
      <c r="I129" s="114">
        <f>COUNTIFS(ローデータ!$B$12:$B$1011,1,ローデータ!$K$12:$K$1011,$F$21,ローデータ!$S$12:$S$1011,$I$124,ローデータ!$H$12:$H$1011,A129)</f>
        <v>28</v>
      </c>
      <c r="J129" s="111">
        <f>COUNTIFS(ローデータ!$B$12:$B$1011,1,ローデータ!$K$12:$K$1011,$F$21,ローデータ!$S$12:$S$1011,$J$124,ローデータ!$H$12:$H$1011,A129)</f>
        <v>1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29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10</v>
      </c>
      <c r="D130" s="111">
        <f>COUNTIFS(ローデータ!$B$12:$B$1011,1,ローデータ!$K$12:$K$1011,$F$21,ローデータ!$L$12:$L$1011,$D$124,ローデータ!$H$12:$H$1011,A130)</f>
        <v>0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10</v>
      </c>
      <c r="I130" s="114">
        <f>COUNTIFS(ローデータ!$B$12:$B$1011,1,ローデータ!$K$12:$K$1011,$F$21,ローデータ!$S$12:$S$1011,$I$124,ローデータ!$H$12:$H$1011,A130)</f>
        <v>10</v>
      </c>
      <c r="J130" s="111">
        <f>COUNTIFS(ローデータ!$B$12:$B$1011,1,ローデータ!$K$12:$K$1011,$F$21,ローデータ!$S$12:$S$1011,$J$124,ローデータ!$H$12:$H$1011,A130)</f>
        <v>0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10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9</v>
      </c>
      <c r="D131" s="111">
        <f>COUNTIFS(ローデータ!$B$12:$B$1011,1,ローデータ!$K$12:$K$1011,$F$21,ローデータ!$L$12:$L$1011,$D$124,ローデータ!$H$12:$H$1011,A131)</f>
        <v>0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9</v>
      </c>
      <c r="I131" s="114">
        <f>COUNTIFS(ローデータ!$B$12:$B$1011,1,ローデータ!$K$12:$K$1011,$F$21,ローデータ!$S$12:$S$1011,$I$124,ローデータ!$H$12:$H$1011,A131)</f>
        <v>9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9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4</v>
      </c>
      <c r="D132" s="111">
        <f>COUNTIFS(ローデータ!$B$12:$B$1011,1,ローデータ!$K$12:$K$1011,$F$21,ローデータ!$L$12:$L$1011,$D$124,ローデータ!$H$12:$H$1011,A132)</f>
        <v>0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4</v>
      </c>
      <c r="I132" s="114">
        <f>COUNTIFS(ローデータ!$B$12:$B$1011,1,ローデータ!$K$12:$K$1011,$F$21,ローデータ!$S$12:$S$1011,$I$124,ローデータ!$H$12:$H$1011,A132)</f>
        <v>4</v>
      </c>
      <c r="J132" s="111">
        <f>COUNTIFS(ローデータ!$B$12:$B$1011,1,ローデータ!$K$12:$K$1011,$F$21,ローデータ!$S$12:$S$1011,$J$124,ローデータ!$H$12:$H$1011,A132)</f>
        <v>0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4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2</v>
      </c>
      <c r="D133" s="111">
        <f>COUNTIFS(ローデータ!$B$12:$B$1011,1,ローデータ!$K$12:$K$1011,$F$21,ローデータ!$L$12:$L$1011,$D$124,ローデータ!$H$12:$H$1011,A133)</f>
        <v>1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3</v>
      </c>
      <c r="I133" s="114">
        <f>COUNTIFS(ローデータ!$B$12:$B$1011,1,ローデータ!$K$12:$K$1011,$F$21,ローデータ!$S$12:$S$1011,$I$124,ローデータ!$H$12:$H$1011,A133)</f>
        <v>2</v>
      </c>
      <c r="J133" s="111">
        <f>COUNTIFS(ローデータ!$B$12:$B$1011,1,ローデータ!$K$12:$K$1011,$F$21,ローデータ!$S$12:$S$1011,$J$124,ローデータ!$H$12:$H$1011,A133)</f>
        <v>1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3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2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2</v>
      </c>
      <c r="I134" s="114">
        <f>COUNTIFS(ローデータ!$B$12:$B$1011,1,ローデータ!$K$12:$K$1011,$F$21,ローデータ!$S$12:$S$1011,$I$124,ローデータ!$H$12:$H$1011,A134)</f>
        <v>2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2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0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COUNTIFS(ローデータ!$B$12:$B$1011,1,ローデータ!$K$12:$K$1011,$F$21,ローデータ!$S$12:$S$1011,$I$124,ローデータ!$H$12:$H$1011,A135)</f>
        <v>0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106</v>
      </c>
      <c r="D136" s="108">
        <f t="shared" ref="D136:G136" si="11">SUM(D127:D135)</f>
        <v>4</v>
      </c>
      <c r="E136" s="108">
        <f t="shared" si="11"/>
        <v>1</v>
      </c>
      <c r="F136" s="108">
        <f t="shared" si="11"/>
        <v>0</v>
      </c>
      <c r="G136" s="108">
        <f t="shared" si="11"/>
        <v>0</v>
      </c>
      <c r="H136" s="113">
        <f>SUM(C136:G136)</f>
        <v>111</v>
      </c>
      <c r="I136" s="110">
        <f>SUM(I127:I135)</f>
        <v>109</v>
      </c>
      <c r="J136" s="108">
        <f>SUM(J127:J135)</f>
        <v>2</v>
      </c>
      <c r="K136" s="108">
        <f>SUM(K127:K135)</f>
        <v>0</v>
      </c>
      <c r="L136" s="108">
        <f t="shared" si="9"/>
        <v>111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0</v>
      </c>
      <c r="D143" s="90">
        <f>SUMIFS(ローデータ!$N$12:$N$1011,ローデータ!$B$12:$B$1011,1,ローデータ!$K$12:$K$1011,$F$21,ローデータ!$H$12:$H$1011,A143)</f>
        <v>4</v>
      </c>
      <c r="E143" s="90">
        <f>SUMIFS(ローデータ!$O$12:$O$1011,ローデータ!$B$12:$B$1011,1,ローデータ!$K$12:$K$1011,$F$21,ローデータ!$H$12:$H$1011,A143)</f>
        <v>0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4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4</v>
      </c>
      <c r="K143" s="90">
        <f>SUMIFS(ローデータ!$V$12:$V$1011,ローデータ!$B$12:$B$1011,1,ローデータ!$K$12:$K$1011,$F$21,ローデータ!$H$12:$H$1011,A143)</f>
        <v>0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1</v>
      </c>
      <c r="N143" s="90">
        <f>SUMIFS(ローデータ!$Y$12:$Y$1011,ローデータ!$B$12:$B$1011,1,ローデータ!$K$12:$K$1011,$F$21,ローデータ!$H$12:$H$1011,A143)</f>
        <v>2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7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1</v>
      </c>
      <c r="D144" s="90">
        <f>SUMIFS(ローデータ!$N$12:$N$1011,ローデータ!$B$12:$B$1011,1,ローデータ!$K$12:$K$1011,$F$21,ローデータ!$H$12:$H$1011,A144)</f>
        <v>53</v>
      </c>
      <c r="E144" s="90">
        <f>SUMIFS(ローデータ!$O$12:$O$1011,ローデータ!$B$12:$B$1011,1,ローデータ!$K$12:$K$1011,$F$21,ローデータ!$H$12:$H$1011,A144)</f>
        <v>7</v>
      </c>
      <c r="F144" s="91">
        <f>SUMIFS(ローデータ!$P$12:$P$1011,ローデータ!$B$12:$B$1011,1,ローデータ!$K$12:$K$1011,$F$21,ローデータ!$H$12:$H$1011,A144)</f>
        <v>0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61</v>
      </c>
      <c r="I144" s="93">
        <f>SUMIFS(ローデータ!$T$12:$T$1011,ローデータ!$B$12:$B$1011,1,ローデータ!$K$12:$K$1011,$F$21,ローデータ!$H$12:$H$1011,A144)</f>
        <v>1</v>
      </c>
      <c r="J144" s="90">
        <f>SUMIFS(ローデータ!$U$12:$U$1011,ローデータ!$B$12:$B$1011,1,ローデータ!$K$12:$K$1011,$F$21,ローデータ!$H$12:$H$1011,A144)</f>
        <v>46</v>
      </c>
      <c r="K144" s="90">
        <f>SUMIFS(ローデータ!$V$12:$V$1011,ローデータ!$B$12:$B$1011,1,ローデータ!$K$12:$K$1011,$F$21,ローデータ!$H$12:$H$1011,A144)</f>
        <v>8</v>
      </c>
      <c r="L144" s="90">
        <f>SUMIFS(ローデータ!$W$12:$W$1011,ローデータ!$B$12:$B$1011,1,ローデータ!$K$12:$K$1011,$F$21,ローデータ!$H$12:$H$1011,A144)</f>
        <v>0</v>
      </c>
      <c r="M144" s="90">
        <f>SUMIFS(ローデータ!$X$12:$X$1011,ローデータ!$B$12:$B$1011,1,ローデータ!$K$12:$K$1011,$F$21,ローデータ!$H$12:$H$1011,A144)</f>
        <v>28</v>
      </c>
      <c r="N144" s="90">
        <f>SUMIFS(ローデータ!$Y$12:$Y$1011,ローデータ!$B$12:$B$1011,1,ローデータ!$K$12:$K$1011,$F$21,ローデータ!$H$12:$H$1011,A144)</f>
        <v>9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92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2</v>
      </c>
      <c r="D145" s="90">
        <f>SUMIFS(ローデータ!$N$12:$N$1011,ローデータ!$B$12:$B$1011,1,ローデータ!$K$12:$K$1011,$F$21,ローデータ!$H$12:$H$1011,A145)</f>
        <v>38</v>
      </c>
      <c r="E145" s="90">
        <f>SUMIFS(ローデータ!$O$12:$O$1011,ローデータ!$B$12:$B$1011,1,ローデータ!$K$12:$K$1011,$F$21,ローデータ!$H$12:$H$1011,A145)</f>
        <v>9</v>
      </c>
      <c r="F145" s="91">
        <f>SUMIFS(ローデータ!$P$12:$P$1011,ローデータ!$B$12:$B$1011,1,ローデータ!$K$12:$K$1011,$F$21,ローデータ!$H$12:$H$1011,A145)</f>
        <v>0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49</v>
      </c>
      <c r="I145" s="93">
        <f>SUMIFS(ローデータ!$T$12:$T$1011,ローデータ!$B$12:$B$1011,1,ローデータ!$K$12:$K$1011,$F$21,ローデータ!$H$12:$H$1011,A145)</f>
        <v>0</v>
      </c>
      <c r="J145" s="90">
        <f>SUMIFS(ローデータ!$U$12:$U$1011,ローデータ!$B$12:$B$1011,1,ローデータ!$K$12:$K$1011,$F$21,ローデータ!$H$12:$H$1011,A145)</f>
        <v>25</v>
      </c>
      <c r="K145" s="90">
        <f>SUMIFS(ローデータ!$V$12:$V$1011,ローデータ!$B$12:$B$1011,1,ローデータ!$K$12:$K$1011,$F$21,ローデータ!$H$12:$H$1011,A145)</f>
        <v>9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16</v>
      </c>
      <c r="N145" s="90">
        <f>SUMIFS(ローデータ!$Y$12:$Y$1011,ローデータ!$B$12:$B$1011,1,ローデータ!$K$12:$K$1011,$F$21,ローデータ!$H$12:$H$1011,A145)</f>
        <v>5</v>
      </c>
      <c r="O145" s="90">
        <f>SUMIFS(ローデータ!$Z$12:$Z$1011,ローデータ!$B$12:$B$1011,1,ローデータ!$K$12:$K$1011,$F$21,ローデータ!$H$12:$H$1011,A145)</f>
        <v>0</v>
      </c>
      <c r="P145" s="56">
        <f t="shared" si="13"/>
        <v>55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0</v>
      </c>
      <c r="D146" s="90">
        <f>SUMIFS(ローデータ!$N$12:$N$1011,ローデータ!$B$12:$B$1011,1,ローデータ!$K$12:$K$1011,$F$21,ローデータ!$H$12:$H$1011,A146)</f>
        <v>7</v>
      </c>
      <c r="E146" s="90">
        <f>SUMIFS(ローデータ!$O$12:$O$1011,ローデータ!$B$12:$B$1011,1,ローデータ!$K$12:$K$1011,$F$21,ローデータ!$H$12:$H$1011,A146)</f>
        <v>5</v>
      </c>
      <c r="F146" s="91">
        <f>SUMIFS(ローデータ!$P$12:$P$1011,ローデータ!$B$12:$B$1011,1,ローデータ!$K$12:$K$1011,$F$21,ローデータ!$H$12:$H$1011,A146)</f>
        <v>0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12</v>
      </c>
      <c r="I146" s="93">
        <f>SUMIFS(ローデータ!$T$12:$T$1011,ローデータ!$B$12:$B$1011,1,ローデータ!$K$12:$K$1011,$F$21,ローデータ!$H$12:$H$1011,A146)</f>
        <v>0</v>
      </c>
      <c r="J146" s="90">
        <f>SUMIFS(ローデータ!$U$12:$U$1011,ローデータ!$B$12:$B$1011,1,ローデータ!$K$12:$K$1011,$F$21,ローデータ!$H$12:$H$1011,A146)</f>
        <v>4</v>
      </c>
      <c r="K146" s="90">
        <f>SUMIFS(ローデータ!$V$12:$V$1011,ローデータ!$B$12:$B$1011,1,ローデータ!$K$12:$K$1011,$F$21,ローデータ!$H$12:$H$1011,A146)</f>
        <v>7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3</v>
      </c>
      <c r="N146" s="90">
        <f>SUMIFS(ローデータ!$Y$12:$Y$1011,ローデータ!$B$12:$B$1011,1,ローデータ!$K$12:$K$1011,$F$21,ローデータ!$H$12:$H$1011,A146)</f>
        <v>2</v>
      </c>
      <c r="O146" s="90">
        <f>SUMIFS(ローデータ!$Z$12:$Z$1011,ローデータ!$B$12:$B$1011,1,ローデータ!$K$12:$K$1011,$F$21,ローデータ!$H$12:$H$1011,A146)</f>
        <v>0</v>
      </c>
      <c r="P146" s="56">
        <f t="shared" si="13"/>
        <v>16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1</v>
      </c>
      <c r="D147" s="90">
        <f>SUMIFS(ローデータ!$N$12:$N$1011,ローデータ!$B$12:$B$1011,1,ローデータ!$K$12:$K$1011,$F$21,ローデータ!$H$12:$H$1011,A147)</f>
        <v>7</v>
      </c>
      <c r="E147" s="90">
        <f>SUMIFS(ローデータ!$O$12:$O$1011,ローデータ!$B$12:$B$1011,1,ローデータ!$K$12:$K$1011,$F$21,ローデータ!$H$12:$H$1011,A147)</f>
        <v>4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12</v>
      </c>
      <c r="I147" s="93">
        <f>SUMIFS(ローデータ!$T$12:$T$1011,ローデータ!$B$12:$B$1011,1,ローデータ!$K$12:$K$1011,$F$21,ローデータ!$H$12:$H$1011,A147)</f>
        <v>1</v>
      </c>
      <c r="J147" s="90">
        <f>SUMIFS(ローデータ!$U$12:$U$1011,ローデータ!$B$12:$B$1011,1,ローデータ!$K$12:$K$1011,$F$21,ローデータ!$H$12:$H$1011,A147)</f>
        <v>6</v>
      </c>
      <c r="K147" s="90">
        <f>SUMIFS(ローデータ!$V$12:$V$1011,ローデータ!$B$12:$B$1011,1,ローデータ!$K$12:$K$1011,$F$21,ローデータ!$H$12:$H$1011,A147)</f>
        <v>4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1</v>
      </c>
      <c r="N147" s="90">
        <f>SUMIFS(ローデータ!$Y$12:$Y$1011,ローデータ!$B$12:$B$1011,1,ローデータ!$K$12:$K$1011,$F$21,ローデータ!$H$12:$H$1011,A147)</f>
        <v>1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13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4</v>
      </c>
      <c r="E148" s="90">
        <f>SUMIFS(ローデータ!$O$12:$O$1011,ローデータ!$B$12:$B$1011,1,ローデータ!$K$12:$K$1011,$F$21,ローデータ!$H$12:$H$1011,A148)</f>
        <v>1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5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3</v>
      </c>
      <c r="K148" s="90">
        <f>SUMIFS(ローデータ!$V$12:$V$1011,ローデータ!$B$12:$B$1011,1,ローデータ!$K$12:$K$1011,$F$21,ローデータ!$H$12:$H$1011,A148)</f>
        <v>2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1</v>
      </c>
      <c r="N148" s="90">
        <f>SUMIFS(ローデータ!$Y$12:$Y$1011,ローデータ!$B$12:$B$1011,1,ローデータ!$K$12:$K$1011,$F$21,ローデータ!$H$12:$H$1011,A148)</f>
        <v>1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7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3</v>
      </c>
      <c r="E149" s="90">
        <f>SUMIFS(ローデータ!$O$12:$O$1011,ローデータ!$B$12:$B$1011,1,ローデータ!$K$12:$K$1011,$F$21,ローデータ!$H$12:$H$1011,A149)</f>
        <v>2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5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3</v>
      </c>
      <c r="K149" s="90">
        <f>SUMIFS(ローデータ!$V$12:$V$1011,ローデータ!$B$12:$B$1011,1,ローデータ!$K$12:$K$1011,$F$21,ローデータ!$H$12:$H$1011,A149)</f>
        <v>2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3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8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0</v>
      </c>
      <c r="D150" s="90">
        <f>SUMIFS(ローデータ!$N$12:$N$1011,ローデータ!$B$12:$B$1011,1,ローデータ!$K$12:$K$1011,$F$21,ローデータ!$H$12:$H$1011,A150)</f>
        <v>0</v>
      </c>
      <c r="E150" s="90">
        <f>SUMIFS(ローデータ!$O$12:$O$1011,ローデータ!$B$12:$B$1011,1,ローデータ!$K$12:$K$1011,$F$21,ローデータ!$H$12:$H$1011,A150)</f>
        <v>2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2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0</v>
      </c>
      <c r="K150" s="90">
        <f>SUMIFS(ローデータ!$V$12:$V$1011,ローデータ!$B$12:$B$1011,1,ローデータ!$K$12:$K$1011,$F$21,ローデータ!$H$12:$H$1011,A150)</f>
        <v>2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0</v>
      </c>
      <c r="N150" s="90">
        <f>SUMIFS(ローデータ!$Y$12:$Y$1011,ローデータ!$B$12:$B$1011,1,ローデータ!$K$12:$K$1011,$F$21,ローデータ!$H$12:$H$1011,A150)</f>
        <v>0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2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0</v>
      </c>
      <c r="D151" s="90">
        <f>SUMIFS(ローデータ!$N$12:$N$1011,ローデータ!$B$12:$B$1011,1,ローデータ!$K$12:$K$1011,$F$21,ローデータ!$H$12:$H$1011,A151)</f>
        <v>0</v>
      </c>
      <c r="E151" s="90">
        <f>SUMIFS(ローデータ!$O$12:$O$1011,ローデータ!$B$12:$B$1011,1,ローデータ!$K$12:$K$1011,$F$21,ローデータ!$H$12:$H$1011,A151)</f>
        <v>0</v>
      </c>
      <c r="F151" s="91">
        <f>SUMIFS(ローデータ!$P$12:$P$1011,ローデータ!$B$12:$B$1011,1,ローデータ!$K$12:$K$1011,$F$21,ローデータ!$H$12:$H$1011,A151)</f>
        <v>0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0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4</v>
      </c>
      <c r="D152" s="56">
        <f>SUM(D143:D151)</f>
        <v>116</v>
      </c>
      <c r="E152" s="56">
        <f>SUM(E143:E151)</f>
        <v>30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150</v>
      </c>
      <c r="I152" s="56">
        <f t="shared" ref="I152:O152" si="15">SUM(I143:I151)</f>
        <v>2</v>
      </c>
      <c r="J152" s="56">
        <f t="shared" si="15"/>
        <v>91</v>
      </c>
      <c r="K152" s="56">
        <f t="shared" si="15"/>
        <v>34</v>
      </c>
      <c r="L152" s="56">
        <f t="shared" si="15"/>
        <v>0</v>
      </c>
      <c r="M152" s="56">
        <f t="shared" si="15"/>
        <v>53</v>
      </c>
      <c r="N152" s="56">
        <f t="shared" si="15"/>
        <v>20</v>
      </c>
      <c r="O152" s="56">
        <f t="shared" si="15"/>
        <v>0</v>
      </c>
      <c r="P152" s="56">
        <f t="shared" si="13"/>
        <v>200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56" t="s">
        <v>85</v>
      </c>
      <c r="C159" s="384" t="s">
        <v>87</v>
      </c>
      <c r="D159" s="385"/>
      <c r="E159" s="386"/>
      <c r="F159" s="285">
        <f>COUNTIFS(ローデータ!$B$12:$B$1011,1,ローデータ!$I$12:$I$1011,$C$14,ローデータ!$K$12:$K$1011,F157)</f>
        <v>230</v>
      </c>
      <c r="G159" s="286"/>
      <c r="H159" s="285">
        <f>COUNTIFS(ローデータ!$B$12:$B$1011,1,ローデータ!$I$12:$I$1011,$C$14,ローデータ!$K$12:$K$1011,H157)</f>
        <v>98</v>
      </c>
      <c r="I159" s="286"/>
      <c r="J159" s="285">
        <f>COUNTIFS(ローデータ!$B$12:$B$1011,1,ローデータ!$I$12:$I$1011,$C$14,ローデータ!$K$12:$K$1011,J157)</f>
        <v>111</v>
      </c>
      <c r="K159" s="287"/>
      <c r="L159" s="286"/>
      <c r="M159" s="56">
        <f t="shared" ref="M159:M171" si="16">SUM(F159:L159)</f>
        <v>439</v>
      </c>
    </row>
    <row r="160" spans="1:16" ht="14.1" customHeight="1" x14ac:dyDescent="0.15">
      <c r="A160" s="382"/>
      <c r="B160" s="387" t="s">
        <v>86</v>
      </c>
      <c r="C160" s="150">
        <v>1</v>
      </c>
      <c r="D160" s="379" t="s">
        <v>75</v>
      </c>
      <c r="E160" s="380"/>
      <c r="F160" s="285">
        <f>COUNTIFS(ローデータ!$B$12:$B$1011,1,ローデータ!$I$12:$I$1011,$B$14,ローデータ!$J$12:$J$1011,C160,ローデータ!$K$12:$K$1011,$F$157)</f>
        <v>0</v>
      </c>
      <c r="G160" s="286"/>
      <c r="H160" s="285">
        <f>COUNTIFS(ローデータ!$B$12:$B$1011,1,ローデータ!$I$12:$I$1011,$B$14,ローデータ!$J$12:$J$1011,C160,ローデータ!$K$12:$K$1011,$H$157)</f>
        <v>0</v>
      </c>
      <c r="I160" s="286"/>
      <c r="J160" s="285">
        <f>COUNTIFS(ローデータ!$B$12:$B$1011,1,ローデータ!$I$12:$I$1011,$B$14,ローデータ!$J$12:$J$1011,C160,ローデータ!$K$12:$K$1011,$J$157)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50">
        <v>2</v>
      </c>
      <c r="D161" s="379" t="s">
        <v>76</v>
      </c>
      <c r="E161" s="380"/>
      <c r="F161" s="285">
        <f>COUNTIFS(ローデータ!$B$12:$B$1011,1,ローデータ!$I$12:$I$1011,$B$14,ローデータ!$J$12:$J$1011,C161,ローデータ!$K$12:$K$1011,$F$157)</f>
        <v>0</v>
      </c>
      <c r="G161" s="286"/>
      <c r="H161" s="285">
        <f>COUNTIFS(ローデータ!$B$12:$B$1011,1,ローデータ!$I$12:$I$1011,$B$14,ローデータ!$J$12:$J$1011,C161,ローデータ!$K$12:$K$1011,$H$157)</f>
        <v>0</v>
      </c>
      <c r="I161" s="286"/>
      <c r="J161" s="285">
        <f>COUNTIFS(ローデータ!$B$12:$B$1011,1,ローデータ!$I$12:$I$1011,$B$14,ローデータ!$J$12:$J$1011,C161,ローデータ!$K$12:$K$1011,$J$157)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50">
        <v>3</v>
      </c>
      <c r="D162" s="379" t="s">
        <v>77</v>
      </c>
      <c r="E162" s="380"/>
      <c r="F162" s="285">
        <f>COUNTIFS(ローデータ!$B$12:$B$1011,1,ローデータ!$I$12:$I$1011,$B$14,ローデータ!$J$12:$J$1011,C162,ローデータ!$K$12:$K$1011,$F$157)</f>
        <v>0</v>
      </c>
      <c r="G162" s="286"/>
      <c r="H162" s="285">
        <f>COUNTIFS(ローデータ!$B$12:$B$1011,1,ローデータ!$I$12:$I$1011,$B$14,ローデータ!$J$12:$J$1011,C162,ローデータ!$K$12:$K$1011,$H$157)</f>
        <v>0</v>
      </c>
      <c r="I162" s="286"/>
      <c r="J162" s="285">
        <f>COUNTIFS(ローデータ!$B$12:$B$1011,1,ローデータ!$I$12:$I$1011,$B$14,ローデータ!$J$12:$J$1011,C162,ローデータ!$K$12:$K$1011,$J$157)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50">
        <v>4</v>
      </c>
      <c r="D163" s="379" t="s">
        <v>110</v>
      </c>
      <c r="E163" s="380"/>
      <c r="F163" s="285">
        <f>COUNTIFS(ローデータ!$B$12:$B$1011,1,ローデータ!$I$12:$I$1011,$B$14,ローデータ!$J$12:$J$1011,C163,ローデータ!$K$12:$K$1011,$F$157)</f>
        <v>0</v>
      </c>
      <c r="G163" s="286"/>
      <c r="H163" s="285">
        <f>COUNTIFS(ローデータ!$B$12:$B$1011,1,ローデータ!$I$12:$I$1011,$B$14,ローデータ!$J$12:$J$1011,C163,ローデータ!$K$12:$K$1011,$H$157)</f>
        <v>0</v>
      </c>
      <c r="I163" s="286"/>
      <c r="J163" s="285">
        <f>COUNTIFS(ローデータ!$B$12:$B$1011,1,ローデータ!$I$12:$I$1011,$B$14,ローデータ!$J$12:$J$1011,C163,ローデータ!$K$12:$K$1011,$J$157)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50">
        <v>5</v>
      </c>
      <c r="D164" s="379" t="s">
        <v>78</v>
      </c>
      <c r="E164" s="380"/>
      <c r="F164" s="285">
        <f>COUNTIFS(ローデータ!$B$12:$B$1011,1,ローデータ!$I$12:$I$1011,$B$14,ローデータ!$J$12:$J$1011,C164,ローデータ!$K$12:$K$1011,$F$157)</f>
        <v>0</v>
      </c>
      <c r="G164" s="286"/>
      <c r="H164" s="285">
        <f>COUNTIFS(ローデータ!$B$12:$B$1011,1,ローデータ!$I$12:$I$1011,$B$14,ローデータ!$J$12:$J$1011,C164,ローデータ!$K$12:$K$1011,$H$157)</f>
        <v>0</v>
      </c>
      <c r="I164" s="286"/>
      <c r="J164" s="285">
        <f>COUNTIFS(ローデータ!$B$12:$B$1011,1,ローデータ!$I$12:$I$1011,$B$14,ローデータ!$J$12:$J$1011,C164,ローデータ!$K$12:$K$1011,$J$157)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50">
        <v>6</v>
      </c>
      <c r="D165" s="379" t="s">
        <v>79</v>
      </c>
      <c r="E165" s="380"/>
      <c r="F165" s="285">
        <f>COUNTIFS(ローデータ!$B$12:$B$1011,1,ローデータ!$I$12:$I$1011,$B$14,ローデータ!$J$12:$J$1011,C165,ローデータ!$K$12:$K$1011,$F$157)</f>
        <v>0</v>
      </c>
      <c r="G165" s="286"/>
      <c r="H165" s="285">
        <f>COUNTIFS(ローデータ!$B$12:$B$1011,1,ローデータ!$I$12:$I$1011,$B$14,ローデータ!$J$12:$J$1011,C165,ローデータ!$K$12:$K$1011,$H$157)</f>
        <v>0</v>
      </c>
      <c r="I165" s="286"/>
      <c r="J165" s="285">
        <f>COUNTIFS(ローデータ!$B$12:$B$1011,1,ローデータ!$I$12:$I$1011,$B$14,ローデータ!$J$12:$J$1011,C165,ローデータ!$K$12:$K$1011,$J$157)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50">
        <v>7</v>
      </c>
      <c r="D166" s="379" t="s">
        <v>80</v>
      </c>
      <c r="E166" s="380"/>
      <c r="F166" s="285">
        <f>COUNTIFS(ローデータ!$B$12:$B$1011,1,ローデータ!$I$12:$I$1011,$B$14,ローデータ!$J$12:$J$1011,C166,ローデータ!$K$12:$K$1011,$F$157)</f>
        <v>0</v>
      </c>
      <c r="G166" s="286"/>
      <c r="H166" s="285">
        <f>COUNTIFS(ローデータ!$B$12:$B$1011,1,ローデータ!$I$12:$I$1011,$B$14,ローデータ!$J$12:$J$1011,C166,ローデータ!$K$12:$K$1011,$H$157)</f>
        <v>0</v>
      </c>
      <c r="I166" s="286"/>
      <c r="J166" s="285">
        <f>COUNTIFS(ローデータ!$B$12:$B$1011,1,ローデータ!$I$12:$I$1011,$B$14,ローデータ!$J$12:$J$1011,C166,ローデータ!$K$12:$K$1011,$J$157)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50">
        <v>8</v>
      </c>
      <c r="D167" s="379" t="s">
        <v>81</v>
      </c>
      <c r="E167" s="380"/>
      <c r="F167" s="285">
        <f>COUNTIFS(ローデータ!$B$12:$B$1011,1,ローデータ!$I$12:$I$1011,$B$14,ローデータ!$J$12:$J$1011,C167,ローデータ!$K$12:$K$1011,$F$157)</f>
        <v>0</v>
      </c>
      <c r="G167" s="286"/>
      <c r="H167" s="285">
        <f>COUNTIFS(ローデータ!$B$12:$B$1011,1,ローデータ!$I$12:$I$1011,$B$14,ローデータ!$J$12:$J$1011,C167,ローデータ!$K$12:$K$1011,$H$157)</f>
        <v>0</v>
      </c>
      <c r="I167" s="286"/>
      <c r="J167" s="285">
        <f>COUNTIFS(ローデータ!$B$12:$B$1011,1,ローデータ!$I$12:$I$1011,$B$14,ローデータ!$J$12:$J$1011,C167,ローデータ!$K$12:$K$1011,$J$157)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50">
        <v>9</v>
      </c>
      <c r="D168" s="379" t="s">
        <v>82</v>
      </c>
      <c r="E168" s="380"/>
      <c r="F168" s="285">
        <f>COUNTIFS(ローデータ!$B$12:$B$1011,1,ローデータ!$I$12:$I$1011,$B$14,ローデータ!$J$12:$J$1011,C168,ローデータ!$K$12:$K$1011,$F$157)</f>
        <v>0</v>
      </c>
      <c r="G168" s="286"/>
      <c r="H168" s="285">
        <f>COUNTIFS(ローデータ!$B$12:$B$1011,1,ローデータ!$I$12:$I$1011,$B$14,ローデータ!$J$12:$J$1011,C168,ローデータ!$K$12:$K$1011,$H$157)</f>
        <v>0</v>
      </c>
      <c r="I168" s="286"/>
      <c r="J168" s="285">
        <f>COUNTIFS(ローデータ!$B$12:$B$1011,1,ローデータ!$I$12:$I$1011,$B$14,ローデータ!$J$12:$J$1011,C168,ローデータ!$K$12:$K$1011,$J$157)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50">
        <v>10</v>
      </c>
      <c r="D169" s="379" t="s">
        <v>111</v>
      </c>
      <c r="E169" s="380"/>
      <c r="F169" s="285">
        <f>COUNTIFS(ローデータ!$B$12:$B$1011,1,ローデータ!$I$12:$I$1011,$B$14,ローデータ!$J$12:$J$1011,C169,ローデータ!$K$12:$K$1011,$F$157)</f>
        <v>0</v>
      </c>
      <c r="G169" s="286"/>
      <c r="H169" s="285">
        <f>COUNTIFS(ローデータ!$B$12:$B$1011,1,ローデータ!$I$12:$I$1011,$B$14,ローデータ!$J$12:$J$1011,C169,ローデータ!$K$12:$K$1011,$H$157)</f>
        <v>0</v>
      </c>
      <c r="I169" s="286"/>
      <c r="J169" s="285">
        <f>COUNTIFS(ローデータ!$B$12:$B$1011,1,ローデータ!$I$12:$I$1011,$B$14,ローデータ!$J$12:$J$1011,C169,ローデータ!$K$12:$K$1011,$J$157)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50">
        <v>11</v>
      </c>
      <c r="D170" s="379" t="s">
        <v>83</v>
      </c>
      <c r="E170" s="380"/>
      <c r="F170" s="285">
        <f>COUNTIFS(ローデータ!$B$12:$B$1011,1,ローデータ!$I$12:$I$1011,$B$14,ローデータ!$J$12:$J$1011,C170,ローデータ!$K$12:$K$1011,$F$157)</f>
        <v>0</v>
      </c>
      <c r="G170" s="286"/>
      <c r="H170" s="285">
        <f>COUNTIFS(ローデータ!$B$12:$B$1011,1,ローデータ!$I$12:$I$1011,$B$14,ローデータ!$J$12:$J$1011,C170,ローデータ!$K$12:$K$1011,$H$157)</f>
        <v>0</v>
      </c>
      <c r="I170" s="286"/>
      <c r="J170" s="285">
        <f>COUNTIFS(ローデータ!$B$12:$B$1011,1,ローデータ!$I$12:$I$1011,$B$14,ローデータ!$J$12:$J$1011,C170,ローデータ!$K$12:$K$1011,$J$157)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230</v>
      </c>
      <c r="G171" s="286"/>
      <c r="H171" s="285">
        <f>SUM(H159:I170)</f>
        <v>98</v>
      </c>
      <c r="I171" s="286"/>
      <c r="J171" s="285">
        <f>SUM(J159:L170)</f>
        <v>111</v>
      </c>
      <c r="K171" s="287"/>
      <c r="L171" s="286"/>
      <c r="M171" s="56">
        <f t="shared" si="16"/>
        <v>439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COUNTIFS(ローデータ!$B$12:$B$1011,1,ローデータ!$I$12:$I$1011,$C$14,ローデータ!$K$12:$K$1011,$B$21,ローデータ!$L$12:$L$1011,F176)</f>
        <v>210</v>
      </c>
      <c r="G179" s="56">
        <f>COUNTIFS(ローデータ!$B$12:$B$1011,1,ローデータ!$I$12:$I$1011,$C$14,ローデータ!$K$12:$K$1011,$B$21,ローデータ!$L$12:$L$1011,G176)</f>
        <v>16</v>
      </c>
      <c r="H179" s="56">
        <f>COUNTIFS(ローデータ!$B$12:$B$1011,1,ローデータ!$I$12:$I$1011,$C$14,ローデータ!$K$12:$K$1011,$B$21,ローデータ!$L$12:$L$1011,H176)</f>
        <v>1</v>
      </c>
      <c r="I179" s="56">
        <f>COUNTIFS(ローデータ!$B$12:$B$1011,1,ローデータ!$I$12:$I$1011,$C$14,ローデータ!$K$12:$K$1011,$B$21,ローデータ!$L$12:$L$1011,I176)</f>
        <v>1</v>
      </c>
      <c r="J179" s="56">
        <f>COUNTIFS(ローデータ!$B$12:$B$1011,1,ローデータ!$I$12:$I$1011,$C$14,ローデータ!$K$12:$K$1011,$B$21,ローデータ!$L$12:$L$1011,J176)</f>
        <v>2</v>
      </c>
      <c r="K179" s="106">
        <f t="shared" ref="K179:K191" si="17">SUM(F179:J179)</f>
        <v>230</v>
      </c>
      <c r="L179" s="9"/>
    </row>
    <row r="180" spans="1:13" ht="14.1" customHeight="1" x14ac:dyDescent="0.15">
      <c r="A180" s="382"/>
      <c r="B180" s="387" t="s">
        <v>86</v>
      </c>
      <c r="C180" s="150">
        <v>1</v>
      </c>
      <c r="D180" s="379" t="s">
        <v>75</v>
      </c>
      <c r="E180" s="380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50">
        <v>2</v>
      </c>
      <c r="D181" s="379" t="s">
        <v>76</v>
      </c>
      <c r="E181" s="380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50">
        <v>3</v>
      </c>
      <c r="D182" s="379" t="s">
        <v>77</v>
      </c>
      <c r="E182" s="380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50">
        <v>4</v>
      </c>
      <c r="D183" s="379" t="s">
        <v>110</v>
      </c>
      <c r="E183" s="380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50">
        <v>5</v>
      </c>
      <c r="D184" s="379" t="s">
        <v>78</v>
      </c>
      <c r="E184" s="380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50">
        <v>6</v>
      </c>
      <c r="D185" s="379" t="s">
        <v>79</v>
      </c>
      <c r="E185" s="380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50">
        <v>7</v>
      </c>
      <c r="D186" s="379" t="s">
        <v>80</v>
      </c>
      <c r="E186" s="380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50">
        <v>8</v>
      </c>
      <c r="D187" s="379" t="s">
        <v>81</v>
      </c>
      <c r="E187" s="380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50">
        <v>9</v>
      </c>
      <c r="D188" s="379" t="s">
        <v>82</v>
      </c>
      <c r="E188" s="380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50">
        <v>10</v>
      </c>
      <c r="D189" s="379" t="s">
        <v>111</v>
      </c>
      <c r="E189" s="380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50">
        <v>11</v>
      </c>
      <c r="D190" s="379" t="s">
        <v>83</v>
      </c>
      <c r="E190" s="380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210</v>
      </c>
      <c r="G191" s="56">
        <f>SUM(G179:G190)</f>
        <v>16</v>
      </c>
      <c r="H191" s="56">
        <f>SUM(H179:H190)</f>
        <v>1</v>
      </c>
      <c r="I191" s="56">
        <f>SUM(I179:I190)</f>
        <v>1</v>
      </c>
      <c r="J191" s="56">
        <f>SUM(J179:J190)</f>
        <v>2</v>
      </c>
      <c r="K191" s="106">
        <f t="shared" si="17"/>
        <v>230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SUMIFS(ローデータ!M12:M1011,ローデータ!$B$12:$B$1011,1,ローデータ!$I$12:$I$1011,$C$14,ローデータ!$K$12:$K$1011,$B$21)</f>
        <v>51</v>
      </c>
      <c r="G198" s="89">
        <f>SUMIFS(ローデータ!N12:N1011,ローデータ!$B$12:$B$1011,1,ローデータ!$I$12:$I$1011,$C$14,ローデータ!$K$12:$K$1011,$B$21)</f>
        <v>138</v>
      </c>
      <c r="H198" s="89">
        <f>SUMIFS(ローデータ!O12:O1011,ローデータ!$B$12:$B$1011,1,ローデータ!$I$12:$I$1011,$C$14,ローデータ!$K$12:$K$1011,$B$21)</f>
        <v>85</v>
      </c>
      <c r="I198" s="89">
        <f>SUMIFS(ローデータ!P12:P1011,ローデータ!$B$12:$B$1011,1,ローデータ!$I$12:$I$1011,$C$14,ローデータ!$K$12:$K$1011,$B$21)</f>
        <v>37</v>
      </c>
      <c r="J198" s="89">
        <f>SUMIFS(ローデータ!Q12:Q1011,ローデータ!$B$12:$B$1011,1,ローデータ!$I$12:$I$1011,$C$14,ローデータ!$K$12:$K$1011,$B$21)</f>
        <v>0</v>
      </c>
      <c r="K198" s="118">
        <f>SUM(F198:J198)</f>
        <v>311</v>
      </c>
      <c r="L198" s="9"/>
    </row>
    <row r="199" spans="1:18" ht="14.1" customHeight="1" x14ac:dyDescent="0.15">
      <c r="A199" s="382"/>
      <c r="B199" s="387" t="s">
        <v>86</v>
      </c>
      <c r="C199" s="150">
        <v>1</v>
      </c>
      <c r="D199" s="379" t="s">
        <v>75</v>
      </c>
      <c r="E199" s="380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50">
        <v>2</v>
      </c>
      <c r="D200" s="379" t="s">
        <v>76</v>
      </c>
      <c r="E200" s="380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50">
        <v>3</v>
      </c>
      <c r="D201" s="379" t="s">
        <v>77</v>
      </c>
      <c r="E201" s="380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50">
        <v>4</v>
      </c>
      <c r="D202" s="379" t="s">
        <v>110</v>
      </c>
      <c r="E202" s="380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50">
        <v>5</v>
      </c>
      <c r="D203" s="379" t="s">
        <v>78</v>
      </c>
      <c r="E203" s="380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50">
        <v>6</v>
      </c>
      <c r="D204" s="379" t="s">
        <v>79</v>
      </c>
      <c r="E204" s="380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50">
        <v>7</v>
      </c>
      <c r="D205" s="379" t="s">
        <v>80</v>
      </c>
      <c r="E205" s="380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50">
        <v>8</v>
      </c>
      <c r="D206" s="379" t="s">
        <v>81</v>
      </c>
      <c r="E206" s="380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50">
        <v>9</v>
      </c>
      <c r="D207" s="379" t="s">
        <v>82</v>
      </c>
      <c r="E207" s="380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50">
        <v>10</v>
      </c>
      <c r="D208" s="379" t="s">
        <v>111</v>
      </c>
      <c r="E208" s="380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50">
        <v>11</v>
      </c>
      <c r="D209" s="379" t="s">
        <v>83</v>
      </c>
      <c r="E209" s="380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51</v>
      </c>
      <c r="G210" s="94">
        <f t="shared" ref="G210:I210" si="19">SUM(G198:G209)</f>
        <v>138</v>
      </c>
      <c r="H210" s="94">
        <f>SUM(H198:H209)</f>
        <v>85</v>
      </c>
      <c r="I210" s="94">
        <f t="shared" si="19"/>
        <v>37</v>
      </c>
      <c r="J210" s="94">
        <f>SUM(J198:J209)</f>
        <v>0</v>
      </c>
      <c r="K210" s="118">
        <f t="shared" si="18"/>
        <v>311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47">
        <v>1</v>
      </c>
      <c r="G214" s="147">
        <v>2</v>
      </c>
      <c r="H214" s="14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53" t="s">
        <v>67</v>
      </c>
      <c r="G215" s="153" t="s">
        <v>66</v>
      </c>
      <c r="H215" s="153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COUNTIFS(ローデータ!$B$12:$B$1011,1,ローデータ!$I$12:$I$1011,$C$14,ローデータ!$K$12:$K$1011,$D$21,ローデータ!$S$12:$S$1011,F214)</f>
        <v>95</v>
      </c>
      <c r="G216" s="56">
        <f>COUNTIFS(ローデータ!$B$12:$B$1011,1,ローデータ!$I$12:$I$1011,$C$14,ローデータ!$K$12:$K$1011,$D$21,ローデータ!$S$12:$S$1011,G214)</f>
        <v>3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98</v>
      </c>
    </row>
    <row r="217" spans="1:18" ht="14.1" customHeight="1" x14ac:dyDescent="0.15">
      <c r="A217" s="382"/>
      <c r="B217" s="387" t="s">
        <v>86</v>
      </c>
      <c r="C217" s="150">
        <v>1</v>
      </c>
      <c r="D217" s="379" t="s">
        <v>75</v>
      </c>
      <c r="E217" s="380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50">
        <v>2</v>
      </c>
      <c r="D218" s="379" t="s">
        <v>76</v>
      </c>
      <c r="E218" s="380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50">
        <v>3</v>
      </c>
      <c r="D219" s="379" t="s">
        <v>77</v>
      </c>
      <c r="E219" s="380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50">
        <v>4</v>
      </c>
      <c r="D220" s="379" t="s">
        <v>110</v>
      </c>
      <c r="E220" s="380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50">
        <v>5</v>
      </c>
      <c r="D221" s="379" t="s">
        <v>78</v>
      </c>
      <c r="E221" s="380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50">
        <v>6</v>
      </c>
      <c r="D222" s="379" t="s">
        <v>79</v>
      </c>
      <c r="E222" s="380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50">
        <v>7</v>
      </c>
      <c r="D223" s="379" t="s">
        <v>80</v>
      </c>
      <c r="E223" s="380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50">
        <v>8</v>
      </c>
      <c r="D224" s="379" t="s">
        <v>81</v>
      </c>
      <c r="E224" s="380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50">
        <v>9</v>
      </c>
      <c r="D225" s="379" t="s">
        <v>82</v>
      </c>
      <c r="E225" s="380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50">
        <v>10</v>
      </c>
      <c r="D226" s="379" t="s">
        <v>111</v>
      </c>
      <c r="E226" s="380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50">
        <v>11</v>
      </c>
      <c r="D227" s="379" t="s">
        <v>83</v>
      </c>
      <c r="E227" s="380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95</v>
      </c>
      <c r="G228" s="56">
        <f>SUM(G216:G227)</f>
        <v>3</v>
      </c>
      <c r="H228" s="56">
        <f>SUM(H216:H227)</f>
        <v>0</v>
      </c>
      <c r="I228" s="56">
        <f t="shared" si="20"/>
        <v>98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SUMIFS(ローデータ!T12:T1011,ローデータ!$B$12:$B$1011,1,ローデータ!$I$12:$I$1011,$C$14,ローデータ!$K$12:$K$1011,$D$21)</f>
        <v>2</v>
      </c>
      <c r="G234" s="89">
        <f>SUMIFS(ローデータ!U12:U1011,ローデータ!$B$12:$B$1011,1,ローデータ!$I$12:$I$1011,$C$14,ローデータ!$K$12:$K$1011,$D$21)</f>
        <v>67</v>
      </c>
      <c r="H234" s="89">
        <f>SUMIFS(ローデータ!V12:V1011,ローデータ!$B$12:$B$1011,1,ローデータ!$I$12:$I$1011,$C$14,ローデータ!$K$12:$K$1011,$D$21)</f>
        <v>3</v>
      </c>
      <c r="I234" s="89">
        <f>SUMIFS(ローデータ!W12:W1011,ローデータ!$B$12:$B$1011,1,ローデータ!$I$12:$I$1011,$C$14,ローデータ!$K$12:$K$1011,$D$21)</f>
        <v>0</v>
      </c>
      <c r="J234" s="89">
        <f>SUMIFS(ローデータ!X12:X1011,ローデータ!$B$12:$B$1011,1,ローデータ!$I$12:$I$1011,$C$14,ローデータ!$K$12:$K$1011,$D$21)</f>
        <v>21</v>
      </c>
      <c r="K234" s="89">
        <f>SUMIFS(ローデータ!Y12:Y1011,ローデータ!$B$12:$B$1011,1,ローデータ!$I$12:$I$1011,$C$14,ローデータ!$K$12:$K$1011,$D$21)</f>
        <v>28</v>
      </c>
      <c r="L234" s="89">
        <f>SUMIFS(ローデータ!Z12:Z1011,ローデータ!$B$12:$B$1011,1,ローデータ!$I$12:$I$1011,$C$14,ローデータ!$K$12:$K$1011,$D$21)</f>
        <v>1</v>
      </c>
      <c r="M234" s="56">
        <f t="shared" ref="M234:M246" si="21">SUM(F234:L234)</f>
        <v>122</v>
      </c>
    </row>
    <row r="235" spans="1:14" ht="14.1" customHeight="1" x14ac:dyDescent="0.15">
      <c r="A235" s="382"/>
      <c r="B235" s="387" t="s">
        <v>86</v>
      </c>
      <c r="C235" s="150">
        <v>1</v>
      </c>
      <c r="D235" s="379" t="s">
        <v>75</v>
      </c>
      <c r="E235" s="380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50">
        <v>2</v>
      </c>
      <c r="D236" s="379" t="s">
        <v>76</v>
      </c>
      <c r="E236" s="380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50">
        <v>3</v>
      </c>
      <c r="D237" s="379" t="s">
        <v>77</v>
      </c>
      <c r="E237" s="380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50">
        <v>4</v>
      </c>
      <c r="D238" s="379" t="s">
        <v>110</v>
      </c>
      <c r="E238" s="380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50">
        <v>5</v>
      </c>
      <c r="D239" s="379" t="s">
        <v>78</v>
      </c>
      <c r="E239" s="380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0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50">
        <v>6</v>
      </c>
      <c r="D240" s="379" t="s">
        <v>79</v>
      </c>
      <c r="E240" s="380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50">
        <v>7</v>
      </c>
      <c r="D241" s="379" t="s">
        <v>80</v>
      </c>
      <c r="E241" s="380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50">
        <v>8</v>
      </c>
      <c r="D242" s="379" t="s">
        <v>81</v>
      </c>
      <c r="E242" s="380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50">
        <v>9</v>
      </c>
      <c r="D243" s="379" t="s">
        <v>82</v>
      </c>
      <c r="E243" s="380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50">
        <v>10</v>
      </c>
      <c r="D244" s="379" t="s">
        <v>111</v>
      </c>
      <c r="E244" s="380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50">
        <v>11</v>
      </c>
      <c r="D245" s="379" t="s">
        <v>83</v>
      </c>
      <c r="E245" s="380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2</v>
      </c>
      <c r="G246" s="94">
        <f t="shared" ref="G246:L246" si="22">SUM(G234:G245)</f>
        <v>67</v>
      </c>
      <c r="H246" s="94">
        <f t="shared" si="22"/>
        <v>3</v>
      </c>
      <c r="I246" s="94">
        <f>SUM(I234:I245)</f>
        <v>0</v>
      </c>
      <c r="J246" s="94">
        <f t="shared" si="22"/>
        <v>21</v>
      </c>
      <c r="K246" s="94">
        <f>SUM(K234:K245)</f>
        <v>28</v>
      </c>
      <c r="L246" s="94">
        <f t="shared" si="22"/>
        <v>1</v>
      </c>
      <c r="M246" s="56">
        <f t="shared" si="21"/>
        <v>122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COUNTIFS(ローデータ!$B$12:$B$1011,1,ローデータ!$I$12:$I$1011,$C$14,ローデータ!$K$12:$K$1011,$F$21,ローデータ!$L$12:$L$1011,F251)</f>
        <v>106</v>
      </c>
      <c r="G254" s="56">
        <f>COUNTIFS(ローデータ!$B$12:$B$1011,1,ローデータ!$I$12:$I$1011,$C$14,ローデータ!$K$12:$K$1011,$F$21,ローデータ!$L$12:$L$1011,G251)</f>
        <v>4</v>
      </c>
      <c r="H254" s="56">
        <f>COUNTIFS(ローデータ!$B$12:$B$1011,1,ローデータ!$I$12:$I$1011,$C$14,ローデータ!$K$12:$K$1011,$F$21,ローデータ!$L$12:$L$1011,H251)</f>
        <v>1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111</v>
      </c>
      <c r="L254" s="56">
        <f>COUNTIFS(ローデータ!$B$12:$B$1011,1,ローデータ!$I$12:$I$1011,$C$14,ローデータ!$K$12:$K$1011,$F$21,ローデータ!$S$12:$S$1011,L251)</f>
        <v>109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111</v>
      </c>
    </row>
    <row r="255" spans="1:17" ht="14.1" customHeight="1" x14ac:dyDescent="0.15">
      <c r="A255" s="404"/>
      <c r="B255" s="406" t="s">
        <v>86</v>
      </c>
      <c r="C255" s="150">
        <v>1</v>
      </c>
      <c r="D255" s="379" t="s">
        <v>75</v>
      </c>
      <c r="E255" s="386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50">
        <v>2</v>
      </c>
      <c r="D256" s="379" t="s">
        <v>76</v>
      </c>
      <c r="E256" s="386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50">
        <v>3</v>
      </c>
      <c r="D257" s="379" t="s">
        <v>77</v>
      </c>
      <c r="E257" s="386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50">
        <v>4</v>
      </c>
      <c r="D258" s="379" t="s">
        <v>110</v>
      </c>
      <c r="E258" s="380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50">
        <v>5</v>
      </c>
      <c r="D259" s="379" t="s">
        <v>78</v>
      </c>
      <c r="E259" s="386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50">
        <v>6</v>
      </c>
      <c r="D260" s="379" t="s">
        <v>79</v>
      </c>
      <c r="E260" s="386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50">
        <v>7</v>
      </c>
      <c r="D261" s="379" t="s">
        <v>80</v>
      </c>
      <c r="E261" s="386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50">
        <v>8</v>
      </c>
      <c r="D262" s="379" t="s">
        <v>81</v>
      </c>
      <c r="E262" s="386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50">
        <v>9</v>
      </c>
      <c r="D263" s="379" t="s">
        <v>82</v>
      </c>
      <c r="E263" s="386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50">
        <v>10</v>
      </c>
      <c r="D264" s="379" t="s">
        <v>111</v>
      </c>
      <c r="E264" s="380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50">
        <v>11</v>
      </c>
      <c r="D265" s="379" t="s">
        <v>83</v>
      </c>
      <c r="E265" s="386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106</v>
      </c>
      <c r="G266" s="56">
        <f t="shared" ref="G266" si="25">SUM(G254:G265)</f>
        <v>4</v>
      </c>
      <c r="H266" s="56">
        <f>SUM(H254:H265)</f>
        <v>1</v>
      </c>
      <c r="I266" s="56">
        <f>SUM(I254:I265)</f>
        <v>0</v>
      </c>
      <c r="J266" s="56">
        <f>SUM(J254:J265)</f>
        <v>0</v>
      </c>
      <c r="K266" s="119">
        <f t="shared" si="23"/>
        <v>111</v>
      </c>
      <c r="L266" s="94">
        <f>SUM(L254:L265)</f>
        <v>109</v>
      </c>
      <c r="M266" s="94">
        <f>SUM(M254:M265)</f>
        <v>2</v>
      </c>
      <c r="N266" s="94">
        <f>SUM(N254:N265)</f>
        <v>0</v>
      </c>
      <c r="O266" s="56">
        <f>SUM(L266:N266)</f>
        <v>111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SUMIFS(ローデータ!M86:M1085,ローデータ!$B$12:$B$1011,1,ローデータ!$I$12:$I$1011,$C$14,ローデータ!$K$12:$K$1011,$F$21)</f>
        <v>29</v>
      </c>
      <c r="G272" s="89">
        <f>SUMIFS(ローデータ!N86:N1085,ローデータ!$B$12:$B$1011,1,ローデータ!$I$12:$I$1011,$C$14,ローデータ!$K$12:$K$1011,$F$21)</f>
        <v>65</v>
      </c>
      <c r="H272" s="89">
        <f>SUMIFS(ローデータ!O86:O1085,ローデータ!$B$12:$B$1011,1,ローデータ!$I$12:$I$1011,$C$14,ローデータ!$K$12:$K$1011,$F$21)</f>
        <v>24</v>
      </c>
      <c r="I272" s="89">
        <f>SUMIFS(ローデータ!P86:P1085,ローデータ!$B$12:$B$1011,1,ローデータ!$I$12:$I$1011,$C$14,ローデータ!$K$12:$K$1011,$F$21)</f>
        <v>6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124</v>
      </c>
      <c r="L272" s="94">
        <f>SUMIFS(ローデータ!$T$12:$T$1011,ローデータ!$B$12:$B$1011,1,ローデータ!$I$12:$I$1011,$C$14,ローデータ!$K$12:$K$1011,$F$21)</f>
        <v>2</v>
      </c>
      <c r="M272" s="94">
        <f>SUMIFS(ローデータ!$U$12:$U$1011,ローデータ!$B$12:$B$1011,1,ローデータ!$I$12:$I$1011,$C$14,ローデータ!$K$12:$K$1011,$F$21)</f>
        <v>91</v>
      </c>
      <c r="N272" s="94">
        <f>SUMIFS(ローデータ!$V$12:$V$1011,ローデータ!$B$12:$B$1011,1,ローデータ!$I$12:$I$1011,$C$14,ローデータ!$K$12:$K$1011,$F$21)</f>
        <v>34</v>
      </c>
      <c r="O272" s="94">
        <f>SUMIFS(ローデータ!$W$12:$W$1011,ローデータ!$B$12:$B$1011,1,ローデータ!$I$12:$I$1011,$C$14,ローデータ!$K$12:$K$1011,$F$21)</f>
        <v>0</v>
      </c>
      <c r="P272" s="94">
        <f>SUMIFS(ローデータ!$X$12:$X$1011,ローデータ!$B$12:$B$1011,1,ローデータ!$I$12:$I$1011,$C$14,ローデータ!$K$12:$K$1011,$F$21)</f>
        <v>53</v>
      </c>
      <c r="Q272" s="94">
        <f>SUMIFS(ローデータ!$Y$12:$Y$1011,ローデータ!$B$12:$B$1011,1,ローデータ!$I$12:$I$1011,$C$14,ローデータ!$K$12:$K$1011,$F$21)</f>
        <v>20</v>
      </c>
      <c r="R272" s="94">
        <f>SUMIFS(ローデータ!$Z$12:$Z$1011,ローデータ!$B$12:$B$1011,1,ローデータ!$I$12:$I$1011,$C$14,ローデータ!$K$12:$K$1011,$F$21)</f>
        <v>0</v>
      </c>
      <c r="S272" s="56">
        <f>SUM(L272:R272)</f>
        <v>200</v>
      </c>
    </row>
    <row r="273" spans="1:19" ht="14.1" customHeight="1" x14ac:dyDescent="0.15">
      <c r="A273" s="382"/>
      <c r="B273" s="387" t="s">
        <v>86</v>
      </c>
      <c r="C273" s="150">
        <v>1</v>
      </c>
      <c r="D273" s="379" t="s">
        <v>75</v>
      </c>
      <c r="E273" s="380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50">
        <v>2</v>
      </c>
      <c r="D274" s="379" t="s">
        <v>76</v>
      </c>
      <c r="E274" s="380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50">
        <v>3</v>
      </c>
      <c r="D275" s="379" t="s">
        <v>77</v>
      </c>
      <c r="E275" s="380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50">
        <v>4</v>
      </c>
      <c r="D276" s="413" t="s">
        <v>110</v>
      </c>
      <c r="E276" s="414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50">
        <v>5</v>
      </c>
      <c r="D277" s="379" t="s">
        <v>78</v>
      </c>
      <c r="E277" s="380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50">
        <v>6</v>
      </c>
      <c r="D278" s="379" t="s">
        <v>79</v>
      </c>
      <c r="E278" s="380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50">
        <v>7</v>
      </c>
      <c r="D279" s="379" t="s">
        <v>80</v>
      </c>
      <c r="E279" s="380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50">
        <v>8</v>
      </c>
      <c r="D280" s="379" t="s">
        <v>81</v>
      </c>
      <c r="E280" s="380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50">
        <v>9</v>
      </c>
      <c r="D281" s="379" t="s">
        <v>82</v>
      </c>
      <c r="E281" s="380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50">
        <v>10</v>
      </c>
      <c r="D282" s="379" t="s">
        <v>111</v>
      </c>
      <c r="E282" s="380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50">
        <v>11</v>
      </c>
      <c r="D283" s="379" t="s">
        <v>83</v>
      </c>
      <c r="E283" s="380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29</v>
      </c>
      <c r="G284" s="56">
        <f t="shared" ref="G284:J284" si="28">SUM(G272:G283)</f>
        <v>65</v>
      </c>
      <c r="H284" s="56">
        <f t="shared" si="28"/>
        <v>24</v>
      </c>
      <c r="I284" s="56">
        <f t="shared" si="28"/>
        <v>6</v>
      </c>
      <c r="J284" s="56">
        <f t="shared" si="28"/>
        <v>0</v>
      </c>
      <c r="K284" s="95">
        <f t="shared" si="26"/>
        <v>124</v>
      </c>
      <c r="L284" s="94">
        <f>SUM(L272:L283)</f>
        <v>2</v>
      </c>
      <c r="M284" s="94">
        <f t="shared" ref="M284:R284" si="29">SUM(M272:M283)</f>
        <v>91</v>
      </c>
      <c r="N284" s="94">
        <f t="shared" si="29"/>
        <v>34</v>
      </c>
      <c r="O284" s="94">
        <f t="shared" si="29"/>
        <v>0</v>
      </c>
      <c r="P284" s="94">
        <f t="shared" si="29"/>
        <v>53</v>
      </c>
      <c r="Q284" s="94">
        <f t="shared" si="29"/>
        <v>20</v>
      </c>
      <c r="R284" s="94">
        <f t="shared" si="29"/>
        <v>0</v>
      </c>
      <c r="S284" s="56">
        <f t="shared" si="27"/>
        <v>200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57">
        <v>2</v>
      </c>
      <c r="Q3" s="423" t="s">
        <v>55</v>
      </c>
      <c r="R3" s="424"/>
      <c r="S3" s="424"/>
      <c r="T3" s="425"/>
      <c r="U3" s="157">
        <v>3</v>
      </c>
      <c r="V3" s="423" t="s">
        <v>56</v>
      </c>
      <c r="W3" s="424"/>
      <c r="X3" s="424"/>
      <c r="Y3" s="425"/>
      <c r="Z3" s="157">
        <v>4</v>
      </c>
      <c r="AA3" s="423" t="s">
        <v>57</v>
      </c>
      <c r="AB3" s="424"/>
      <c r="AC3" s="424"/>
      <c r="AD3" s="425"/>
      <c r="AE3" s="157">
        <v>5</v>
      </c>
      <c r="AF3" s="423" t="s">
        <v>58</v>
      </c>
      <c r="AG3" s="424"/>
      <c r="AH3" s="424"/>
      <c r="AI3" s="425"/>
      <c r="AJ3" s="157">
        <v>6</v>
      </c>
      <c r="AK3" s="423" t="s">
        <v>134</v>
      </c>
      <c r="AL3" s="424"/>
      <c r="AM3" s="424"/>
      <c r="AN3" s="425"/>
      <c r="AO3" s="157">
        <v>7</v>
      </c>
      <c r="AP3" s="423" t="s">
        <v>135</v>
      </c>
      <c r="AQ3" s="424"/>
      <c r="AR3" s="424"/>
      <c r="AS3" s="425"/>
      <c r="AT3" s="157">
        <v>8</v>
      </c>
      <c r="AU3" s="423" t="s">
        <v>61</v>
      </c>
      <c r="AV3" s="424"/>
      <c r="AW3" s="424"/>
      <c r="AX3" s="425"/>
      <c r="AY3" s="157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57">
        <v>2</v>
      </c>
      <c r="Q13" s="423" t="s">
        <v>55</v>
      </c>
      <c r="R13" s="424"/>
      <c r="S13" s="424"/>
      <c r="T13" s="425"/>
      <c r="U13" s="157">
        <v>3</v>
      </c>
      <c r="V13" s="423" t="s">
        <v>56</v>
      </c>
      <c r="W13" s="424"/>
      <c r="X13" s="424"/>
      <c r="Y13" s="425"/>
      <c r="Z13" s="157">
        <v>4</v>
      </c>
      <c r="AA13" s="423" t="s">
        <v>57</v>
      </c>
      <c r="AB13" s="424"/>
      <c r="AC13" s="424"/>
      <c r="AD13" s="425"/>
      <c r="AE13" s="157">
        <v>5</v>
      </c>
      <c r="AF13" s="423" t="s">
        <v>58</v>
      </c>
      <c r="AG13" s="424"/>
      <c r="AH13" s="424"/>
      <c r="AI13" s="425"/>
      <c r="AJ13" s="157">
        <v>6</v>
      </c>
      <c r="AK13" s="423" t="s">
        <v>134</v>
      </c>
      <c r="AL13" s="424"/>
      <c r="AM13" s="424"/>
      <c r="AN13" s="425"/>
      <c r="AO13" s="157">
        <v>7</v>
      </c>
      <c r="AP13" s="423" t="s">
        <v>135</v>
      </c>
      <c r="AQ13" s="424"/>
      <c r="AR13" s="424"/>
      <c r="AS13" s="425"/>
      <c r="AT13" s="157">
        <v>8</v>
      </c>
      <c r="AU13" s="423" t="s">
        <v>61</v>
      </c>
      <c r="AV13" s="424"/>
      <c r="AW13" s="424"/>
      <c r="AX13" s="425"/>
      <c r="AY13" s="157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57">
        <v>2</v>
      </c>
      <c r="Q23" s="423" t="s">
        <v>55</v>
      </c>
      <c r="R23" s="424"/>
      <c r="S23" s="424"/>
      <c r="T23" s="425"/>
      <c r="U23" s="157">
        <v>3</v>
      </c>
      <c r="V23" s="423" t="s">
        <v>56</v>
      </c>
      <c r="W23" s="424"/>
      <c r="X23" s="424"/>
      <c r="Y23" s="425"/>
      <c r="Z23" s="157">
        <v>4</v>
      </c>
      <c r="AA23" s="423" t="s">
        <v>57</v>
      </c>
      <c r="AB23" s="424"/>
      <c r="AC23" s="424"/>
      <c r="AD23" s="425"/>
      <c r="AE23" s="157">
        <v>5</v>
      </c>
      <c r="AF23" s="423" t="s">
        <v>58</v>
      </c>
      <c r="AG23" s="424"/>
      <c r="AH23" s="424"/>
      <c r="AI23" s="425"/>
      <c r="AJ23" s="157">
        <v>6</v>
      </c>
      <c r="AK23" s="423" t="s">
        <v>134</v>
      </c>
      <c r="AL23" s="424"/>
      <c r="AM23" s="424"/>
      <c r="AN23" s="425"/>
      <c r="AO23" s="157">
        <v>7</v>
      </c>
      <c r="AP23" s="423" t="s">
        <v>135</v>
      </c>
      <c r="AQ23" s="424"/>
      <c r="AR23" s="424"/>
      <c r="AS23" s="425"/>
      <c r="AT23" s="157">
        <v>8</v>
      </c>
      <c r="AU23" s="423" t="s">
        <v>61</v>
      </c>
      <c r="AV23" s="424"/>
      <c r="AW23" s="424"/>
      <c r="AX23" s="425"/>
      <c r="AY23" s="157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57">
        <v>2</v>
      </c>
      <c r="Q33" s="423" t="s">
        <v>55</v>
      </c>
      <c r="R33" s="424"/>
      <c r="S33" s="424"/>
      <c r="T33" s="425"/>
      <c r="U33" s="157">
        <v>3</v>
      </c>
      <c r="V33" s="423" t="s">
        <v>56</v>
      </c>
      <c r="W33" s="424"/>
      <c r="X33" s="424"/>
      <c r="Y33" s="425"/>
      <c r="Z33" s="157">
        <v>4</v>
      </c>
      <c r="AA33" s="423" t="s">
        <v>57</v>
      </c>
      <c r="AB33" s="424"/>
      <c r="AC33" s="424"/>
      <c r="AD33" s="425"/>
      <c r="AE33" s="157">
        <v>5</v>
      </c>
      <c r="AF33" s="423" t="s">
        <v>58</v>
      </c>
      <c r="AG33" s="424"/>
      <c r="AH33" s="424"/>
      <c r="AI33" s="425"/>
      <c r="AJ33" s="157">
        <v>6</v>
      </c>
      <c r="AK33" s="423" t="s">
        <v>134</v>
      </c>
      <c r="AL33" s="424"/>
      <c r="AM33" s="424"/>
      <c r="AN33" s="425"/>
      <c r="AO33" s="157">
        <v>7</v>
      </c>
      <c r="AP33" s="423" t="s">
        <v>135</v>
      </c>
      <c r="AQ33" s="424"/>
      <c r="AR33" s="424"/>
      <c r="AS33" s="425"/>
      <c r="AT33" s="157">
        <v>8</v>
      </c>
      <c r="AU33" s="423" t="s">
        <v>61</v>
      </c>
      <c r="AV33" s="424"/>
      <c r="AW33" s="424"/>
      <c r="AX33" s="425"/>
      <c r="AY33" s="157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57">
        <v>2</v>
      </c>
      <c r="Q43" s="423" t="s">
        <v>55</v>
      </c>
      <c r="R43" s="424"/>
      <c r="S43" s="424"/>
      <c r="T43" s="425"/>
      <c r="U43" s="157">
        <v>3</v>
      </c>
      <c r="V43" s="423" t="s">
        <v>56</v>
      </c>
      <c r="W43" s="424"/>
      <c r="X43" s="424"/>
      <c r="Y43" s="425"/>
      <c r="Z43" s="157">
        <v>4</v>
      </c>
      <c r="AA43" s="423" t="s">
        <v>57</v>
      </c>
      <c r="AB43" s="424"/>
      <c r="AC43" s="424"/>
      <c r="AD43" s="425"/>
      <c r="AE43" s="157">
        <v>5</v>
      </c>
      <c r="AF43" s="423" t="s">
        <v>58</v>
      </c>
      <c r="AG43" s="424"/>
      <c r="AH43" s="424"/>
      <c r="AI43" s="425"/>
      <c r="AJ43" s="157">
        <v>6</v>
      </c>
      <c r="AK43" s="423" t="s">
        <v>134</v>
      </c>
      <c r="AL43" s="424"/>
      <c r="AM43" s="424"/>
      <c r="AN43" s="425"/>
      <c r="AO43" s="157">
        <v>7</v>
      </c>
      <c r="AP43" s="423" t="s">
        <v>135</v>
      </c>
      <c r="AQ43" s="424"/>
      <c r="AR43" s="424"/>
      <c r="AS43" s="425"/>
      <c r="AT43" s="157">
        <v>8</v>
      </c>
      <c r="AU43" s="423" t="s">
        <v>61</v>
      </c>
      <c r="AV43" s="424"/>
      <c r="AW43" s="424"/>
      <c r="AX43" s="425"/>
      <c r="AY43" s="157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57">
        <v>2</v>
      </c>
      <c r="Q53" s="423" t="s">
        <v>55</v>
      </c>
      <c r="R53" s="424"/>
      <c r="S53" s="424"/>
      <c r="T53" s="425"/>
      <c r="U53" s="157">
        <v>3</v>
      </c>
      <c r="V53" s="423" t="s">
        <v>56</v>
      </c>
      <c r="W53" s="424"/>
      <c r="X53" s="424"/>
      <c r="Y53" s="425"/>
      <c r="Z53" s="157">
        <v>4</v>
      </c>
      <c r="AA53" s="423" t="s">
        <v>57</v>
      </c>
      <c r="AB53" s="424"/>
      <c r="AC53" s="424"/>
      <c r="AD53" s="425"/>
      <c r="AE53" s="157">
        <v>5</v>
      </c>
      <c r="AF53" s="423" t="s">
        <v>58</v>
      </c>
      <c r="AG53" s="424"/>
      <c r="AH53" s="424"/>
      <c r="AI53" s="425"/>
      <c r="AJ53" s="157">
        <v>6</v>
      </c>
      <c r="AK53" s="423" t="s">
        <v>134</v>
      </c>
      <c r="AL53" s="424"/>
      <c r="AM53" s="424"/>
      <c r="AN53" s="425"/>
      <c r="AO53" s="157">
        <v>7</v>
      </c>
      <c r="AP53" s="423" t="s">
        <v>135</v>
      </c>
      <c r="AQ53" s="424"/>
      <c r="AR53" s="424"/>
      <c r="AS53" s="425"/>
      <c r="AT53" s="157">
        <v>8</v>
      </c>
      <c r="AU53" s="423" t="s">
        <v>61</v>
      </c>
      <c r="AV53" s="424"/>
      <c r="AW53" s="424"/>
      <c r="AX53" s="425"/>
      <c r="AY53" s="157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57">
        <v>2</v>
      </c>
      <c r="Q63" s="423" t="s">
        <v>55</v>
      </c>
      <c r="R63" s="424"/>
      <c r="S63" s="424"/>
      <c r="T63" s="425"/>
      <c r="U63" s="157">
        <v>3</v>
      </c>
      <c r="V63" s="423" t="s">
        <v>56</v>
      </c>
      <c r="W63" s="424"/>
      <c r="X63" s="424"/>
      <c r="Y63" s="425"/>
      <c r="Z63" s="157">
        <v>4</v>
      </c>
      <c r="AA63" s="423" t="s">
        <v>57</v>
      </c>
      <c r="AB63" s="424"/>
      <c r="AC63" s="424"/>
      <c r="AD63" s="425"/>
      <c r="AE63" s="157">
        <v>5</v>
      </c>
      <c r="AF63" s="423" t="s">
        <v>58</v>
      </c>
      <c r="AG63" s="424"/>
      <c r="AH63" s="424"/>
      <c r="AI63" s="425"/>
      <c r="AJ63" s="157">
        <v>6</v>
      </c>
      <c r="AK63" s="423" t="s">
        <v>134</v>
      </c>
      <c r="AL63" s="424"/>
      <c r="AM63" s="424"/>
      <c r="AN63" s="425"/>
      <c r="AO63" s="157">
        <v>7</v>
      </c>
      <c r="AP63" s="423" t="s">
        <v>135</v>
      </c>
      <c r="AQ63" s="424"/>
      <c r="AR63" s="424"/>
      <c r="AS63" s="425"/>
      <c r="AT63" s="157">
        <v>8</v>
      </c>
      <c r="AU63" s="423" t="s">
        <v>61</v>
      </c>
      <c r="AV63" s="424"/>
      <c r="AW63" s="424"/>
      <c r="AX63" s="425"/>
      <c r="AY63" s="157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57">
        <v>2</v>
      </c>
      <c r="Q73" s="423" t="s">
        <v>55</v>
      </c>
      <c r="R73" s="424"/>
      <c r="S73" s="424"/>
      <c r="T73" s="425"/>
      <c r="U73" s="157">
        <v>3</v>
      </c>
      <c r="V73" s="423" t="s">
        <v>56</v>
      </c>
      <c r="W73" s="424"/>
      <c r="X73" s="424"/>
      <c r="Y73" s="425"/>
      <c r="Z73" s="157">
        <v>4</v>
      </c>
      <c r="AA73" s="423" t="s">
        <v>57</v>
      </c>
      <c r="AB73" s="424"/>
      <c r="AC73" s="424"/>
      <c r="AD73" s="425"/>
      <c r="AE73" s="157">
        <v>5</v>
      </c>
      <c r="AF73" s="423" t="s">
        <v>58</v>
      </c>
      <c r="AG73" s="424"/>
      <c r="AH73" s="424"/>
      <c r="AI73" s="425"/>
      <c r="AJ73" s="157">
        <v>6</v>
      </c>
      <c r="AK73" s="423" t="s">
        <v>134</v>
      </c>
      <c r="AL73" s="424"/>
      <c r="AM73" s="424"/>
      <c r="AN73" s="425"/>
      <c r="AO73" s="157">
        <v>7</v>
      </c>
      <c r="AP73" s="423" t="s">
        <v>135</v>
      </c>
      <c r="AQ73" s="424"/>
      <c r="AR73" s="424"/>
      <c r="AS73" s="425"/>
      <c r="AT73" s="157">
        <v>8</v>
      </c>
      <c r="AU73" s="423" t="s">
        <v>61</v>
      </c>
      <c r="AV73" s="424"/>
      <c r="AW73" s="424"/>
      <c r="AX73" s="425"/>
      <c r="AY73" s="157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57">
        <v>2</v>
      </c>
      <c r="Q84" s="423" t="s">
        <v>55</v>
      </c>
      <c r="R84" s="424"/>
      <c r="S84" s="424"/>
      <c r="T84" s="425"/>
      <c r="U84" s="157">
        <v>3</v>
      </c>
      <c r="V84" s="423" t="s">
        <v>56</v>
      </c>
      <c r="W84" s="424"/>
      <c r="X84" s="424"/>
      <c r="Y84" s="425"/>
      <c r="Z84" s="157">
        <v>4</v>
      </c>
      <c r="AA84" s="423" t="s">
        <v>57</v>
      </c>
      <c r="AB84" s="424"/>
      <c r="AC84" s="424"/>
      <c r="AD84" s="425"/>
      <c r="AE84" s="157">
        <v>5</v>
      </c>
      <c r="AF84" s="423" t="s">
        <v>58</v>
      </c>
      <c r="AG84" s="424"/>
      <c r="AH84" s="424"/>
      <c r="AI84" s="425"/>
      <c r="AJ84" s="157">
        <v>6</v>
      </c>
      <c r="AK84" s="423" t="s">
        <v>134</v>
      </c>
      <c r="AL84" s="424"/>
      <c r="AM84" s="424"/>
      <c r="AN84" s="425"/>
      <c r="AO84" s="157">
        <v>7</v>
      </c>
      <c r="AP84" s="423" t="s">
        <v>135</v>
      </c>
      <c r="AQ84" s="424"/>
      <c r="AR84" s="424"/>
      <c r="AS84" s="425"/>
      <c r="AT84" s="157">
        <v>8</v>
      </c>
      <c r="AU84" s="423" t="s">
        <v>61</v>
      </c>
      <c r="AV84" s="424"/>
      <c r="AW84" s="424"/>
      <c r="AX84" s="425"/>
      <c r="AY84" s="157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57">
        <v>2</v>
      </c>
      <c r="Q94" s="423" t="s">
        <v>55</v>
      </c>
      <c r="R94" s="424"/>
      <c r="S94" s="424"/>
      <c r="T94" s="425"/>
      <c r="U94" s="157">
        <v>3</v>
      </c>
      <c r="V94" s="423" t="s">
        <v>56</v>
      </c>
      <c r="W94" s="424"/>
      <c r="X94" s="424"/>
      <c r="Y94" s="425"/>
      <c r="Z94" s="157">
        <v>4</v>
      </c>
      <c r="AA94" s="423" t="s">
        <v>57</v>
      </c>
      <c r="AB94" s="424"/>
      <c r="AC94" s="424"/>
      <c r="AD94" s="425"/>
      <c r="AE94" s="157">
        <v>5</v>
      </c>
      <c r="AF94" s="423" t="s">
        <v>58</v>
      </c>
      <c r="AG94" s="424"/>
      <c r="AH94" s="424"/>
      <c r="AI94" s="425"/>
      <c r="AJ94" s="157">
        <v>6</v>
      </c>
      <c r="AK94" s="423" t="s">
        <v>134</v>
      </c>
      <c r="AL94" s="424"/>
      <c r="AM94" s="424"/>
      <c r="AN94" s="425"/>
      <c r="AO94" s="157">
        <v>7</v>
      </c>
      <c r="AP94" s="423" t="s">
        <v>135</v>
      </c>
      <c r="AQ94" s="424"/>
      <c r="AR94" s="424"/>
      <c r="AS94" s="425"/>
      <c r="AT94" s="157">
        <v>8</v>
      </c>
      <c r="AU94" s="423" t="s">
        <v>61</v>
      </c>
      <c r="AV94" s="424"/>
      <c r="AW94" s="424"/>
      <c r="AX94" s="425"/>
      <c r="AY94" s="157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57">
        <v>2</v>
      </c>
      <c r="Q104" s="423" t="s">
        <v>55</v>
      </c>
      <c r="R104" s="424"/>
      <c r="S104" s="424"/>
      <c r="T104" s="425"/>
      <c r="U104" s="157">
        <v>3</v>
      </c>
      <c r="V104" s="423" t="s">
        <v>56</v>
      </c>
      <c r="W104" s="424"/>
      <c r="X104" s="424"/>
      <c r="Y104" s="425"/>
      <c r="Z104" s="157">
        <v>4</v>
      </c>
      <c r="AA104" s="423" t="s">
        <v>57</v>
      </c>
      <c r="AB104" s="424"/>
      <c r="AC104" s="424"/>
      <c r="AD104" s="425"/>
      <c r="AE104" s="157">
        <v>5</v>
      </c>
      <c r="AF104" s="423" t="s">
        <v>58</v>
      </c>
      <c r="AG104" s="424"/>
      <c r="AH104" s="424"/>
      <c r="AI104" s="425"/>
      <c r="AJ104" s="157">
        <v>6</v>
      </c>
      <c r="AK104" s="423" t="s">
        <v>134</v>
      </c>
      <c r="AL104" s="424"/>
      <c r="AM104" s="424"/>
      <c r="AN104" s="425"/>
      <c r="AO104" s="157">
        <v>7</v>
      </c>
      <c r="AP104" s="423" t="s">
        <v>135</v>
      </c>
      <c r="AQ104" s="424"/>
      <c r="AR104" s="424"/>
      <c r="AS104" s="425"/>
      <c r="AT104" s="157">
        <v>8</v>
      </c>
      <c r="AU104" s="423" t="s">
        <v>61</v>
      </c>
      <c r="AV104" s="424"/>
      <c r="AW104" s="424"/>
      <c r="AX104" s="425"/>
      <c r="AY104" s="157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57">
        <v>2</v>
      </c>
      <c r="Q114" s="423" t="s">
        <v>55</v>
      </c>
      <c r="R114" s="424"/>
      <c r="S114" s="424"/>
      <c r="T114" s="425"/>
      <c r="U114" s="157">
        <v>3</v>
      </c>
      <c r="V114" s="423" t="s">
        <v>56</v>
      </c>
      <c r="W114" s="424"/>
      <c r="X114" s="424"/>
      <c r="Y114" s="425"/>
      <c r="Z114" s="157">
        <v>4</v>
      </c>
      <c r="AA114" s="423" t="s">
        <v>57</v>
      </c>
      <c r="AB114" s="424"/>
      <c r="AC114" s="424"/>
      <c r="AD114" s="425"/>
      <c r="AE114" s="157">
        <v>5</v>
      </c>
      <c r="AF114" s="423" t="s">
        <v>58</v>
      </c>
      <c r="AG114" s="424"/>
      <c r="AH114" s="424"/>
      <c r="AI114" s="425"/>
      <c r="AJ114" s="157">
        <v>6</v>
      </c>
      <c r="AK114" s="423" t="s">
        <v>134</v>
      </c>
      <c r="AL114" s="424"/>
      <c r="AM114" s="424"/>
      <c r="AN114" s="425"/>
      <c r="AO114" s="157">
        <v>7</v>
      </c>
      <c r="AP114" s="423" t="s">
        <v>135</v>
      </c>
      <c r="AQ114" s="424"/>
      <c r="AR114" s="424"/>
      <c r="AS114" s="425"/>
      <c r="AT114" s="157">
        <v>8</v>
      </c>
      <c r="AU114" s="423" t="s">
        <v>61</v>
      </c>
      <c r="AV114" s="424"/>
      <c r="AW114" s="424"/>
      <c r="AX114" s="425"/>
      <c r="AY114" s="157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41"/>
      <c r="H3" s="341"/>
      <c r="K3" s="341"/>
      <c r="L3" s="341"/>
    </row>
    <row r="4" spans="1:19" ht="14.1" customHeight="1" x14ac:dyDescent="0.15">
      <c r="A4" s="211"/>
      <c r="B4" s="58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84">
        <v>8</v>
      </c>
      <c r="H4" s="43" t="s">
        <v>53</v>
      </c>
      <c r="K4" s="412">
        <f>COUNTIFS(ローデータ!B12:B1011,1,ローデータ!G12:G1011,$G$4)</f>
        <v>0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28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28"/>
      <c r="B14" s="53">
        <v>1</v>
      </c>
      <c r="C14" s="53">
        <v>2</v>
      </c>
      <c r="D14" s="209" t="s">
        <v>50</v>
      </c>
      <c r="F14" s="228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48" t="s">
        <v>50</v>
      </c>
    </row>
    <row r="15" spans="1:19" ht="14.1" customHeight="1" x14ac:dyDescent="0.15">
      <c r="A15" s="230"/>
      <c r="B15" s="54" t="s">
        <v>63</v>
      </c>
      <c r="C15" s="54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48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5">
        <f>COUNTIFS(ローデータ!$B$12:$B$1011,1,ローデータ!$G$12:$G$1011,$G$4,ローデータ!$K$12:$K$1011,B21)</f>
        <v>0</v>
      </c>
      <c r="C23" s="286"/>
      <c r="D23" s="285">
        <f>COUNTIFS(ローデータ!$B$12:$B$1011,1,ローデータ!$G$12:$G$1011,$G$4,ローデータ!$K$12:$K$1011,D21)</f>
        <v>0</v>
      </c>
      <c r="E23" s="286"/>
      <c r="F23" s="285">
        <f>COUNTIFS(ローデータ!$B$12:$B$1011,1,ローデータ!$G$12:$G$1011,$G$4,ローデータ!$K$12:$K$1011,F21)</f>
        <v>0</v>
      </c>
      <c r="G23" s="287"/>
      <c r="H23" s="286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28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28"/>
      <c r="B34" s="35">
        <v>1</v>
      </c>
      <c r="C34" s="35">
        <v>2</v>
      </c>
      <c r="D34" s="35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124</v>
      </c>
      <c r="Q34" s="248" t="s">
        <v>50</v>
      </c>
    </row>
    <row r="35" spans="1:17" ht="14.1" customHeight="1" x14ac:dyDescent="0.15">
      <c r="A35" s="230"/>
      <c r="B35" s="54" t="s">
        <v>67</v>
      </c>
      <c r="C35" s="54" t="s">
        <v>66</v>
      </c>
      <c r="D35" s="54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124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38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0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0</v>
      </c>
      <c r="D76" s="286"/>
      <c r="E76" s="285">
        <f>COUNTIFS(ローデータ!$B$12:$B$1011,1,ローデータ!$G$12:$G$1011,$G$4,ローデータ!$H$12:$H$1011,$A$76,ローデータ!$K$12:$K$1011,E73)</f>
        <v>0</v>
      </c>
      <c r="F76" s="286"/>
      <c r="G76" s="285">
        <f>COUNTIFS(ローデータ!$B$12:$B$1011,1,ローデータ!$G$12:$G$1011,$G$4,ローデータ!$H$12:$H$1011,$A$76,ローデータ!$K$12:$K$1011,G73)</f>
        <v>0</v>
      </c>
      <c r="H76" s="287"/>
      <c r="I76" s="287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0</v>
      </c>
      <c r="D77" s="286"/>
      <c r="E77" s="285">
        <f>COUNTIFS(ローデータ!$B$12:$B$1011,1,ローデータ!$G$12:$G$1011,$G$4,ローデータ!$H$12:$H$1011,$A$77,ローデータ!$K$12:$K$1011,E73)</f>
        <v>0</v>
      </c>
      <c r="F77" s="286"/>
      <c r="G77" s="285">
        <f>COUNTIFS(ローデータ!$B$12:$B$1011,1,ローデータ!$G$12:$G$1011,$G$4,ローデータ!$H$12:$H$1011,$A$77,ローデータ!$K$12:$K$1011,G73)</f>
        <v>0</v>
      </c>
      <c r="H77" s="287"/>
      <c r="I77" s="287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0</v>
      </c>
      <c r="D78" s="286"/>
      <c r="E78" s="285">
        <f>COUNTIFS(ローデータ!$B$12:$B$1011,1,ローデータ!$G$12:$G$1011,$G$4,ローデータ!$H$12:$H$1011,$A$78,ローデータ!$K$12:$K$1011,E73)</f>
        <v>0</v>
      </c>
      <c r="F78" s="286"/>
      <c r="G78" s="285">
        <f>COUNTIFS(ローデータ!$B$12:$B$1011,1,ローデータ!$G$12:$G$1011,$G$4,ローデータ!$H$12:$H$1011,$A$78,ローデータ!$K$12:$K$1011,G73)</f>
        <v>0</v>
      </c>
      <c r="H78" s="287"/>
      <c r="I78" s="287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0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0</v>
      </c>
      <c r="D80" s="286"/>
      <c r="E80" s="285">
        <f>COUNTIFS(ローデータ!$B$12:$B$1011,1,ローデータ!$G$12:$G$1011,$G$4,ローデータ!$H$12:$H$1011,$A$80,ローデータ!$K$12:$K$1011,E73)</f>
        <v>0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0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0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0</v>
      </c>
      <c r="D84" s="349"/>
      <c r="E84" s="348">
        <f>SUM(E75:F83)</f>
        <v>0</v>
      </c>
      <c r="F84" s="349"/>
      <c r="G84" s="350">
        <f>SUM(G75:I83)</f>
        <v>0</v>
      </c>
      <c r="H84" s="350"/>
      <c r="I84" s="348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115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70">
        <v>1</v>
      </c>
      <c r="D107" s="70">
        <v>2</v>
      </c>
      <c r="E107" s="70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124</v>
      </c>
      <c r="Q107" s="357"/>
    </row>
    <row r="108" spans="1:17" ht="14.1" customHeight="1" x14ac:dyDescent="0.15">
      <c r="A108" s="333"/>
      <c r="B108" s="334"/>
      <c r="C108" s="73" t="s">
        <v>67</v>
      </c>
      <c r="D108" s="73" t="s">
        <v>66</v>
      </c>
      <c r="E108" s="73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124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16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0</v>
      </c>
      <c r="G159" s="286"/>
      <c r="H159" s="285">
        <f>COUNTIFS(ローデータ!$B$12:$B$1011,1,ローデータ!$G$12:$G$1011,$G$4,ローデータ!$I$12:$I$1011,$C$14,ローデータ!$K$12:$K$1011,H157)</f>
        <v>0</v>
      </c>
      <c r="I159" s="286"/>
      <c r="J159" s="285">
        <f>COUNTIFS(ローデータ!$B$12:$B$1011,1,ローデータ!$G$12:$G$1011,$G$4,ローデータ!$I$12:$I$1011,$C$14,ローデータ!$K$12:$K$1011,J157)</f>
        <v>0</v>
      </c>
      <c r="K159" s="287"/>
      <c r="L159" s="286"/>
      <c r="M159" s="56">
        <f t="shared" ref="M159:M171" si="16">SUM(F159:L159)</f>
        <v>0</v>
      </c>
    </row>
    <row r="160" spans="1:16" ht="14.1" customHeight="1" x14ac:dyDescent="0.15">
      <c r="A160" s="382"/>
      <c r="B160" s="387" t="s">
        <v>86</v>
      </c>
      <c r="C160" s="4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4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4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4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4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4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4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4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4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4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4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0</v>
      </c>
      <c r="G171" s="286"/>
      <c r="H171" s="285">
        <f>SUM(H159:I170)</f>
        <v>0</v>
      </c>
      <c r="I171" s="286"/>
      <c r="J171" s="285">
        <f>SUM(J159:L170)</f>
        <v>0</v>
      </c>
      <c r="K171" s="287"/>
      <c r="L171" s="286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82"/>
      <c r="B180" s="387" t="s">
        <v>86</v>
      </c>
      <c r="C180" s="4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4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4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4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4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4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4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4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4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4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4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82"/>
      <c r="B199" s="387" t="s">
        <v>86</v>
      </c>
      <c r="C199" s="74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74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74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74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74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74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74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74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74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74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74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70">
        <v>1</v>
      </c>
      <c r="G214" s="70">
        <v>2</v>
      </c>
      <c r="H214" s="70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73" t="s">
        <v>67</v>
      </c>
      <c r="G215" s="73" t="s">
        <v>66</v>
      </c>
      <c r="H215" s="73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82"/>
      <c r="B217" s="387" t="s">
        <v>86</v>
      </c>
      <c r="C217" s="74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74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74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74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74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74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74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74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74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74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74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178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69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82"/>
      <c r="B235" s="387" t="s">
        <v>86</v>
      </c>
      <c r="C235" s="74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74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74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74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74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74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74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74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74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74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74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4"/>
      <c r="B255" s="406" t="s">
        <v>86</v>
      </c>
      <c r="C255" s="4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4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4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4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4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4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4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4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4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4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4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124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82"/>
      <c r="B273" s="387" t="s">
        <v>86</v>
      </c>
      <c r="C273" s="4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4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4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4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4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4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82"/>
      <c r="B279" s="388"/>
      <c r="C279" s="4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82"/>
      <c r="B280" s="388"/>
      <c r="C280" s="4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82"/>
      <c r="B281" s="388"/>
      <c r="C281" s="4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82"/>
      <c r="B282" s="388"/>
      <c r="C282" s="4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83"/>
      <c r="B283" s="389"/>
      <c r="C283" s="4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1" t="s">
        <v>138</v>
      </c>
      <c r="B3" s="375" t="s">
        <v>142</v>
      </c>
      <c r="C3" s="375"/>
      <c r="D3" s="375"/>
      <c r="E3" s="375" t="s">
        <v>141</v>
      </c>
      <c r="F3" s="375"/>
      <c r="G3" s="375"/>
      <c r="H3" s="375" t="s">
        <v>140</v>
      </c>
      <c r="I3" s="375"/>
      <c r="J3" s="375"/>
      <c r="K3" s="36">
        <v>1</v>
      </c>
      <c r="L3" s="423" t="s">
        <v>129</v>
      </c>
      <c r="M3" s="424"/>
      <c r="N3" s="424"/>
      <c r="O3" s="425"/>
      <c r="P3" s="121">
        <v>2</v>
      </c>
      <c r="Q3" s="423" t="s">
        <v>130</v>
      </c>
      <c r="R3" s="424"/>
      <c r="S3" s="424"/>
      <c r="T3" s="425"/>
      <c r="U3" s="121">
        <v>3</v>
      </c>
      <c r="V3" s="423" t="s">
        <v>131</v>
      </c>
      <c r="W3" s="424"/>
      <c r="X3" s="424"/>
      <c r="Y3" s="425"/>
      <c r="Z3" s="121">
        <v>4</v>
      </c>
      <c r="AA3" s="423" t="s">
        <v>132</v>
      </c>
      <c r="AB3" s="424"/>
      <c r="AC3" s="424"/>
      <c r="AD3" s="425"/>
      <c r="AE3" s="121">
        <v>5</v>
      </c>
      <c r="AF3" s="423" t="s">
        <v>133</v>
      </c>
      <c r="AG3" s="424"/>
      <c r="AH3" s="424"/>
      <c r="AI3" s="425"/>
      <c r="AJ3" s="121">
        <v>6</v>
      </c>
      <c r="AK3" s="423" t="s">
        <v>134</v>
      </c>
      <c r="AL3" s="424"/>
      <c r="AM3" s="424"/>
      <c r="AN3" s="425"/>
      <c r="AO3" s="121">
        <v>7</v>
      </c>
      <c r="AP3" s="423" t="s">
        <v>135</v>
      </c>
      <c r="AQ3" s="424"/>
      <c r="AR3" s="424"/>
      <c r="AS3" s="425"/>
      <c r="AT3" s="121">
        <v>8</v>
      </c>
      <c r="AU3" s="423" t="s">
        <v>136</v>
      </c>
      <c r="AV3" s="424"/>
      <c r="AW3" s="424"/>
      <c r="AX3" s="425"/>
      <c r="AY3" s="121">
        <v>9</v>
      </c>
      <c r="AZ3" s="423" t="s">
        <v>137</v>
      </c>
      <c r="BA3" s="424"/>
      <c r="BB3" s="424"/>
      <c r="BC3" s="427"/>
      <c r="BD3" s="424" t="s">
        <v>194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143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143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143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143</v>
      </c>
      <c r="C8" s="375"/>
      <c r="D8" s="375"/>
      <c r="E8" s="375" t="s">
        <v>143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143</v>
      </c>
      <c r="C9" s="375"/>
      <c r="D9" s="375"/>
      <c r="E9" s="375"/>
      <c r="F9" s="375"/>
      <c r="G9" s="375"/>
      <c r="H9" s="375" t="s">
        <v>143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143</v>
      </c>
      <c r="F10" s="375"/>
      <c r="G10" s="375"/>
      <c r="H10" s="375" t="s">
        <v>143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143</v>
      </c>
      <c r="C11" s="375"/>
      <c r="D11" s="375"/>
      <c r="E11" s="375" t="s">
        <v>143</v>
      </c>
      <c r="F11" s="375"/>
      <c r="G11" s="375"/>
      <c r="H11" s="375" t="s">
        <v>143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21">
        <v>2</v>
      </c>
      <c r="Q13" s="423" t="s">
        <v>55</v>
      </c>
      <c r="R13" s="424"/>
      <c r="S13" s="424"/>
      <c r="T13" s="425"/>
      <c r="U13" s="121">
        <v>3</v>
      </c>
      <c r="V13" s="423" t="s">
        <v>56</v>
      </c>
      <c r="W13" s="424"/>
      <c r="X13" s="424"/>
      <c r="Y13" s="425"/>
      <c r="Z13" s="121">
        <v>4</v>
      </c>
      <c r="AA13" s="423" t="s">
        <v>57</v>
      </c>
      <c r="AB13" s="424"/>
      <c r="AC13" s="424"/>
      <c r="AD13" s="425"/>
      <c r="AE13" s="121">
        <v>5</v>
      </c>
      <c r="AF13" s="423" t="s">
        <v>58</v>
      </c>
      <c r="AG13" s="424"/>
      <c r="AH13" s="424"/>
      <c r="AI13" s="425"/>
      <c r="AJ13" s="121">
        <v>6</v>
      </c>
      <c r="AK13" s="423" t="s">
        <v>134</v>
      </c>
      <c r="AL13" s="424"/>
      <c r="AM13" s="424"/>
      <c r="AN13" s="425"/>
      <c r="AO13" s="121">
        <v>7</v>
      </c>
      <c r="AP13" s="423" t="s">
        <v>135</v>
      </c>
      <c r="AQ13" s="424"/>
      <c r="AR13" s="424"/>
      <c r="AS13" s="425"/>
      <c r="AT13" s="121">
        <v>8</v>
      </c>
      <c r="AU13" s="423" t="s">
        <v>61</v>
      </c>
      <c r="AV13" s="424"/>
      <c r="AW13" s="424"/>
      <c r="AX13" s="425"/>
      <c r="AY13" s="121">
        <v>9</v>
      </c>
      <c r="AZ13" s="423" t="s">
        <v>62</v>
      </c>
      <c r="BA13" s="424"/>
      <c r="BB13" s="424"/>
      <c r="BC13" s="427"/>
      <c r="BD13" s="424" t="s">
        <v>194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143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143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143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143</v>
      </c>
      <c r="C18" s="375"/>
      <c r="D18" s="375"/>
      <c r="E18" s="375" t="s">
        <v>143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143</v>
      </c>
      <c r="C19" s="375"/>
      <c r="D19" s="375"/>
      <c r="E19" s="375"/>
      <c r="F19" s="375"/>
      <c r="G19" s="375"/>
      <c r="H19" s="375" t="s">
        <v>143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143</v>
      </c>
      <c r="F20" s="375"/>
      <c r="G20" s="375"/>
      <c r="H20" s="375" t="s">
        <v>143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143</v>
      </c>
      <c r="C21" s="375"/>
      <c r="D21" s="375"/>
      <c r="E21" s="375" t="s">
        <v>143</v>
      </c>
      <c r="F21" s="375"/>
      <c r="G21" s="375"/>
      <c r="H21" s="375" t="s">
        <v>143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21">
        <v>2</v>
      </c>
      <c r="Q23" s="423" t="s">
        <v>55</v>
      </c>
      <c r="R23" s="424"/>
      <c r="S23" s="424"/>
      <c r="T23" s="425"/>
      <c r="U23" s="121">
        <v>3</v>
      </c>
      <c r="V23" s="423" t="s">
        <v>56</v>
      </c>
      <c r="W23" s="424"/>
      <c r="X23" s="424"/>
      <c r="Y23" s="425"/>
      <c r="Z23" s="121">
        <v>4</v>
      </c>
      <c r="AA23" s="423" t="s">
        <v>57</v>
      </c>
      <c r="AB23" s="424"/>
      <c r="AC23" s="424"/>
      <c r="AD23" s="425"/>
      <c r="AE23" s="121">
        <v>5</v>
      </c>
      <c r="AF23" s="423" t="s">
        <v>58</v>
      </c>
      <c r="AG23" s="424"/>
      <c r="AH23" s="424"/>
      <c r="AI23" s="425"/>
      <c r="AJ23" s="121">
        <v>6</v>
      </c>
      <c r="AK23" s="423" t="s">
        <v>134</v>
      </c>
      <c r="AL23" s="424"/>
      <c r="AM23" s="424"/>
      <c r="AN23" s="425"/>
      <c r="AO23" s="121">
        <v>7</v>
      </c>
      <c r="AP23" s="423" t="s">
        <v>135</v>
      </c>
      <c r="AQ23" s="424"/>
      <c r="AR23" s="424"/>
      <c r="AS23" s="425"/>
      <c r="AT23" s="121">
        <v>8</v>
      </c>
      <c r="AU23" s="423" t="s">
        <v>61</v>
      </c>
      <c r="AV23" s="424"/>
      <c r="AW23" s="424"/>
      <c r="AX23" s="425"/>
      <c r="AY23" s="121">
        <v>9</v>
      </c>
      <c r="AZ23" s="423" t="s">
        <v>62</v>
      </c>
      <c r="BA23" s="424"/>
      <c r="BB23" s="424"/>
      <c r="BC23" s="427"/>
      <c r="BD23" s="424" t="s">
        <v>194</v>
      </c>
      <c r="BE23" s="424"/>
      <c r="BF23" s="424"/>
      <c r="BG23" s="424"/>
      <c r="BH23" s="426"/>
    </row>
    <row r="24" spans="1:60" ht="12.95" customHeight="1" thickBot="1" x14ac:dyDescent="0.2">
      <c r="A24" s="381" t="s">
        <v>145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143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143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143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143</v>
      </c>
      <c r="C28" s="375"/>
      <c r="D28" s="375"/>
      <c r="E28" s="375" t="s">
        <v>143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143</v>
      </c>
      <c r="C29" s="375"/>
      <c r="D29" s="375"/>
      <c r="E29" s="375"/>
      <c r="F29" s="375"/>
      <c r="G29" s="375"/>
      <c r="H29" s="375" t="s">
        <v>143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143</v>
      </c>
      <c r="F30" s="375"/>
      <c r="G30" s="375"/>
      <c r="H30" s="375" t="s">
        <v>143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143</v>
      </c>
      <c r="C31" s="375"/>
      <c r="D31" s="375"/>
      <c r="E31" s="375" t="s">
        <v>143</v>
      </c>
      <c r="F31" s="375"/>
      <c r="G31" s="375"/>
      <c r="H31" s="375" t="s">
        <v>143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21">
        <v>2</v>
      </c>
      <c r="Q33" s="423" t="s">
        <v>55</v>
      </c>
      <c r="R33" s="424"/>
      <c r="S33" s="424"/>
      <c r="T33" s="425"/>
      <c r="U33" s="121">
        <v>3</v>
      </c>
      <c r="V33" s="423" t="s">
        <v>56</v>
      </c>
      <c r="W33" s="424"/>
      <c r="X33" s="424"/>
      <c r="Y33" s="425"/>
      <c r="Z33" s="121">
        <v>4</v>
      </c>
      <c r="AA33" s="423" t="s">
        <v>57</v>
      </c>
      <c r="AB33" s="424"/>
      <c r="AC33" s="424"/>
      <c r="AD33" s="425"/>
      <c r="AE33" s="121">
        <v>5</v>
      </c>
      <c r="AF33" s="423" t="s">
        <v>58</v>
      </c>
      <c r="AG33" s="424"/>
      <c r="AH33" s="424"/>
      <c r="AI33" s="425"/>
      <c r="AJ33" s="121">
        <v>6</v>
      </c>
      <c r="AK33" s="423" t="s">
        <v>134</v>
      </c>
      <c r="AL33" s="424"/>
      <c r="AM33" s="424"/>
      <c r="AN33" s="425"/>
      <c r="AO33" s="121">
        <v>7</v>
      </c>
      <c r="AP33" s="423" t="s">
        <v>135</v>
      </c>
      <c r="AQ33" s="424"/>
      <c r="AR33" s="424"/>
      <c r="AS33" s="425"/>
      <c r="AT33" s="121">
        <v>8</v>
      </c>
      <c r="AU33" s="423" t="s">
        <v>61</v>
      </c>
      <c r="AV33" s="424"/>
      <c r="AW33" s="424"/>
      <c r="AX33" s="425"/>
      <c r="AY33" s="121">
        <v>9</v>
      </c>
      <c r="AZ33" s="423" t="s">
        <v>62</v>
      </c>
      <c r="BA33" s="424"/>
      <c r="BB33" s="424"/>
      <c r="BC33" s="427"/>
      <c r="BD33" s="424" t="s">
        <v>194</v>
      </c>
      <c r="BE33" s="424"/>
      <c r="BF33" s="424"/>
      <c r="BG33" s="424"/>
      <c r="BH33" s="426"/>
    </row>
    <row r="34" spans="1:60" ht="12.95" customHeight="1" thickBot="1" x14ac:dyDescent="0.2">
      <c r="A34" s="381" t="s">
        <v>146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143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143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143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143</v>
      </c>
      <c r="C38" s="375"/>
      <c r="D38" s="375"/>
      <c r="E38" s="375" t="s">
        <v>143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143</v>
      </c>
      <c r="C39" s="375"/>
      <c r="D39" s="375"/>
      <c r="E39" s="375"/>
      <c r="F39" s="375"/>
      <c r="G39" s="375"/>
      <c r="H39" s="375" t="s">
        <v>143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143</v>
      </c>
      <c r="F40" s="375"/>
      <c r="G40" s="375"/>
      <c r="H40" s="375" t="s">
        <v>143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143</v>
      </c>
      <c r="C41" s="375"/>
      <c r="D41" s="375"/>
      <c r="E41" s="375" t="s">
        <v>143</v>
      </c>
      <c r="F41" s="375"/>
      <c r="G41" s="375"/>
      <c r="H41" s="375" t="s">
        <v>143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21">
        <v>2</v>
      </c>
      <c r="Q43" s="423" t="s">
        <v>55</v>
      </c>
      <c r="R43" s="424"/>
      <c r="S43" s="424"/>
      <c r="T43" s="425"/>
      <c r="U43" s="121">
        <v>3</v>
      </c>
      <c r="V43" s="423" t="s">
        <v>56</v>
      </c>
      <c r="W43" s="424"/>
      <c r="X43" s="424"/>
      <c r="Y43" s="425"/>
      <c r="Z43" s="121">
        <v>4</v>
      </c>
      <c r="AA43" s="423" t="s">
        <v>57</v>
      </c>
      <c r="AB43" s="424"/>
      <c r="AC43" s="424"/>
      <c r="AD43" s="425"/>
      <c r="AE43" s="121">
        <v>5</v>
      </c>
      <c r="AF43" s="423" t="s">
        <v>58</v>
      </c>
      <c r="AG43" s="424"/>
      <c r="AH43" s="424"/>
      <c r="AI43" s="425"/>
      <c r="AJ43" s="121">
        <v>6</v>
      </c>
      <c r="AK43" s="423" t="s">
        <v>134</v>
      </c>
      <c r="AL43" s="424"/>
      <c r="AM43" s="424"/>
      <c r="AN43" s="425"/>
      <c r="AO43" s="121">
        <v>7</v>
      </c>
      <c r="AP43" s="423" t="s">
        <v>135</v>
      </c>
      <c r="AQ43" s="424"/>
      <c r="AR43" s="424"/>
      <c r="AS43" s="425"/>
      <c r="AT43" s="121">
        <v>8</v>
      </c>
      <c r="AU43" s="423" t="s">
        <v>61</v>
      </c>
      <c r="AV43" s="424"/>
      <c r="AW43" s="424"/>
      <c r="AX43" s="425"/>
      <c r="AY43" s="121">
        <v>9</v>
      </c>
      <c r="AZ43" s="423" t="s">
        <v>62</v>
      </c>
      <c r="BA43" s="424"/>
      <c r="BB43" s="424"/>
      <c r="BC43" s="427"/>
      <c r="BD43" s="424" t="s">
        <v>194</v>
      </c>
      <c r="BE43" s="424"/>
      <c r="BF43" s="424"/>
      <c r="BG43" s="424"/>
      <c r="BH43" s="426"/>
    </row>
    <row r="44" spans="1:60" ht="12.95" customHeight="1" thickBot="1" x14ac:dyDescent="0.2">
      <c r="A44" s="421" t="s">
        <v>147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143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143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143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143</v>
      </c>
      <c r="C48" s="375"/>
      <c r="D48" s="375"/>
      <c r="E48" s="375" t="s">
        <v>143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143</v>
      </c>
      <c r="C49" s="375"/>
      <c r="D49" s="375"/>
      <c r="E49" s="375"/>
      <c r="F49" s="375"/>
      <c r="G49" s="375"/>
      <c r="H49" s="375" t="s">
        <v>143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143</v>
      </c>
      <c r="F50" s="375"/>
      <c r="G50" s="375"/>
      <c r="H50" s="375" t="s">
        <v>143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143</v>
      </c>
      <c r="C51" s="375"/>
      <c r="D51" s="375"/>
      <c r="E51" s="375" t="s">
        <v>143</v>
      </c>
      <c r="F51" s="375"/>
      <c r="G51" s="375"/>
      <c r="H51" s="375" t="s">
        <v>143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21">
        <v>2</v>
      </c>
      <c r="Q53" s="423" t="s">
        <v>55</v>
      </c>
      <c r="R53" s="424"/>
      <c r="S53" s="424"/>
      <c r="T53" s="425"/>
      <c r="U53" s="121">
        <v>3</v>
      </c>
      <c r="V53" s="423" t="s">
        <v>56</v>
      </c>
      <c r="W53" s="424"/>
      <c r="X53" s="424"/>
      <c r="Y53" s="425"/>
      <c r="Z53" s="121">
        <v>4</v>
      </c>
      <c r="AA53" s="423" t="s">
        <v>57</v>
      </c>
      <c r="AB53" s="424"/>
      <c r="AC53" s="424"/>
      <c r="AD53" s="425"/>
      <c r="AE53" s="121">
        <v>5</v>
      </c>
      <c r="AF53" s="423" t="s">
        <v>58</v>
      </c>
      <c r="AG53" s="424"/>
      <c r="AH53" s="424"/>
      <c r="AI53" s="425"/>
      <c r="AJ53" s="121">
        <v>6</v>
      </c>
      <c r="AK53" s="423" t="s">
        <v>134</v>
      </c>
      <c r="AL53" s="424"/>
      <c r="AM53" s="424"/>
      <c r="AN53" s="425"/>
      <c r="AO53" s="121">
        <v>7</v>
      </c>
      <c r="AP53" s="423" t="s">
        <v>135</v>
      </c>
      <c r="AQ53" s="424"/>
      <c r="AR53" s="424"/>
      <c r="AS53" s="425"/>
      <c r="AT53" s="121">
        <v>8</v>
      </c>
      <c r="AU53" s="423" t="s">
        <v>61</v>
      </c>
      <c r="AV53" s="424"/>
      <c r="AW53" s="424"/>
      <c r="AX53" s="425"/>
      <c r="AY53" s="121">
        <v>9</v>
      </c>
      <c r="AZ53" s="423" t="s">
        <v>62</v>
      </c>
      <c r="BA53" s="424"/>
      <c r="BB53" s="424"/>
      <c r="BC53" s="427"/>
      <c r="BD53" s="424" t="s">
        <v>194</v>
      </c>
      <c r="BE53" s="424"/>
      <c r="BF53" s="424"/>
      <c r="BG53" s="424"/>
      <c r="BH53" s="426"/>
    </row>
    <row r="54" spans="1:60" ht="12.95" customHeight="1" thickBot="1" x14ac:dyDescent="0.2">
      <c r="A54" s="428" t="s">
        <v>148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143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143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143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143</v>
      </c>
      <c r="C58" s="375"/>
      <c r="D58" s="375"/>
      <c r="E58" s="375" t="s">
        <v>143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143</v>
      </c>
      <c r="C59" s="375"/>
      <c r="D59" s="375"/>
      <c r="E59" s="375"/>
      <c r="F59" s="375"/>
      <c r="G59" s="375"/>
      <c r="H59" s="375" t="s">
        <v>143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143</v>
      </c>
      <c r="F60" s="375"/>
      <c r="G60" s="375"/>
      <c r="H60" s="375" t="s">
        <v>143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143</v>
      </c>
      <c r="C61" s="375"/>
      <c r="D61" s="375"/>
      <c r="E61" s="375" t="s">
        <v>143</v>
      </c>
      <c r="F61" s="375"/>
      <c r="G61" s="375"/>
      <c r="H61" s="375" t="s">
        <v>143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21">
        <v>2</v>
      </c>
      <c r="Q63" s="423" t="s">
        <v>55</v>
      </c>
      <c r="R63" s="424"/>
      <c r="S63" s="424"/>
      <c r="T63" s="425"/>
      <c r="U63" s="121">
        <v>3</v>
      </c>
      <c r="V63" s="423" t="s">
        <v>56</v>
      </c>
      <c r="W63" s="424"/>
      <c r="X63" s="424"/>
      <c r="Y63" s="425"/>
      <c r="Z63" s="121">
        <v>4</v>
      </c>
      <c r="AA63" s="423" t="s">
        <v>57</v>
      </c>
      <c r="AB63" s="424"/>
      <c r="AC63" s="424"/>
      <c r="AD63" s="425"/>
      <c r="AE63" s="121">
        <v>5</v>
      </c>
      <c r="AF63" s="423" t="s">
        <v>58</v>
      </c>
      <c r="AG63" s="424"/>
      <c r="AH63" s="424"/>
      <c r="AI63" s="425"/>
      <c r="AJ63" s="121">
        <v>6</v>
      </c>
      <c r="AK63" s="423" t="s">
        <v>134</v>
      </c>
      <c r="AL63" s="424"/>
      <c r="AM63" s="424"/>
      <c r="AN63" s="425"/>
      <c r="AO63" s="121">
        <v>7</v>
      </c>
      <c r="AP63" s="423" t="s">
        <v>135</v>
      </c>
      <c r="AQ63" s="424"/>
      <c r="AR63" s="424"/>
      <c r="AS63" s="425"/>
      <c r="AT63" s="121">
        <v>8</v>
      </c>
      <c r="AU63" s="423" t="s">
        <v>61</v>
      </c>
      <c r="AV63" s="424"/>
      <c r="AW63" s="424"/>
      <c r="AX63" s="425"/>
      <c r="AY63" s="121">
        <v>9</v>
      </c>
      <c r="AZ63" s="423" t="s">
        <v>62</v>
      </c>
      <c r="BA63" s="424"/>
      <c r="BB63" s="424"/>
      <c r="BC63" s="427"/>
      <c r="BD63" s="424" t="s">
        <v>194</v>
      </c>
      <c r="BE63" s="424"/>
      <c r="BF63" s="424"/>
      <c r="BG63" s="424"/>
      <c r="BH63" s="426"/>
    </row>
    <row r="64" spans="1:60" ht="12.95" customHeight="1" thickBot="1" x14ac:dyDescent="0.2">
      <c r="A64" s="381" t="s">
        <v>149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143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143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143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143</v>
      </c>
      <c r="C68" s="375"/>
      <c r="D68" s="375"/>
      <c r="E68" s="375" t="s">
        <v>143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143</v>
      </c>
      <c r="C69" s="375"/>
      <c r="D69" s="375"/>
      <c r="E69" s="375"/>
      <c r="F69" s="375"/>
      <c r="G69" s="375"/>
      <c r="H69" s="375" t="s">
        <v>143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143</v>
      </c>
      <c r="F70" s="375"/>
      <c r="G70" s="375"/>
      <c r="H70" s="375" t="s">
        <v>143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143</v>
      </c>
      <c r="C71" s="375"/>
      <c r="D71" s="375"/>
      <c r="E71" s="375" t="s">
        <v>143</v>
      </c>
      <c r="F71" s="375"/>
      <c r="G71" s="375"/>
      <c r="H71" s="375" t="s">
        <v>143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21">
        <v>2</v>
      </c>
      <c r="Q73" s="423" t="s">
        <v>55</v>
      </c>
      <c r="R73" s="424"/>
      <c r="S73" s="424"/>
      <c r="T73" s="425"/>
      <c r="U73" s="121">
        <v>3</v>
      </c>
      <c r="V73" s="423" t="s">
        <v>56</v>
      </c>
      <c r="W73" s="424"/>
      <c r="X73" s="424"/>
      <c r="Y73" s="425"/>
      <c r="Z73" s="121">
        <v>4</v>
      </c>
      <c r="AA73" s="423" t="s">
        <v>57</v>
      </c>
      <c r="AB73" s="424"/>
      <c r="AC73" s="424"/>
      <c r="AD73" s="425"/>
      <c r="AE73" s="121">
        <v>5</v>
      </c>
      <c r="AF73" s="423" t="s">
        <v>58</v>
      </c>
      <c r="AG73" s="424"/>
      <c r="AH73" s="424"/>
      <c r="AI73" s="425"/>
      <c r="AJ73" s="121">
        <v>6</v>
      </c>
      <c r="AK73" s="423" t="s">
        <v>134</v>
      </c>
      <c r="AL73" s="424"/>
      <c r="AM73" s="424"/>
      <c r="AN73" s="425"/>
      <c r="AO73" s="121">
        <v>7</v>
      </c>
      <c r="AP73" s="423" t="s">
        <v>135</v>
      </c>
      <c r="AQ73" s="424"/>
      <c r="AR73" s="424"/>
      <c r="AS73" s="425"/>
      <c r="AT73" s="121">
        <v>8</v>
      </c>
      <c r="AU73" s="423" t="s">
        <v>61</v>
      </c>
      <c r="AV73" s="424"/>
      <c r="AW73" s="424"/>
      <c r="AX73" s="425"/>
      <c r="AY73" s="121">
        <v>9</v>
      </c>
      <c r="AZ73" s="423" t="s">
        <v>62</v>
      </c>
      <c r="BA73" s="424"/>
      <c r="BB73" s="424"/>
      <c r="BC73" s="427"/>
      <c r="BD73" s="424" t="s">
        <v>194</v>
      </c>
      <c r="BE73" s="424"/>
      <c r="BF73" s="424"/>
      <c r="BG73" s="424"/>
      <c r="BH73" s="426"/>
    </row>
    <row r="74" spans="1:60" ht="12.95" customHeight="1" thickBot="1" x14ac:dyDescent="0.2">
      <c r="A74" s="381" t="s">
        <v>150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143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143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143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143</v>
      </c>
      <c r="C78" s="375"/>
      <c r="D78" s="375"/>
      <c r="E78" s="375" t="s">
        <v>143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143</v>
      </c>
      <c r="C79" s="375"/>
      <c r="D79" s="375"/>
      <c r="E79" s="375"/>
      <c r="F79" s="375"/>
      <c r="G79" s="375"/>
      <c r="H79" s="375" t="s">
        <v>143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143</v>
      </c>
      <c r="F80" s="375"/>
      <c r="G80" s="375"/>
      <c r="H80" s="375" t="s">
        <v>143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143</v>
      </c>
      <c r="C81" s="375"/>
      <c r="D81" s="375"/>
      <c r="E81" s="375" t="s">
        <v>143</v>
      </c>
      <c r="F81" s="375"/>
      <c r="G81" s="375"/>
      <c r="H81" s="375" t="s">
        <v>143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21">
        <v>2</v>
      </c>
      <c r="Q84" s="423" t="s">
        <v>55</v>
      </c>
      <c r="R84" s="424"/>
      <c r="S84" s="424"/>
      <c r="T84" s="425"/>
      <c r="U84" s="121">
        <v>3</v>
      </c>
      <c r="V84" s="423" t="s">
        <v>56</v>
      </c>
      <c r="W84" s="424"/>
      <c r="X84" s="424"/>
      <c r="Y84" s="425"/>
      <c r="Z84" s="121">
        <v>4</v>
      </c>
      <c r="AA84" s="423" t="s">
        <v>57</v>
      </c>
      <c r="AB84" s="424"/>
      <c r="AC84" s="424"/>
      <c r="AD84" s="425"/>
      <c r="AE84" s="121">
        <v>5</v>
      </c>
      <c r="AF84" s="423" t="s">
        <v>58</v>
      </c>
      <c r="AG84" s="424"/>
      <c r="AH84" s="424"/>
      <c r="AI84" s="425"/>
      <c r="AJ84" s="121">
        <v>6</v>
      </c>
      <c r="AK84" s="423" t="s">
        <v>134</v>
      </c>
      <c r="AL84" s="424"/>
      <c r="AM84" s="424"/>
      <c r="AN84" s="425"/>
      <c r="AO84" s="121">
        <v>7</v>
      </c>
      <c r="AP84" s="423" t="s">
        <v>135</v>
      </c>
      <c r="AQ84" s="424"/>
      <c r="AR84" s="424"/>
      <c r="AS84" s="425"/>
      <c r="AT84" s="121">
        <v>8</v>
      </c>
      <c r="AU84" s="423" t="s">
        <v>61</v>
      </c>
      <c r="AV84" s="424"/>
      <c r="AW84" s="424"/>
      <c r="AX84" s="425"/>
      <c r="AY84" s="121">
        <v>9</v>
      </c>
      <c r="AZ84" s="423" t="s">
        <v>62</v>
      </c>
      <c r="BA84" s="424"/>
      <c r="BB84" s="424"/>
      <c r="BC84" s="427"/>
      <c r="BD84" s="424" t="s">
        <v>194</v>
      </c>
      <c r="BE84" s="424"/>
      <c r="BF84" s="424"/>
      <c r="BG84" s="424"/>
      <c r="BH84" s="426"/>
    </row>
    <row r="85" spans="1:60" ht="12.95" customHeight="1" thickBot="1" x14ac:dyDescent="0.2">
      <c r="A85" s="421" t="s">
        <v>151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143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143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143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143</v>
      </c>
      <c r="C89" s="375"/>
      <c r="D89" s="375"/>
      <c r="E89" s="375" t="s">
        <v>143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143</v>
      </c>
      <c r="C90" s="375"/>
      <c r="D90" s="375"/>
      <c r="E90" s="375"/>
      <c r="F90" s="375"/>
      <c r="G90" s="375"/>
      <c r="H90" s="375" t="s">
        <v>143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143</v>
      </c>
      <c r="F91" s="375"/>
      <c r="G91" s="375"/>
      <c r="H91" s="375" t="s">
        <v>143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143</v>
      </c>
      <c r="C92" s="375"/>
      <c r="D92" s="375"/>
      <c r="E92" s="375" t="s">
        <v>143</v>
      </c>
      <c r="F92" s="375"/>
      <c r="G92" s="375"/>
      <c r="H92" s="375" t="s">
        <v>143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21">
        <v>2</v>
      </c>
      <c r="Q94" s="423" t="s">
        <v>55</v>
      </c>
      <c r="R94" s="424"/>
      <c r="S94" s="424"/>
      <c r="T94" s="425"/>
      <c r="U94" s="121">
        <v>3</v>
      </c>
      <c r="V94" s="423" t="s">
        <v>56</v>
      </c>
      <c r="W94" s="424"/>
      <c r="X94" s="424"/>
      <c r="Y94" s="425"/>
      <c r="Z94" s="121">
        <v>4</v>
      </c>
      <c r="AA94" s="423" t="s">
        <v>57</v>
      </c>
      <c r="AB94" s="424"/>
      <c r="AC94" s="424"/>
      <c r="AD94" s="425"/>
      <c r="AE94" s="121">
        <v>5</v>
      </c>
      <c r="AF94" s="423" t="s">
        <v>58</v>
      </c>
      <c r="AG94" s="424"/>
      <c r="AH94" s="424"/>
      <c r="AI94" s="425"/>
      <c r="AJ94" s="121">
        <v>6</v>
      </c>
      <c r="AK94" s="423" t="s">
        <v>134</v>
      </c>
      <c r="AL94" s="424"/>
      <c r="AM94" s="424"/>
      <c r="AN94" s="425"/>
      <c r="AO94" s="121">
        <v>7</v>
      </c>
      <c r="AP94" s="423" t="s">
        <v>135</v>
      </c>
      <c r="AQ94" s="424"/>
      <c r="AR94" s="424"/>
      <c r="AS94" s="425"/>
      <c r="AT94" s="121">
        <v>8</v>
      </c>
      <c r="AU94" s="423" t="s">
        <v>61</v>
      </c>
      <c r="AV94" s="424"/>
      <c r="AW94" s="424"/>
      <c r="AX94" s="425"/>
      <c r="AY94" s="121">
        <v>9</v>
      </c>
      <c r="AZ94" s="423" t="s">
        <v>62</v>
      </c>
      <c r="BA94" s="424"/>
      <c r="BB94" s="424"/>
      <c r="BC94" s="427"/>
      <c r="BD94" s="424" t="s">
        <v>194</v>
      </c>
      <c r="BE94" s="424"/>
      <c r="BF94" s="424"/>
      <c r="BG94" s="424"/>
      <c r="BH94" s="426"/>
    </row>
    <row r="95" spans="1:60" ht="12.95" customHeight="1" thickBot="1" x14ac:dyDescent="0.2">
      <c r="A95" s="428" t="s">
        <v>152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143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143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143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143</v>
      </c>
      <c r="C99" s="375"/>
      <c r="D99" s="375"/>
      <c r="E99" s="375" t="s">
        <v>143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143</v>
      </c>
      <c r="C100" s="375"/>
      <c r="D100" s="375"/>
      <c r="E100" s="375"/>
      <c r="F100" s="375"/>
      <c r="G100" s="375"/>
      <c r="H100" s="375" t="s">
        <v>143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143</v>
      </c>
      <c r="F101" s="375"/>
      <c r="G101" s="375"/>
      <c r="H101" s="375" t="s">
        <v>143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143</v>
      </c>
      <c r="C102" s="375"/>
      <c r="D102" s="375"/>
      <c r="E102" s="375" t="s">
        <v>143</v>
      </c>
      <c r="F102" s="375"/>
      <c r="G102" s="375"/>
      <c r="H102" s="375" t="s">
        <v>143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21">
        <v>2</v>
      </c>
      <c r="Q104" s="423" t="s">
        <v>55</v>
      </c>
      <c r="R104" s="424"/>
      <c r="S104" s="424"/>
      <c r="T104" s="425"/>
      <c r="U104" s="121">
        <v>3</v>
      </c>
      <c r="V104" s="423" t="s">
        <v>56</v>
      </c>
      <c r="W104" s="424"/>
      <c r="X104" s="424"/>
      <c r="Y104" s="425"/>
      <c r="Z104" s="121">
        <v>4</v>
      </c>
      <c r="AA104" s="423" t="s">
        <v>57</v>
      </c>
      <c r="AB104" s="424"/>
      <c r="AC104" s="424"/>
      <c r="AD104" s="425"/>
      <c r="AE104" s="121">
        <v>5</v>
      </c>
      <c r="AF104" s="423" t="s">
        <v>58</v>
      </c>
      <c r="AG104" s="424"/>
      <c r="AH104" s="424"/>
      <c r="AI104" s="425"/>
      <c r="AJ104" s="121">
        <v>6</v>
      </c>
      <c r="AK104" s="423" t="s">
        <v>134</v>
      </c>
      <c r="AL104" s="424"/>
      <c r="AM104" s="424"/>
      <c r="AN104" s="425"/>
      <c r="AO104" s="121">
        <v>7</v>
      </c>
      <c r="AP104" s="423" t="s">
        <v>135</v>
      </c>
      <c r="AQ104" s="424"/>
      <c r="AR104" s="424"/>
      <c r="AS104" s="425"/>
      <c r="AT104" s="121">
        <v>8</v>
      </c>
      <c r="AU104" s="423" t="s">
        <v>61</v>
      </c>
      <c r="AV104" s="424"/>
      <c r="AW104" s="424"/>
      <c r="AX104" s="425"/>
      <c r="AY104" s="121">
        <v>9</v>
      </c>
      <c r="AZ104" s="423" t="s">
        <v>62</v>
      </c>
      <c r="BA104" s="424"/>
      <c r="BB104" s="424"/>
      <c r="BC104" s="427"/>
      <c r="BD104" s="424" t="s">
        <v>194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143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21">
        <v>2</v>
      </c>
      <c r="Q114" s="423" t="s">
        <v>55</v>
      </c>
      <c r="R114" s="424"/>
      <c r="S114" s="424"/>
      <c r="T114" s="425"/>
      <c r="U114" s="121">
        <v>3</v>
      </c>
      <c r="V114" s="423" t="s">
        <v>56</v>
      </c>
      <c r="W114" s="424"/>
      <c r="X114" s="424"/>
      <c r="Y114" s="425"/>
      <c r="Z114" s="121">
        <v>4</v>
      </c>
      <c r="AA114" s="423" t="s">
        <v>57</v>
      </c>
      <c r="AB114" s="424"/>
      <c r="AC114" s="424"/>
      <c r="AD114" s="425"/>
      <c r="AE114" s="121">
        <v>5</v>
      </c>
      <c r="AF114" s="423" t="s">
        <v>58</v>
      </c>
      <c r="AG114" s="424"/>
      <c r="AH114" s="424"/>
      <c r="AI114" s="425"/>
      <c r="AJ114" s="121">
        <v>6</v>
      </c>
      <c r="AK114" s="423" t="s">
        <v>134</v>
      </c>
      <c r="AL114" s="424"/>
      <c r="AM114" s="424"/>
      <c r="AN114" s="425"/>
      <c r="AO114" s="121">
        <v>7</v>
      </c>
      <c r="AP114" s="423" t="s">
        <v>135</v>
      </c>
      <c r="AQ114" s="424"/>
      <c r="AR114" s="424"/>
      <c r="AS114" s="425"/>
      <c r="AT114" s="121">
        <v>8</v>
      </c>
      <c r="AU114" s="423" t="s">
        <v>61</v>
      </c>
      <c r="AV114" s="424"/>
      <c r="AW114" s="424"/>
      <c r="AX114" s="425"/>
      <c r="AY114" s="121">
        <v>9</v>
      </c>
      <c r="AZ114" s="423" t="s">
        <v>62</v>
      </c>
      <c r="BA114" s="424"/>
      <c r="BB114" s="424"/>
      <c r="BC114" s="427"/>
      <c r="BD114" s="424" t="s">
        <v>194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143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4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9</v>
      </c>
      <c r="H4" s="140" t="s">
        <v>53</v>
      </c>
      <c r="K4" s="412">
        <f>COUNTIFS(ローデータ!B12:B1011,1,ローデータ!G12:G1011,$G$4)</f>
        <v>65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16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13</v>
      </c>
      <c r="F10" s="56">
        <f>COUNTIFS(ローデータ!$B$12:$B$1011,1,ローデータ!$G$12:$G$1011,$G$4,ローデータ!$H$12:$H$1011,F8)</f>
        <v>16</v>
      </c>
      <c r="G10" s="56">
        <f>COUNTIFS(ローデータ!$B$12:$B$1011,1,ローデータ!$G$12:$G$1011,$G$4,ローデータ!$H$12:$H$1011,G8)</f>
        <v>6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65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65</v>
      </c>
      <c r="D16" s="56">
        <f>SUM(B16:C16)</f>
        <v>65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36</v>
      </c>
      <c r="C23" s="286"/>
      <c r="D23" s="285">
        <f>COUNTIFS(ローデータ!$B$12:$B$1011,1,ローデータ!$G$12:$G$1011,$G$4,ローデータ!$K$12:$K$1011,D21)</f>
        <v>18</v>
      </c>
      <c r="E23" s="286"/>
      <c r="F23" s="285">
        <f>COUNTIFS(ローデータ!$B$12:$B$1011,1,ローデータ!$G$12:$G$1011,$G$4,ローデータ!$K$12:$K$1011,F21)</f>
        <v>11</v>
      </c>
      <c r="G23" s="287"/>
      <c r="H23" s="286"/>
      <c r="I23" s="56">
        <f>SUM(B23:H23)</f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28</v>
      </c>
      <c r="L29" s="85">
        <f>SUMIFS(ローデータ!O12:O1011,ローデータ!$B$12:$B$1011,1,ローデータ!$G$12:$G$1011,$G$4,ローデータ!$K$12:$K$1011,$B$21)</f>
        <v>12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33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36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18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17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11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11</v>
      </c>
      <c r="H44" s="88">
        <f>COUNTIFS(ローデータ!$B$12:$B$1011,1,ローデータ!$G$12:$G$1011,$G$4,ローデータ!$K$12:$K$1011,$F$21,ローデータ!$S$12:$S$1011,H41)</f>
        <v>11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6</v>
      </c>
      <c r="D50" s="90">
        <f>SUMIFS(ローデータ!O12:O1011,ローデータ!$B$12:$B$1011,1,ローデータ!$G$12:$G$1011,$G$4,ローデータ!$K$12:$K$1011,$F$21)</f>
        <v>5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12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6</v>
      </c>
      <c r="J50" s="90">
        <f>SUMIFS(ローデータ!V12:V1011,ローデータ!$B$12:$B$1011,1,ローデータ!$G$12:$G$1011,$G$4,ローデータ!$K$12:$K$1011,$F$21)</f>
        <v>6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3</v>
      </c>
      <c r="M50" s="90">
        <f>SUMIFS(ローデータ!Y12:Y1011,ローデータ!$B$12:$B$1011,1,ローデータ!$G$12:$G$1011,$G$4,ローデータ!$K$12:$K$1011,$F$21)</f>
        <v>2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2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13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16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6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6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65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65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1</v>
      </c>
      <c r="D75" s="286"/>
      <c r="E75" s="285">
        <f>COUNTIFS(ローデータ!$B$12:$B$1011,1,ローデータ!$G$12:$G$1011,$G$4,ローデータ!$H$12:$H$1011,$A$75,ローデータ!$K$12:$K$1011,E73)</f>
        <v>1</v>
      </c>
      <c r="F75" s="286"/>
      <c r="G75" s="285">
        <f>COUNTIFS(ローデータ!$B$12:$B$1011,1,ローデータ!$G$12:$G$1011,$G$4,ローデータ!$H$12:$H$1011,$A$75,ローデータ!$K$12:$K$1011,G73)</f>
        <v>0</v>
      </c>
      <c r="H75" s="287"/>
      <c r="I75" s="287"/>
      <c r="J75" s="103">
        <f t="shared" ref="J75:J84" si="2">SUM(C75:I75)</f>
        <v>2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8</v>
      </c>
      <c r="D76" s="286"/>
      <c r="E76" s="285">
        <f>COUNTIFS(ローデータ!$B$12:$B$1011,1,ローデータ!$G$12:$G$1011,$G$4,ローデータ!$H$12:$H$1011,$A$76,ローデータ!$K$12:$K$1011,E73)</f>
        <v>4</v>
      </c>
      <c r="F76" s="286"/>
      <c r="G76" s="285">
        <f>COUNTIFS(ローデータ!$B$12:$B$1011,1,ローデータ!$G$12:$G$1011,$G$4,ローデータ!$H$12:$H$1011,$A$76,ローデータ!$K$12:$K$1011,G73)</f>
        <v>4</v>
      </c>
      <c r="H76" s="287"/>
      <c r="I76" s="287"/>
      <c r="J76" s="103">
        <f t="shared" si="2"/>
        <v>16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7</v>
      </c>
      <c r="D77" s="286"/>
      <c r="E77" s="285">
        <f>COUNTIFS(ローデータ!$B$12:$B$1011,1,ローデータ!$G$12:$G$1011,$G$4,ローデータ!$H$12:$H$1011,$A$77,ローデータ!$K$12:$K$1011,E73)</f>
        <v>3</v>
      </c>
      <c r="F77" s="286"/>
      <c r="G77" s="285">
        <f>COUNTIFS(ローデータ!$B$12:$B$1011,1,ローデータ!$G$12:$G$1011,$G$4,ローデータ!$H$12:$H$1011,$A$77,ローデータ!$K$12:$K$1011,G73)</f>
        <v>1</v>
      </c>
      <c r="H77" s="287"/>
      <c r="I77" s="287"/>
      <c r="J77" s="103">
        <f t="shared" si="2"/>
        <v>11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7</v>
      </c>
      <c r="D78" s="286"/>
      <c r="E78" s="285">
        <f>COUNTIFS(ローデータ!$B$12:$B$1011,1,ローデータ!$G$12:$G$1011,$G$4,ローデータ!$H$12:$H$1011,$A$78,ローデータ!$K$12:$K$1011,E73)</f>
        <v>4</v>
      </c>
      <c r="F78" s="286"/>
      <c r="G78" s="285">
        <f>COUNTIFS(ローデータ!$B$12:$B$1011,1,ローデータ!$G$12:$G$1011,$G$4,ローデータ!$H$12:$H$1011,$A$78,ローデータ!$K$12:$K$1011,G73)</f>
        <v>2</v>
      </c>
      <c r="H78" s="287"/>
      <c r="I78" s="287"/>
      <c r="J78" s="103">
        <f t="shared" si="2"/>
        <v>13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9</v>
      </c>
      <c r="D79" s="286"/>
      <c r="E79" s="285">
        <f>COUNTIFS(ローデータ!$B$12:$B$1011,1,ローデータ!$G$12:$G$1011,$G$4,ローデータ!$H$12:$H$1011,$A$79,ローデータ!$K$12:$K$1011,E73)</f>
        <v>5</v>
      </c>
      <c r="F79" s="286"/>
      <c r="G79" s="285">
        <f>COUNTIFS(ローデータ!$B$12:$B$1011,1,ローデータ!$G$12:$G$1011,$G$4,ローデータ!$H$12:$H$1011,$A$79,ローデータ!$K$12:$K$1011,G73)</f>
        <v>2</v>
      </c>
      <c r="H79" s="287"/>
      <c r="I79" s="287"/>
      <c r="J79" s="103">
        <f t="shared" si="2"/>
        <v>16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3</v>
      </c>
      <c r="D80" s="286"/>
      <c r="E80" s="285">
        <f>COUNTIFS(ローデータ!$B$12:$B$1011,1,ローデータ!$G$12:$G$1011,$G$4,ローデータ!$H$12:$H$1011,$A$80,ローデータ!$K$12:$K$1011,E73)</f>
        <v>1</v>
      </c>
      <c r="F80" s="286"/>
      <c r="G80" s="285">
        <f>COUNTIFS(ローデータ!$B$12:$B$1011,1,ローデータ!$G$12:$G$1011,$G$4,ローデータ!$H$12:$H$1011,$A$80,ローデータ!$K$12:$K$1011,G73)</f>
        <v>2</v>
      </c>
      <c r="H80" s="287"/>
      <c r="I80" s="287"/>
      <c r="J80" s="103">
        <f t="shared" si="2"/>
        <v>6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0</v>
      </c>
      <c r="D81" s="286"/>
      <c r="E81" s="285">
        <f>COUNTIFS(ローデータ!$B$12:$B$1011,1,ローデータ!$G$12:$G$1011,$G$4,ローデータ!$H$12:$H$1011,$A$81,ローデータ!$K$12:$K$1011,E73)</f>
        <v>0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1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0</v>
      </c>
      <c r="H82" s="287"/>
      <c r="I82" s="287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36</v>
      </c>
      <c r="D84" s="349"/>
      <c r="E84" s="348">
        <f>SUM(E75:F83)</f>
        <v>18</v>
      </c>
      <c r="F84" s="349"/>
      <c r="G84" s="350">
        <f>SUM(G75:I83)</f>
        <v>11</v>
      </c>
      <c r="H84" s="350"/>
      <c r="I84" s="348"/>
      <c r="J84" s="105">
        <f t="shared" si="2"/>
        <v>65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9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8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8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7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8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4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6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9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3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8</v>
      </c>
      <c r="M101" s="102">
        <f>SUM(M92:M100)</f>
        <v>28</v>
      </c>
      <c r="N101" s="102">
        <f>SUM(N92:N100)</f>
        <v>12</v>
      </c>
      <c r="O101" s="102">
        <f>SUM(O92:O100)</f>
        <v>0</v>
      </c>
      <c r="P101" s="102">
        <f>SUM(P92:P100)</f>
        <v>0</v>
      </c>
      <c r="Q101" s="102">
        <f t="shared" si="3"/>
        <v>48</v>
      </c>
    </row>
    <row r="102" spans="1:17" ht="14.1" customHeight="1" x14ac:dyDescent="0.15">
      <c r="A102" s="133" t="s">
        <v>50</v>
      </c>
      <c r="B102" s="134"/>
      <c r="C102" s="56">
        <f>SUM(C93:C101)</f>
        <v>33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1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3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3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4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2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4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5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5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5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17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18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17</v>
      </c>
      <c r="L118" s="108">
        <f t="shared" si="8"/>
        <v>0</v>
      </c>
      <c r="M118" s="108">
        <f t="shared" si="8"/>
        <v>0</v>
      </c>
      <c r="N118" s="108">
        <f t="shared" si="8"/>
        <v>5</v>
      </c>
      <c r="O118" s="108">
        <f t="shared" si="8"/>
        <v>2</v>
      </c>
      <c r="P118" s="108">
        <f t="shared" si="8"/>
        <v>0</v>
      </c>
      <c r="Q118" s="108">
        <f t="shared" si="5"/>
        <v>24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2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2</v>
      </c>
      <c r="I130" s="114">
        <f>COUNTIFS(ローデータ!$B$12:$B$1011,1,ローデータ!$G$12:$G$1011,$G$4,ローデータ!$K$12:$K$1011,$F$21,ローデータ!$S$12:$S$1011,$I$124,ローデータ!$H$12:$H$1011,A130)</f>
        <v>2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2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2</v>
      </c>
      <c r="I132" s="114">
        <f>COUNTIFS(ローデータ!$B$12:$B$1011,1,ローデータ!$G$12:$G$1011,$G$4,ローデータ!$K$12:$K$1011,$F$21,ローデータ!$S$12:$S$1011,$I$124,ローデータ!$H$12:$H$1011,A132)</f>
        <v>2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11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11</v>
      </c>
      <c r="I136" s="110">
        <f>SUM(I127:I135)</f>
        <v>11</v>
      </c>
      <c r="J136" s="108">
        <f>SUM(J127:J135)</f>
        <v>0</v>
      </c>
      <c r="K136" s="108">
        <f>SUM(K127:K135)</f>
        <v>0</v>
      </c>
      <c r="L136" s="108">
        <f t="shared" si="9"/>
        <v>11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2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4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3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2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2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2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1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2</v>
      </c>
      <c r="I147" s="93">
        <f>SUMIFS(ローデータ!$T$12:$T$1011,ローデータ!$B$12:$B$1011,1,ローデータ!$G$12:$G$1011,$G$4,ローデータ!$K$12:$K$1011,$F$21,ローデータ!$H$12:$H$1011,A147)</f>
        <v>1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1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2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2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2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1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3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1</v>
      </c>
      <c r="D152" s="56">
        <f>SUM(D143:D151)</f>
        <v>6</v>
      </c>
      <c r="E152" s="56">
        <f>SUM(E143:E151)</f>
        <v>5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12</v>
      </c>
      <c r="I152" s="56">
        <f t="shared" ref="I152:O152" si="15">SUM(I143:I151)</f>
        <v>1</v>
      </c>
      <c r="J152" s="56">
        <f t="shared" si="15"/>
        <v>6</v>
      </c>
      <c r="K152" s="56">
        <f t="shared" si="15"/>
        <v>6</v>
      </c>
      <c r="L152" s="56">
        <f t="shared" si="15"/>
        <v>0</v>
      </c>
      <c r="M152" s="56">
        <f t="shared" si="15"/>
        <v>3</v>
      </c>
      <c r="N152" s="56">
        <f t="shared" si="15"/>
        <v>2</v>
      </c>
      <c r="O152" s="56">
        <f t="shared" si="15"/>
        <v>0</v>
      </c>
      <c r="P152" s="56">
        <f t="shared" si="13"/>
        <v>18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36</v>
      </c>
      <c r="G159" s="286"/>
      <c r="H159" s="285">
        <f>COUNTIFS(ローデータ!$B$12:$B$1011,1,ローデータ!$G$12:$G$1011,$G$4,ローデータ!$I$12:$I$1011,$C$14,ローデータ!$K$12:$K$1011,H157)</f>
        <v>18</v>
      </c>
      <c r="I159" s="286"/>
      <c r="J159" s="285">
        <f>COUNTIFS(ローデータ!$B$12:$B$1011,1,ローデータ!$G$12:$G$1011,$G$4,ローデータ!$I$12:$I$1011,$C$14,ローデータ!$K$12:$K$1011,J157)</f>
        <v>11</v>
      </c>
      <c r="K159" s="287"/>
      <c r="L159" s="286"/>
      <c r="M159" s="56">
        <f t="shared" ref="M159:M171" si="16">SUM(F159:L159)</f>
        <v>65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36</v>
      </c>
      <c r="G171" s="286"/>
      <c r="H171" s="285">
        <f>SUM(H159:I170)</f>
        <v>18</v>
      </c>
      <c r="I171" s="286"/>
      <c r="J171" s="285">
        <f>SUM(J159:L170)</f>
        <v>11</v>
      </c>
      <c r="K171" s="287"/>
      <c r="L171" s="286"/>
      <c r="M171" s="56">
        <f t="shared" si="16"/>
        <v>65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33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36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33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36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28</v>
      </c>
      <c r="H198" s="89">
        <f>SUMIFS(ローデータ!O12:O1011,ローデータ!$B$12:$B$1011,1,ローデータ!$G$12:$G$1011,$G$4,ローデータ!$I$12:$I$1011,$C$14,ローデータ!$K$12:$K$1011,$B$21)</f>
        <v>12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48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8</v>
      </c>
      <c r="G210" s="94">
        <f t="shared" ref="G210:I210" si="19">SUM(G198:G209)</f>
        <v>28</v>
      </c>
      <c r="H210" s="94">
        <f>SUM(H198:H209)</f>
        <v>12</v>
      </c>
      <c r="I210" s="94">
        <f t="shared" si="19"/>
        <v>0</v>
      </c>
      <c r="J210" s="94">
        <f>SUM(J198:J209)</f>
        <v>0</v>
      </c>
      <c r="K210" s="118">
        <f t="shared" si="18"/>
        <v>48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18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17</v>
      </c>
      <c r="G228" s="56">
        <f>SUM(G216:G227)</f>
        <v>1</v>
      </c>
      <c r="H228" s="56">
        <f>SUM(H216:H227)</f>
        <v>0</v>
      </c>
      <c r="I228" s="56">
        <f t="shared" si="20"/>
        <v>18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17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5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24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17</v>
      </c>
      <c r="H246" s="94">
        <f t="shared" si="22"/>
        <v>0</v>
      </c>
      <c r="I246" s="94">
        <f>SUM(I234:I245)</f>
        <v>0</v>
      </c>
      <c r="J246" s="94">
        <f t="shared" si="22"/>
        <v>5</v>
      </c>
      <c r="K246" s="94">
        <f>SUM(K234:K245)</f>
        <v>2</v>
      </c>
      <c r="L246" s="94">
        <f t="shared" si="22"/>
        <v>0</v>
      </c>
      <c r="M246" s="56">
        <f t="shared" si="21"/>
        <v>24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11</v>
      </c>
      <c r="L254" s="56">
        <f>COUNTIFS(ローデータ!$B$12:$B$1011,1,ローデータ!$G$12:$G$1011,$G$4,ローデータ!$I$12:$I$1011,$C$14,ローデータ!$K$12:$K$1011,$F$21,ローデータ!$S$12:$S$1011,L251)</f>
        <v>11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11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11</v>
      </c>
      <c r="L266" s="94">
        <f>SUM(L254:L265)</f>
        <v>11</v>
      </c>
      <c r="M266" s="94">
        <f>SUM(M254:M265)</f>
        <v>0</v>
      </c>
      <c r="N266" s="94">
        <f>SUM(N254:N265)</f>
        <v>0</v>
      </c>
      <c r="O266" s="56">
        <f>SUM(L266:N266)</f>
        <v>11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5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7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6</v>
      </c>
      <c r="N272" s="94">
        <f>SUMIFS(ローデータ!$V$12:$V$1011,ローデータ!$B$12:$B$1011,1,ローデータ!$G$12:$G$1011,$G$4,ローデータ!$I$12:$I$1011,$C$14,ローデータ!$K$12:$K$1011,$F$21)</f>
        <v>6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3</v>
      </c>
      <c r="Q272" s="94">
        <f>SUMIFS(ローデータ!$Y$12:$Y$1011,ローデータ!$B$12:$B$1011,1,ローデータ!$G$12:$G$1011,$G$4,ローデータ!$I$12:$I$1011,$C$14,ローデータ!$K$12:$K$1011,$F$21)</f>
        <v>2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18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1</v>
      </c>
      <c r="G284" s="56">
        <f t="shared" ref="G284:J284" si="28">SUM(G272:G283)</f>
        <v>5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7</v>
      </c>
      <c r="L284" s="94">
        <f>SUM(L272:L283)</f>
        <v>1</v>
      </c>
      <c r="M284" s="94">
        <f t="shared" ref="M284:R284" si="29">SUM(M272:M283)</f>
        <v>6</v>
      </c>
      <c r="N284" s="94">
        <f t="shared" si="29"/>
        <v>6</v>
      </c>
      <c r="O284" s="94">
        <f t="shared" si="29"/>
        <v>0</v>
      </c>
      <c r="P284" s="94">
        <f t="shared" si="29"/>
        <v>3</v>
      </c>
      <c r="Q284" s="94">
        <f t="shared" si="29"/>
        <v>2</v>
      </c>
      <c r="R284" s="94">
        <f t="shared" si="29"/>
        <v>0</v>
      </c>
      <c r="S284" s="56">
        <f t="shared" si="27"/>
        <v>18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1" t="s">
        <v>87</v>
      </c>
      <c r="B3" s="375" t="s">
        <v>108</v>
      </c>
      <c r="C3" s="375"/>
      <c r="D3" s="375"/>
      <c r="E3" s="375" t="s">
        <v>109</v>
      </c>
      <c r="F3" s="375"/>
      <c r="G3" s="375"/>
      <c r="H3" s="375" t="s">
        <v>93</v>
      </c>
      <c r="I3" s="375"/>
      <c r="J3" s="375"/>
      <c r="K3" s="36">
        <v>1</v>
      </c>
      <c r="L3" s="423" t="s">
        <v>54</v>
      </c>
      <c r="M3" s="424"/>
      <c r="N3" s="424"/>
      <c r="O3" s="425"/>
      <c r="P3" s="144">
        <v>2</v>
      </c>
      <c r="Q3" s="423" t="s">
        <v>55</v>
      </c>
      <c r="R3" s="424"/>
      <c r="S3" s="424"/>
      <c r="T3" s="425"/>
      <c r="U3" s="144">
        <v>3</v>
      </c>
      <c r="V3" s="423" t="s">
        <v>56</v>
      </c>
      <c r="W3" s="424"/>
      <c r="X3" s="424"/>
      <c r="Y3" s="425"/>
      <c r="Z3" s="144">
        <v>4</v>
      </c>
      <c r="AA3" s="423" t="s">
        <v>57</v>
      </c>
      <c r="AB3" s="424"/>
      <c r="AC3" s="424"/>
      <c r="AD3" s="425"/>
      <c r="AE3" s="144">
        <v>5</v>
      </c>
      <c r="AF3" s="423" t="s">
        <v>58</v>
      </c>
      <c r="AG3" s="424"/>
      <c r="AH3" s="424"/>
      <c r="AI3" s="425"/>
      <c r="AJ3" s="144">
        <v>6</v>
      </c>
      <c r="AK3" s="423" t="s">
        <v>134</v>
      </c>
      <c r="AL3" s="424"/>
      <c r="AM3" s="424"/>
      <c r="AN3" s="425"/>
      <c r="AO3" s="144">
        <v>7</v>
      </c>
      <c r="AP3" s="423" t="s">
        <v>135</v>
      </c>
      <c r="AQ3" s="424"/>
      <c r="AR3" s="424"/>
      <c r="AS3" s="425"/>
      <c r="AT3" s="144">
        <v>8</v>
      </c>
      <c r="AU3" s="423" t="s">
        <v>61</v>
      </c>
      <c r="AV3" s="424"/>
      <c r="AW3" s="424"/>
      <c r="AX3" s="425"/>
      <c r="AY3" s="144">
        <v>9</v>
      </c>
      <c r="AZ3" s="423" t="s">
        <v>62</v>
      </c>
      <c r="BA3" s="424"/>
      <c r="BB3" s="424"/>
      <c r="BC3" s="427"/>
      <c r="BD3" s="424" t="s">
        <v>50</v>
      </c>
      <c r="BE3" s="424"/>
      <c r="BF3" s="424"/>
      <c r="BG3" s="424"/>
      <c r="BH3" s="426"/>
    </row>
    <row r="4" spans="1:60" ht="12.95" customHeight="1" thickBot="1" x14ac:dyDescent="0.2">
      <c r="A4" s="421"/>
      <c r="B4" s="422"/>
      <c r="C4" s="422"/>
      <c r="D4" s="422"/>
      <c r="E4" s="422"/>
      <c r="F4" s="422"/>
      <c r="G4" s="422"/>
      <c r="H4" s="422"/>
      <c r="I4" s="422"/>
      <c r="J4" s="42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21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21"/>
      <c r="B6" s="375"/>
      <c r="C6" s="375"/>
      <c r="D6" s="375"/>
      <c r="E6" s="375" t="s">
        <v>29</v>
      </c>
      <c r="F6" s="375"/>
      <c r="G6" s="375"/>
      <c r="H6" s="375"/>
      <c r="I6" s="375"/>
      <c r="J6" s="375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1"/>
      <c r="B7" s="375"/>
      <c r="C7" s="375"/>
      <c r="D7" s="375"/>
      <c r="E7" s="375"/>
      <c r="F7" s="375"/>
      <c r="G7" s="375"/>
      <c r="H7" s="375" t="s">
        <v>29</v>
      </c>
      <c r="I7" s="375"/>
      <c r="J7" s="375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1"/>
      <c r="B8" s="375" t="s">
        <v>29</v>
      </c>
      <c r="C8" s="375"/>
      <c r="D8" s="375"/>
      <c r="E8" s="375" t="s">
        <v>29</v>
      </c>
      <c r="F8" s="375"/>
      <c r="G8" s="375"/>
      <c r="H8" s="375"/>
      <c r="I8" s="375"/>
      <c r="J8" s="375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1"/>
      <c r="B9" s="375" t="s">
        <v>29</v>
      </c>
      <c r="C9" s="375"/>
      <c r="D9" s="375"/>
      <c r="E9" s="375"/>
      <c r="F9" s="375"/>
      <c r="G9" s="375"/>
      <c r="H9" s="375" t="s">
        <v>29</v>
      </c>
      <c r="I9" s="375"/>
      <c r="J9" s="375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1"/>
      <c r="B10" s="375"/>
      <c r="C10" s="375"/>
      <c r="D10" s="375"/>
      <c r="E10" s="375" t="s">
        <v>29</v>
      </c>
      <c r="F10" s="375"/>
      <c r="G10" s="375"/>
      <c r="H10" s="375" t="s">
        <v>29</v>
      </c>
      <c r="I10" s="375"/>
      <c r="J10" s="375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1"/>
      <c r="B11" s="375" t="s">
        <v>29</v>
      </c>
      <c r="C11" s="375"/>
      <c r="D11" s="375"/>
      <c r="E11" s="375" t="s">
        <v>29</v>
      </c>
      <c r="F11" s="375"/>
      <c r="G11" s="375"/>
      <c r="H11" s="375" t="s">
        <v>29</v>
      </c>
      <c r="I11" s="375"/>
      <c r="J11" s="375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5" t="s">
        <v>108</v>
      </c>
      <c r="C13" s="375"/>
      <c r="D13" s="375"/>
      <c r="E13" s="375" t="s">
        <v>109</v>
      </c>
      <c r="F13" s="375"/>
      <c r="G13" s="375"/>
      <c r="H13" s="375" t="s">
        <v>93</v>
      </c>
      <c r="I13" s="375"/>
      <c r="J13" s="375"/>
      <c r="K13" s="36">
        <v>1</v>
      </c>
      <c r="L13" s="423" t="s">
        <v>54</v>
      </c>
      <c r="M13" s="424"/>
      <c r="N13" s="424"/>
      <c r="O13" s="425"/>
      <c r="P13" s="144">
        <v>2</v>
      </c>
      <c r="Q13" s="423" t="s">
        <v>55</v>
      </c>
      <c r="R13" s="424"/>
      <c r="S13" s="424"/>
      <c r="T13" s="425"/>
      <c r="U13" s="144">
        <v>3</v>
      </c>
      <c r="V13" s="423" t="s">
        <v>56</v>
      </c>
      <c r="W13" s="424"/>
      <c r="X13" s="424"/>
      <c r="Y13" s="425"/>
      <c r="Z13" s="144">
        <v>4</v>
      </c>
      <c r="AA13" s="423" t="s">
        <v>57</v>
      </c>
      <c r="AB13" s="424"/>
      <c r="AC13" s="424"/>
      <c r="AD13" s="425"/>
      <c r="AE13" s="144">
        <v>5</v>
      </c>
      <c r="AF13" s="423" t="s">
        <v>58</v>
      </c>
      <c r="AG13" s="424"/>
      <c r="AH13" s="424"/>
      <c r="AI13" s="425"/>
      <c r="AJ13" s="144">
        <v>6</v>
      </c>
      <c r="AK13" s="423" t="s">
        <v>134</v>
      </c>
      <c r="AL13" s="424"/>
      <c r="AM13" s="424"/>
      <c r="AN13" s="425"/>
      <c r="AO13" s="144">
        <v>7</v>
      </c>
      <c r="AP13" s="423" t="s">
        <v>135</v>
      </c>
      <c r="AQ13" s="424"/>
      <c r="AR13" s="424"/>
      <c r="AS13" s="425"/>
      <c r="AT13" s="144">
        <v>8</v>
      </c>
      <c r="AU13" s="423" t="s">
        <v>61</v>
      </c>
      <c r="AV13" s="424"/>
      <c r="AW13" s="424"/>
      <c r="AX13" s="425"/>
      <c r="AY13" s="144">
        <v>9</v>
      </c>
      <c r="AZ13" s="423" t="s">
        <v>62</v>
      </c>
      <c r="BA13" s="424"/>
      <c r="BB13" s="424"/>
      <c r="BC13" s="427"/>
      <c r="BD13" s="424" t="s">
        <v>50</v>
      </c>
      <c r="BE13" s="424"/>
      <c r="BF13" s="424"/>
      <c r="BG13" s="424"/>
      <c r="BH13" s="426"/>
    </row>
    <row r="14" spans="1:60" ht="12.95" customHeight="1" thickBot="1" x14ac:dyDescent="0.2">
      <c r="A14" s="428" t="s">
        <v>118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28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8"/>
      <c r="B16" s="375"/>
      <c r="C16" s="375"/>
      <c r="D16" s="375"/>
      <c r="E16" s="375" t="s">
        <v>29</v>
      </c>
      <c r="F16" s="375"/>
      <c r="G16" s="375"/>
      <c r="H16" s="375"/>
      <c r="I16" s="375"/>
      <c r="J16" s="375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75"/>
      <c r="C17" s="375"/>
      <c r="D17" s="375"/>
      <c r="E17" s="375"/>
      <c r="F17" s="375"/>
      <c r="G17" s="375"/>
      <c r="H17" s="375" t="s">
        <v>29</v>
      </c>
      <c r="I17" s="375"/>
      <c r="J17" s="375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75" t="s">
        <v>29</v>
      </c>
      <c r="C18" s="375"/>
      <c r="D18" s="375"/>
      <c r="E18" s="375" t="s">
        <v>29</v>
      </c>
      <c r="F18" s="375"/>
      <c r="G18" s="375"/>
      <c r="H18" s="375"/>
      <c r="I18" s="375"/>
      <c r="J18" s="375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75" t="s">
        <v>29</v>
      </c>
      <c r="C19" s="375"/>
      <c r="D19" s="375"/>
      <c r="E19" s="375"/>
      <c r="F19" s="375"/>
      <c r="G19" s="375"/>
      <c r="H19" s="375" t="s">
        <v>29</v>
      </c>
      <c r="I19" s="375"/>
      <c r="J19" s="375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75"/>
      <c r="C20" s="375"/>
      <c r="D20" s="375"/>
      <c r="E20" s="375" t="s">
        <v>29</v>
      </c>
      <c r="F20" s="375"/>
      <c r="G20" s="375"/>
      <c r="H20" s="375" t="s">
        <v>29</v>
      </c>
      <c r="I20" s="375"/>
      <c r="J20" s="375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75" t="s">
        <v>29</v>
      </c>
      <c r="C21" s="375"/>
      <c r="D21" s="375"/>
      <c r="E21" s="375" t="s">
        <v>29</v>
      </c>
      <c r="F21" s="375"/>
      <c r="G21" s="375"/>
      <c r="H21" s="375" t="s">
        <v>29</v>
      </c>
      <c r="I21" s="375"/>
      <c r="J21" s="375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5" t="s">
        <v>108</v>
      </c>
      <c r="C23" s="375"/>
      <c r="D23" s="375"/>
      <c r="E23" s="375" t="s">
        <v>109</v>
      </c>
      <c r="F23" s="375"/>
      <c r="G23" s="375"/>
      <c r="H23" s="375" t="s">
        <v>93</v>
      </c>
      <c r="I23" s="375"/>
      <c r="J23" s="375"/>
      <c r="K23" s="36">
        <v>1</v>
      </c>
      <c r="L23" s="423" t="s">
        <v>54</v>
      </c>
      <c r="M23" s="424"/>
      <c r="N23" s="424"/>
      <c r="O23" s="425"/>
      <c r="P23" s="144">
        <v>2</v>
      </c>
      <c r="Q23" s="423" t="s">
        <v>55</v>
      </c>
      <c r="R23" s="424"/>
      <c r="S23" s="424"/>
      <c r="T23" s="425"/>
      <c r="U23" s="144">
        <v>3</v>
      </c>
      <c r="V23" s="423" t="s">
        <v>56</v>
      </c>
      <c r="W23" s="424"/>
      <c r="X23" s="424"/>
      <c r="Y23" s="425"/>
      <c r="Z23" s="144">
        <v>4</v>
      </c>
      <c r="AA23" s="423" t="s">
        <v>57</v>
      </c>
      <c r="AB23" s="424"/>
      <c r="AC23" s="424"/>
      <c r="AD23" s="425"/>
      <c r="AE23" s="144">
        <v>5</v>
      </c>
      <c r="AF23" s="423" t="s">
        <v>58</v>
      </c>
      <c r="AG23" s="424"/>
      <c r="AH23" s="424"/>
      <c r="AI23" s="425"/>
      <c r="AJ23" s="144">
        <v>6</v>
      </c>
      <c r="AK23" s="423" t="s">
        <v>134</v>
      </c>
      <c r="AL23" s="424"/>
      <c r="AM23" s="424"/>
      <c r="AN23" s="425"/>
      <c r="AO23" s="144">
        <v>7</v>
      </c>
      <c r="AP23" s="423" t="s">
        <v>135</v>
      </c>
      <c r="AQ23" s="424"/>
      <c r="AR23" s="424"/>
      <c r="AS23" s="425"/>
      <c r="AT23" s="144">
        <v>8</v>
      </c>
      <c r="AU23" s="423" t="s">
        <v>61</v>
      </c>
      <c r="AV23" s="424"/>
      <c r="AW23" s="424"/>
      <c r="AX23" s="425"/>
      <c r="AY23" s="144">
        <v>9</v>
      </c>
      <c r="AZ23" s="423" t="s">
        <v>62</v>
      </c>
      <c r="BA23" s="424"/>
      <c r="BB23" s="424"/>
      <c r="BC23" s="427"/>
      <c r="BD23" s="424" t="s">
        <v>50</v>
      </c>
      <c r="BE23" s="424"/>
      <c r="BF23" s="424"/>
      <c r="BG23" s="424"/>
      <c r="BH23" s="426"/>
    </row>
    <row r="24" spans="1:60" ht="12.95" customHeight="1" thickBot="1" x14ac:dyDescent="0.2">
      <c r="A24" s="381" t="s">
        <v>116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82"/>
      <c r="B26" s="375"/>
      <c r="C26" s="375"/>
      <c r="D26" s="375"/>
      <c r="E26" s="375" t="s">
        <v>29</v>
      </c>
      <c r="F26" s="375"/>
      <c r="G26" s="375"/>
      <c r="H26" s="375"/>
      <c r="I26" s="375"/>
      <c r="J26" s="375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82"/>
      <c r="B27" s="375"/>
      <c r="C27" s="375"/>
      <c r="D27" s="375"/>
      <c r="E27" s="375"/>
      <c r="F27" s="375"/>
      <c r="G27" s="375"/>
      <c r="H27" s="375" t="s">
        <v>29</v>
      </c>
      <c r="I27" s="375"/>
      <c r="J27" s="375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82"/>
      <c r="B28" s="375" t="s">
        <v>29</v>
      </c>
      <c r="C28" s="375"/>
      <c r="D28" s="375"/>
      <c r="E28" s="375" t="s">
        <v>29</v>
      </c>
      <c r="F28" s="375"/>
      <c r="G28" s="375"/>
      <c r="H28" s="375"/>
      <c r="I28" s="375"/>
      <c r="J28" s="375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82"/>
      <c r="B29" s="375" t="s">
        <v>29</v>
      </c>
      <c r="C29" s="375"/>
      <c r="D29" s="375"/>
      <c r="E29" s="375"/>
      <c r="F29" s="375"/>
      <c r="G29" s="375"/>
      <c r="H29" s="375" t="s">
        <v>29</v>
      </c>
      <c r="I29" s="375"/>
      <c r="J29" s="375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82"/>
      <c r="B30" s="375"/>
      <c r="C30" s="375"/>
      <c r="D30" s="375"/>
      <c r="E30" s="375" t="s">
        <v>29</v>
      </c>
      <c r="F30" s="375"/>
      <c r="G30" s="375"/>
      <c r="H30" s="375" t="s">
        <v>29</v>
      </c>
      <c r="I30" s="375"/>
      <c r="J30" s="375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3"/>
      <c r="B31" s="375" t="s">
        <v>29</v>
      </c>
      <c r="C31" s="375"/>
      <c r="D31" s="375"/>
      <c r="E31" s="375" t="s">
        <v>29</v>
      </c>
      <c r="F31" s="375"/>
      <c r="G31" s="375"/>
      <c r="H31" s="375" t="s">
        <v>29</v>
      </c>
      <c r="I31" s="375"/>
      <c r="J31" s="375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5" t="s">
        <v>108</v>
      </c>
      <c r="C33" s="375"/>
      <c r="D33" s="375"/>
      <c r="E33" s="375" t="s">
        <v>109</v>
      </c>
      <c r="F33" s="375"/>
      <c r="G33" s="375"/>
      <c r="H33" s="375" t="s">
        <v>93</v>
      </c>
      <c r="I33" s="375"/>
      <c r="J33" s="375"/>
      <c r="K33" s="36">
        <v>1</v>
      </c>
      <c r="L33" s="423" t="s">
        <v>54</v>
      </c>
      <c r="M33" s="424"/>
      <c r="N33" s="424"/>
      <c r="O33" s="425"/>
      <c r="P33" s="144">
        <v>2</v>
      </c>
      <c r="Q33" s="423" t="s">
        <v>55</v>
      </c>
      <c r="R33" s="424"/>
      <c r="S33" s="424"/>
      <c r="T33" s="425"/>
      <c r="U33" s="144">
        <v>3</v>
      </c>
      <c r="V33" s="423" t="s">
        <v>56</v>
      </c>
      <c r="W33" s="424"/>
      <c r="X33" s="424"/>
      <c r="Y33" s="425"/>
      <c r="Z33" s="144">
        <v>4</v>
      </c>
      <c r="AA33" s="423" t="s">
        <v>57</v>
      </c>
      <c r="AB33" s="424"/>
      <c r="AC33" s="424"/>
      <c r="AD33" s="425"/>
      <c r="AE33" s="144">
        <v>5</v>
      </c>
      <c r="AF33" s="423" t="s">
        <v>58</v>
      </c>
      <c r="AG33" s="424"/>
      <c r="AH33" s="424"/>
      <c r="AI33" s="425"/>
      <c r="AJ33" s="144">
        <v>6</v>
      </c>
      <c r="AK33" s="423" t="s">
        <v>134</v>
      </c>
      <c r="AL33" s="424"/>
      <c r="AM33" s="424"/>
      <c r="AN33" s="425"/>
      <c r="AO33" s="144">
        <v>7</v>
      </c>
      <c r="AP33" s="423" t="s">
        <v>135</v>
      </c>
      <c r="AQ33" s="424"/>
      <c r="AR33" s="424"/>
      <c r="AS33" s="425"/>
      <c r="AT33" s="144">
        <v>8</v>
      </c>
      <c r="AU33" s="423" t="s">
        <v>61</v>
      </c>
      <c r="AV33" s="424"/>
      <c r="AW33" s="424"/>
      <c r="AX33" s="425"/>
      <c r="AY33" s="144">
        <v>9</v>
      </c>
      <c r="AZ33" s="423" t="s">
        <v>62</v>
      </c>
      <c r="BA33" s="424"/>
      <c r="BB33" s="424"/>
      <c r="BC33" s="427"/>
      <c r="BD33" s="424" t="s">
        <v>50</v>
      </c>
      <c r="BE33" s="424"/>
      <c r="BF33" s="424"/>
      <c r="BG33" s="424"/>
      <c r="BH33" s="426"/>
    </row>
    <row r="34" spans="1:60" ht="12.95" customHeight="1" thickBot="1" x14ac:dyDescent="0.2">
      <c r="A34" s="381" t="s">
        <v>117</v>
      </c>
      <c r="B34" s="422"/>
      <c r="C34" s="422"/>
      <c r="D34" s="422"/>
      <c r="E34" s="422"/>
      <c r="F34" s="422"/>
      <c r="G34" s="422"/>
      <c r="H34" s="422"/>
      <c r="I34" s="422"/>
      <c r="J34" s="42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82"/>
      <c r="B36" s="375"/>
      <c r="C36" s="375"/>
      <c r="D36" s="375"/>
      <c r="E36" s="375" t="s">
        <v>29</v>
      </c>
      <c r="F36" s="375"/>
      <c r="G36" s="375"/>
      <c r="H36" s="375"/>
      <c r="I36" s="375"/>
      <c r="J36" s="375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82"/>
      <c r="B37" s="375"/>
      <c r="C37" s="375"/>
      <c r="D37" s="375"/>
      <c r="E37" s="375"/>
      <c r="F37" s="375"/>
      <c r="G37" s="375"/>
      <c r="H37" s="375" t="s">
        <v>29</v>
      </c>
      <c r="I37" s="375"/>
      <c r="J37" s="375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82"/>
      <c r="B38" s="375" t="s">
        <v>29</v>
      </c>
      <c r="C38" s="375"/>
      <c r="D38" s="375"/>
      <c r="E38" s="375" t="s">
        <v>29</v>
      </c>
      <c r="F38" s="375"/>
      <c r="G38" s="375"/>
      <c r="H38" s="375"/>
      <c r="I38" s="375"/>
      <c r="J38" s="375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82"/>
      <c r="B39" s="375" t="s">
        <v>29</v>
      </c>
      <c r="C39" s="375"/>
      <c r="D39" s="375"/>
      <c r="E39" s="375"/>
      <c r="F39" s="375"/>
      <c r="G39" s="375"/>
      <c r="H39" s="375" t="s">
        <v>29</v>
      </c>
      <c r="I39" s="375"/>
      <c r="J39" s="375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82"/>
      <c r="B40" s="375"/>
      <c r="C40" s="375"/>
      <c r="D40" s="375"/>
      <c r="E40" s="375" t="s">
        <v>29</v>
      </c>
      <c r="F40" s="375"/>
      <c r="G40" s="375"/>
      <c r="H40" s="375" t="s">
        <v>29</v>
      </c>
      <c r="I40" s="375"/>
      <c r="J40" s="375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3"/>
      <c r="B41" s="375" t="s">
        <v>29</v>
      </c>
      <c r="C41" s="375"/>
      <c r="D41" s="375"/>
      <c r="E41" s="375" t="s">
        <v>29</v>
      </c>
      <c r="F41" s="375"/>
      <c r="G41" s="375"/>
      <c r="H41" s="375" t="s">
        <v>29</v>
      </c>
      <c r="I41" s="375"/>
      <c r="J41" s="375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5" t="s">
        <v>108</v>
      </c>
      <c r="C43" s="375"/>
      <c r="D43" s="375"/>
      <c r="E43" s="375" t="s">
        <v>109</v>
      </c>
      <c r="F43" s="375"/>
      <c r="G43" s="375"/>
      <c r="H43" s="375" t="s">
        <v>93</v>
      </c>
      <c r="I43" s="375"/>
      <c r="J43" s="375"/>
      <c r="K43" s="36">
        <v>1</v>
      </c>
      <c r="L43" s="423" t="s">
        <v>54</v>
      </c>
      <c r="M43" s="424"/>
      <c r="N43" s="424"/>
      <c r="O43" s="425"/>
      <c r="P43" s="144">
        <v>2</v>
      </c>
      <c r="Q43" s="423" t="s">
        <v>55</v>
      </c>
      <c r="R43" s="424"/>
      <c r="S43" s="424"/>
      <c r="T43" s="425"/>
      <c r="U43" s="144">
        <v>3</v>
      </c>
      <c r="V43" s="423" t="s">
        <v>56</v>
      </c>
      <c r="W43" s="424"/>
      <c r="X43" s="424"/>
      <c r="Y43" s="425"/>
      <c r="Z43" s="144">
        <v>4</v>
      </c>
      <c r="AA43" s="423" t="s">
        <v>57</v>
      </c>
      <c r="AB43" s="424"/>
      <c r="AC43" s="424"/>
      <c r="AD43" s="425"/>
      <c r="AE43" s="144">
        <v>5</v>
      </c>
      <c r="AF43" s="423" t="s">
        <v>58</v>
      </c>
      <c r="AG43" s="424"/>
      <c r="AH43" s="424"/>
      <c r="AI43" s="425"/>
      <c r="AJ43" s="144">
        <v>6</v>
      </c>
      <c r="AK43" s="423" t="s">
        <v>134</v>
      </c>
      <c r="AL43" s="424"/>
      <c r="AM43" s="424"/>
      <c r="AN43" s="425"/>
      <c r="AO43" s="144">
        <v>7</v>
      </c>
      <c r="AP43" s="423" t="s">
        <v>135</v>
      </c>
      <c r="AQ43" s="424"/>
      <c r="AR43" s="424"/>
      <c r="AS43" s="425"/>
      <c r="AT43" s="144">
        <v>8</v>
      </c>
      <c r="AU43" s="423" t="s">
        <v>61</v>
      </c>
      <c r="AV43" s="424"/>
      <c r="AW43" s="424"/>
      <c r="AX43" s="425"/>
      <c r="AY43" s="144">
        <v>9</v>
      </c>
      <c r="AZ43" s="423" t="s">
        <v>62</v>
      </c>
      <c r="BA43" s="424"/>
      <c r="BB43" s="424"/>
      <c r="BC43" s="427"/>
      <c r="BD43" s="424" t="s">
        <v>50</v>
      </c>
      <c r="BE43" s="424"/>
      <c r="BF43" s="424"/>
      <c r="BG43" s="424"/>
      <c r="BH43" s="426"/>
    </row>
    <row r="44" spans="1:60" ht="12.95" customHeight="1" thickBot="1" x14ac:dyDescent="0.2">
      <c r="A44" s="421" t="s">
        <v>110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21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21"/>
      <c r="B46" s="375"/>
      <c r="C46" s="375"/>
      <c r="D46" s="375"/>
      <c r="E46" s="375" t="s">
        <v>29</v>
      </c>
      <c r="F46" s="375"/>
      <c r="G46" s="375"/>
      <c r="H46" s="375"/>
      <c r="I46" s="375"/>
      <c r="J46" s="375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1"/>
      <c r="B47" s="375"/>
      <c r="C47" s="375"/>
      <c r="D47" s="375"/>
      <c r="E47" s="375"/>
      <c r="F47" s="375"/>
      <c r="G47" s="375"/>
      <c r="H47" s="375" t="s">
        <v>29</v>
      </c>
      <c r="I47" s="375"/>
      <c r="J47" s="375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1"/>
      <c r="B48" s="375" t="s">
        <v>29</v>
      </c>
      <c r="C48" s="375"/>
      <c r="D48" s="375"/>
      <c r="E48" s="375" t="s">
        <v>29</v>
      </c>
      <c r="F48" s="375"/>
      <c r="G48" s="375"/>
      <c r="H48" s="375"/>
      <c r="I48" s="375"/>
      <c r="J48" s="375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1"/>
      <c r="B49" s="375" t="s">
        <v>29</v>
      </c>
      <c r="C49" s="375"/>
      <c r="D49" s="375"/>
      <c r="E49" s="375"/>
      <c r="F49" s="375"/>
      <c r="G49" s="375"/>
      <c r="H49" s="375" t="s">
        <v>29</v>
      </c>
      <c r="I49" s="375"/>
      <c r="J49" s="375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1"/>
      <c r="B50" s="375"/>
      <c r="C50" s="375"/>
      <c r="D50" s="375"/>
      <c r="E50" s="375" t="s">
        <v>29</v>
      </c>
      <c r="F50" s="375"/>
      <c r="G50" s="375"/>
      <c r="H50" s="375" t="s">
        <v>29</v>
      </c>
      <c r="I50" s="375"/>
      <c r="J50" s="375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1"/>
      <c r="B51" s="375" t="s">
        <v>29</v>
      </c>
      <c r="C51" s="375"/>
      <c r="D51" s="375"/>
      <c r="E51" s="375" t="s">
        <v>29</v>
      </c>
      <c r="F51" s="375"/>
      <c r="G51" s="375"/>
      <c r="H51" s="375" t="s">
        <v>29</v>
      </c>
      <c r="I51" s="375"/>
      <c r="J51" s="375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5" t="s">
        <v>108</v>
      </c>
      <c r="C53" s="375"/>
      <c r="D53" s="375"/>
      <c r="E53" s="375" t="s">
        <v>109</v>
      </c>
      <c r="F53" s="375"/>
      <c r="G53" s="375"/>
      <c r="H53" s="375" t="s">
        <v>93</v>
      </c>
      <c r="I53" s="375"/>
      <c r="J53" s="375"/>
      <c r="K53" s="36">
        <v>1</v>
      </c>
      <c r="L53" s="423" t="s">
        <v>54</v>
      </c>
      <c r="M53" s="424"/>
      <c r="N53" s="424"/>
      <c r="O53" s="425"/>
      <c r="P53" s="144">
        <v>2</v>
      </c>
      <c r="Q53" s="423" t="s">
        <v>55</v>
      </c>
      <c r="R53" s="424"/>
      <c r="S53" s="424"/>
      <c r="T53" s="425"/>
      <c r="U53" s="144">
        <v>3</v>
      </c>
      <c r="V53" s="423" t="s">
        <v>56</v>
      </c>
      <c r="W53" s="424"/>
      <c r="X53" s="424"/>
      <c r="Y53" s="425"/>
      <c r="Z53" s="144">
        <v>4</v>
      </c>
      <c r="AA53" s="423" t="s">
        <v>57</v>
      </c>
      <c r="AB53" s="424"/>
      <c r="AC53" s="424"/>
      <c r="AD53" s="425"/>
      <c r="AE53" s="144">
        <v>5</v>
      </c>
      <c r="AF53" s="423" t="s">
        <v>58</v>
      </c>
      <c r="AG53" s="424"/>
      <c r="AH53" s="424"/>
      <c r="AI53" s="425"/>
      <c r="AJ53" s="144">
        <v>6</v>
      </c>
      <c r="AK53" s="423" t="s">
        <v>134</v>
      </c>
      <c r="AL53" s="424"/>
      <c r="AM53" s="424"/>
      <c r="AN53" s="425"/>
      <c r="AO53" s="144">
        <v>7</v>
      </c>
      <c r="AP53" s="423" t="s">
        <v>135</v>
      </c>
      <c r="AQ53" s="424"/>
      <c r="AR53" s="424"/>
      <c r="AS53" s="425"/>
      <c r="AT53" s="144">
        <v>8</v>
      </c>
      <c r="AU53" s="423" t="s">
        <v>61</v>
      </c>
      <c r="AV53" s="424"/>
      <c r="AW53" s="424"/>
      <c r="AX53" s="425"/>
      <c r="AY53" s="144">
        <v>9</v>
      </c>
      <c r="AZ53" s="423" t="s">
        <v>62</v>
      </c>
      <c r="BA53" s="424"/>
      <c r="BB53" s="424"/>
      <c r="BC53" s="427"/>
      <c r="BD53" s="424" t="s">
        <v>50</v>
      </c>
      <c r="BE53" s="424"/>
      <c r="BF53" s="424"/>
      <c r="BG53" s="424"/>
      <c r="BH53" s="426"/>
    </row>
    <row r="54" spans="1:60" ht="12.95" customHeight="1" thickBot="1" x14ac:dyDescent="0.2">
      <c r="A54" s="428" t="s">
        <v>119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28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8"/>
      <c r="B56" s="375"/>
      <c r="C56" s="375"/>
      <c r="D56" s="375"/>
      <c r="E56" s="375" t="s">
        <v>29</v>
      </c>
      <c r="F56" s="375"/>
      <c r="G56" s="375"/>
      <c r="H56" s="375"/>
      <c r="I56" s="375"/>
      <c r="J56" s="375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75"/>
      <c r="C57" s="375"/>
      <c r="D57" s="375"/>
      <c r="E57" s="375"/>
      <c r="F57" s="375"/>
      <c r="G57" s="375"/>
      <c r="H57" s="375" t="s">
        <v>29</v>
      </c>
      <c r="I57" s="375"/>
      <c r="J57" s="375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75" t="s">
        <v>29</v>
      </c>
      <c r="C58" s="375"/>
      <c r="D58" s="375"/>
      <c r="E58" s="375" t="s">
        <v>29</v>
      </c>
      <c r="F58" s="375"/>
      <c r="G58" s="375"/>
      <c r="H58" s="375"/>
      <c r="I58" s="375"/>
      <c r="J58" s="375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75" t="s">
        <v>29</v>
      </c>
      <c r="C59" s="375"/>
      <c r="D59" s="375"/>
      <c r="E59" s="375"/>
      <c r="F59" s="375"/>
      <c r="G59" s="375"/>
      <c r="H59" s="375" t="s">
        <v>29</v>
      </c>
      <c r="I59" s="375"/>
      <c r="J59" s="375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75"/>
      <c r="C60" s="375"/>
      <c r="D60" s="375"/>
      <c r="E60" s="375" t="s">
        <v>29</v>
      </c>
      <c r="F60" s="375"/>
      <c r="G60" s="375"/>
      <c r="H60" s="375" t="s">
        <v>29</v>
      </c>
      <c r="I60" s="375"/>
      <c r="J60" s="375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75" t="s">
        <v>29</v>
      </c>
      <c r="C61" s="375"/>
      <c r="D61" s="375"/>
      <c r="E61" s="375" t="s">
        <v>29</v>
      </c>
      <c r="F61" s="375"/>
      <c r="G61" s="375"/>
      <c r="H61" s="375" t="s">
        <v>29</v>
      </c>
      <c r="I61" s="375"/>
      <c r="J61" s="375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5" t="s">
        <v>108</v>
      </c>
      <c r="C63" s="375"/>
      <c r="D63" s="375"/>
      <c r="E63" s="375" t="s">
        <v>109</v>
      </c>
      <c r="F63" s="375"/>
      <c r="G63" s="375"/>
      <c r="H63" s="375" t="s">
        <v>93</v>
      </c>
      <c r="I63" s="375"/>
      <c r="J63" s="375"/>
      <c r="K63" s="36">
        <v>1</v>
      </c>
      <c r="L63" s="423" t="s">
        <v>54</v>
      </c>
      <c r="M63" s="424"/>
      <c r="N63" s="424"/>
      <c r="O63" s="425"/>
      <c r="P63" s="144">
        <v>2</v>
      </c>
      <c r="Q63" s="423" t="s">
        <v>55</v>
      </c>
      <c r="R63" s="424"/>
      <c r="S63" s="424"/>
      <c r="T63" s="425"/>
      <c r="U63" s="144">
        <v>3</v>
      </c>
      <c r="V63" s="423" t="s">
        <v>56</v>
      </c>
      <c r="W63" s="424"/>
      <c r="X63" s="424"/>
      <c r="Y63" s="425"/>
      <c r="Z63" s="144">
        <v>4</v>
      </c>
      <c r="AA63" s="423" t="s">
        <v>57</v>
      </c>
      <c r="AB63" s="424"/>
      <c r="AC63" s="424"/>
      <c r="AD63" s="425"/>
      <c r="AE63" s="144">
        <v>5</v>
      </c>
      <c r="AF63" s="423" t="s">
        <v>58</v>
      </c>
      <c r="AG63" s="424"/>
      <c r="AH63" s="424"/>
      <c r="AI63" s="425"/>
      <c r="AJ63" s="144">
        <v>6</v>
      </c>
      <c r="AK63" s="423" t="s">
        <v>134</v>
      </c>
      <c r="AL63" s="424"/>
      <c r="AM63" s="424"/>
      <c r="AN63" s="425"/>
      <c r="AO63" s="144">
        <v>7</v>
      </c>
      <c r="AP63" s="423" t="s">
        <v>135</v>
      </c>
      <c r="AQ63" s="424"/>
      <c r="AR63" s="424"/>
      <c r="AS63" s="425"/>
      <c r="AT63" s="144">
        <v>8</v>
      </c>
      <c r="AU63" s="423" t="s">
        <v>61</v>
      </c>
      <c r="AV63" s="424"/>
      <c r="AW63" s="424"/>
      <c r="AX63" s="425"/>
      <c r="AY63" s="144">
        <v>9</v>
      </c>
      <c r="AZ63" s="423" t="s">
        <v>62</v>
      </c>
      <c r="BA63" s="424"/>
      <c r="BB63" s="424"/>
      <c r="BC63" s="427"/>
      <c r="BD63" s="424" t="s">
        <v>50</v>
      </c>
      <c r="BE63" s="424"/>
      <c r="BF63" s="424"/>
      <c r="BG63" s="424"/>
      <c r="BH63" s="426"/>
    </row>
    <row r="64" spans="1:60" ht="12.95" customHeight="1" thickBot="1" x14ac:dyDescent="0.2">
      <c r="A64" s="381" t="s">
        <v>120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82"/>
      <c r="B66" s="375"/>
      <c r="C66" s="375"/>
      <c r="D66" s="375"/>
      <c r="E66" s="375" t="s">
        <v>29</v>
      </c>
      <c r="F66" s="375"/>
      <c r="G66" s="375"/>
      <c r="H66" s="375"/>
      <c r="I66" s="375"/>
      <c r="J66" s="375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82"/>
      <c r="B67" s="375"/>
      <c r="C67" s="375"/>
      <c r="D67" s="375"/>
      <c r="E67" s="375"/>
      <c r="F67" s="375"/>
      <c r="G67" s="375"/>
      <c r="H67" s="375" t="s">
        <v>29</v>
      </c>
      <c r="I67" s="375"/>
      <c r="J67" s="375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82"/>
      <c r="B68" s="375" t="s">
        <v>29</v>
      </c>
      <c r="C68" s="375"/>
      <c r="D68" s="375"/>
      <c r="E68" s="375" t="s">
        <v>29</v>
      </c>
      <c r="F68" s="375"/>
      <c r="G68" s="375"/>
      <c r="H68" s="375"/>
      <c r="I68" s="375"/>
      <c r="J68" s="375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82"/>
      <c r="B69" s="375" t="s">
        <v>29</v>
      </c>
      <c r="C69" s="375"/>
      <c r="D69" s="375"/>
      <c r="E69" s="375"/>
      <c r="F69" s="375"/>
      <c r="G69" s="375"/>
      <c r="H69" s="375" t="s">
        <v>29</v>
      </c>
      <c r="I69" s="375"/>
      <c r="J69" s="375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82"/>
      <c r="B70" s="375"/>
      <c r="C70" s="375"/>
      <c r="D70" s="375"/>
      <c r="E70" s="375" t="s">
        <v>29</v>
      </c>
      <c r="F70" s="375"/>
      <c r="G70" s="375"/>
      <c r="H70" s="375" t="s">
        <v>29</v>
      </c>
      <c r="I70" s="375"/>
      <c r="J70" s="375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3"/>
      <c r="B71" s="375" t="s">
        <v>29</v>
      </c>
      <c r="C71" s="375"/>
      <c r="D71" s="375"/>
      <c r="E71" s="375" t="s">
        <v>29</v>
      </c>
      <c r="F71" s="375"/>
      <c r="G71" s="375"/>
      <c r="H71" s="375" t="s">
        <v>29</v>
      </c>
      <c r="I71" s="375"/>
      <c r="J71" s="375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5" t="s">
        <v>108</v>
      </c>
      <c r="C73" s="375"/>
      <c r="D73" s="375"/>
      <c r="E73" s="375" t="s">
        <v>109</v>
      </c>
      <c r="F73" s="375"/>
      <c r="G73" s="375"/>
      <c r="H73" s="375" t="s">
        <v>93</v>
      </c>
      <c r="I73" s="375"/>
      <c r="J73" s="375"/>
      <c r="K73" s="36">
        <v>1</v>
      </c>
      <c r="L73" s="423" t="s">
        <v>54</v>
      </c>
      <c r="M73" s="424"/>
      <c r="N73" s="424"/>
      <c r="O73" s="425"/>
      <c r="P73" s="144">
        <v>2</v>
      </c>
      <c r="Q73" s="423" t="s">
        <v>55</v>
      </c>
      <c r="R73" s="424"/>
      <c r="S73" s="424"/>
      <c r="T73" s="425"/>
      <c r="U73" s="144">
        <v>3</v>
      </c>
      <c r="V73" s="423" t="s">
        <v>56</v>
      </c>
      <c r="W73" s="424"/>
      <c r="X73" s="424"/>
      <c r="Y73" s="425"/>
      <c r="Z73" s="144">
        <v>4</v>
      </c>
      <c r="AA73" s="423" t="s">
        <v>57</v>
      </c>
      <c r="AB73" s="424"/>
      <c r="AC73" s="424"/>
      <c r="AD73" s="425"/>
      <c r="AE73" s="144">
        <v>5</v>
      </c>
      <c r="AF73" s="423" t="s">
        <v>58</v>
      </c>
      <c r="AG73" s="424"/>
      <c r="AH73" s="424"/>
      <c r="AI73" s="425"/>
      <c r="AJ73" s="144">
        <v>6</v>
      </c>
      <c r="AK73" s="423" t="s">
        <v>134</v>
      </c>
      <c r="AL73" s="424"/>
      <c r="AM73" s="424"/>
      <c r="AN73" s="425"/>
      <c r="AO73" s="144">
        <v>7</v>
      </c>
      <c r="AP73" s="423" t="s">
        <v>135</v>
      </c>
      <c r="AQ73" s="424"/>
      <c r="AR73" s="424"/>
      <c r="AS73" s="425"/>
      <c r="AT73" s="144">
        <v>8</v>
      </c>
      <c r="AU73" s="423" t="s">
        <v>61</v>
      </c>
      <c r="AV73" s="424"/>
      <c r="AW73" s="424"/>
      <c r="AX73" s="425"/>
      <c r="AY73" s="144">
        <v>9</v>
      </c>
      <c r="AZ73" s="423" t="s">
        <v>62</v>
      </c>
      <c r="BA73" s="424"/>
      <c r="BB73" s="424"/>
      <c r="BC73" s="427"/>
      <c r="BD73" s="424" t="s">
        <v>50</v>
      </c>
      <c r="BE73" s="424"/>
      <c r="BF73" s="424"/>
      <c r="BG73" s="424"/>
      <c r="BH73" s="426"/>
    </row>
    <row r="74" spans="1:60" ht="12.95" customHeight="1" thickBot="1" x14ac:dyDescent="0.2">
      <c r="A74" s="381" t="s">
        <v>121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82"/>
      <c r="B76" s="375"/>
      <c r="C76" s="375"/>
      <c r="D76" s="375"/>
      <c r="E76" s="375" t="s">
        <v>29</v>
      </c>
      <c r="F76" s="375"/>
      <c r="G76" s="375"/>
      <c r="H76" s="375"/>
      <c r="I76" s="375"/>
      <c r="J76" s="375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82"/>
      <c r="B77" s="375"/>
      <c r="C77" s="375"/>
      <c r="D77" s="375"/>
      <c r="E77" s="375"/>
      <c r="F77" s="375"/>
      <c r="G77" s="375"/>
      <c r="H77" s="375" t="s">
        <v>29</v>
      </c>
      <c r="I77" s="375"/>
      <c r="J77" s="375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82"/>
      <c r="B78" s="375" t="s">
        <v>29</v>
      </c>
      <c r="C78" s="375"/>
      <c r="D78" s="375"/>
      <c r="E78" s="375" t="s">
        <v>29</v>
      </c>
      <c r="F78" s="375"/>
      <c r="G78" s="375"/>
      <c r="H78" s="375"/>
      <c r="I78" s="375"/>
      <c r="J78" s="375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82"/>
      <c r="B79" s="375" t="s">
        <v>29</v>
      </c>
      <c r="C79" s="375"/>
      <c r="D79" s="375"/>
      <c r="E79" s="375"/>
      <c r="F79" s="375"/>
      <c r="G79" s="375"/>
      <c r="H79" s="375" t="s">
        <v>29</v>
      </c>
      <c r="I79" s="375"/>
      <c r="J79" s="375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82"/>
      <c r="B80" s="375"/>
      <c r="C80" s="375"/>
      <c r="D80" s="375"/>
      <c r="E80" s="375" t="s">
        <v>29</v>
      </c>
      <c r="F80" s="375"/>
      <c r="G80" s="375"/>
      <c r="H80" s="375" t="s">
        <v>29</v>
      </c>
      <c r="I80" s="375"/>
      <c r="J80" s="375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3"/>
      <c r="B81" s="375" t="s">
        <v>29</v>
      </c>
      <c r="C81" s="375"/>
      <c r="D81" s="375"/>
      <c r="E81" s="375" t="s">
        <v>29</v>
      </c>
      <c r="F81" s="375"/>
      <c r="G81" s="375"/>
      <c r="H81" s="375" t="s">
        <v>29</v>
      </c>
      <c r="I81" s="375"/>
      <c r="J81" s="375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5" t="s">
        <v>108</v>
      </c>
      <c r="C84" s="375"/>
      <c r="D84" s="375"/>
      <c r="E84" s="375" t="s">
        <v>109</v>
      </c>
      <c r="F84" s="375"/>
      <c r="G84" s="375"/>
      <c r="H84" s="375" t="s">
        <v>93</v>
      </c>
      <c r="I84" s="375"/>
      <c r="J84" s="375"/>
      <c r="K84" s="36">
        <v>1</v>
      </c>
      <c r="L84" s="423" t="s">
        <v>54</v>
      </c>
      <c r="M84" s="424"/>
      <c r="N84" s="424"/>
      <c r="O84" s="425"/>
      <c r="P84" s="144">
        <v>2</v>
      </c>
      <c r="Q84" s="423" t="s">
        <v>55</v>
      </c>
      <c r="R84" s="424"/>
      <c r="S84" s="424"/>
      <c r="T84" s="425"/>
      <c r="U84" s="144">
        <v>3</v>
      </c>
      <c r="V84" s="423" t="s">
        <v>56</v>
      </c>
      <c r="W84" s="424"/>
      <c r="X84" s="424"/>
      <c r="Y84" s="425"/>
      <c r="Z84" s="144">
        <v>4</v>
      </c>
      <c r="AA84" s="423" t="s">
        <v>57</v>
      </c>
      <c r="AB84" s="424"/>
      <c r="AC84" s="424"/>
      <c r="AD84" s="425"/>
      <c r="AE84" s="144">
        <v>5</v>
      </c>
      <c r="AF84" s="423" t="s">
        <v>58</v>
      </c>
      <c r="AG84" s="424"/>
      <c r="AH84" s="424"/>
      <c r="AI84" s="425"/>
      <c r="AJ84" s="144">
        <v>6</v>
      </c>
      <c r="AK84" s="423" t="s">
        <v>134</v>
      </c>
      <c r="AL84" s="424"/>
      <c r="AM84" s="424"/>
      <c r="AN84" s="425"/>
      <c r="AO84" s="144">
        <v>7</v>
      </c>
      <c r="AP84" s="423" t="s">
        <v>135</v>
      </c>
      <c r="AQ84" s="424"/>
      <c r="AR84" s="424"/>
      <c r="AS84" s="425"/>
      <c r="AT84" s="144">
        <v>8</v>
      </c>
      <c r="AU84" s="423" t="s">
        <v>61</v>
      </c>
      <c r="AV84" s="424"/>
      <c r="AW84" s="424"/>
      <c r="AX84" s="425"/>
      <c r="AY84" s="144">
        <v>9</v>
      </c>
      <c r="AZ84" s="423" t="s">
        <v>62</v>
      </c>
      <c r="BA84" s="424"/>
      <c r="BB84" s="424"/>
      <c r="BC84" s="427"/>
      <c r="BD84" s="424" t="s">
        <v>50</v>
      </c>
      <c r="BE84" s="424"/>
      <c r="BF84" s="424"/>
      <c r="BG84" s="424"/>
      <c r="BH84" s="426"/>
    </row>
    <row r="85" spans="1:60" ht="12.95" customHeight="1" thickBot="1" x14ac:dyDescent="0.2">
      <c r="A85" s="421" t="s">
        <v>122</v>
      </c>
      <c r="B85" s="422"/>
      <c r="C85" s="422"/>
      <c r="D85" s="422"/>
      <c r="E85" s="422"/>
      <c r="F85" s="422"/>
      <c r="G85" s="422"/>
      <c r="H85" s="422"/>
      <c r="I85" s="422"/>
      <c r="J85" s="42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21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21"/>
      <c r="B87" s="375"/>
      <c r="C87" s="375"/>
      <c r="D87" s="375"/>
      <c r="E87" s="375" t="s">
        <v>29</v>
      </c>
      <c r="F87" s="375"/>
      <c r="G87" s="375"/>
      <c r="H87" s="375"/>
      <c r="I87" s="375"/>
      <c r="J87" s="375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1"/>
      <c r="B88" s="375"/>
      <c r="C88" s="375"/>
      <c r="D88" s="375"/>
      <c r="E88" s="375"/>
      <c r="F88" s="375"/>
      <c r="G88" s="375"/>
      <c r="H88" s="375" t="s">
        <v>29</v>
      </c>
      <c r="I88" s="375"/>
      <c r="J88" s="375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1"/>
      <c r="B89" s="375" t="s">
        <v>29</v>
      </c>
      <c r="C89" s="375"/>
      <c r="D89" s="375"/>
      <c r="E89" s="375" t="s">
        <v>29</v>
      </c>
      <c r="F89" s="375"/>
      <c r="G89" s="375"/>
      <c r="H89" s="375"/>
      <c r="I89" s="375"/>
      <c r="J89" s="375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1"/>
      <c r="B90" s="375" t="s">
        <v>29</v>
      </c>
      <c r="C90" s="375"/>
      <c r="D90" s="375"/>
      <c r="E90" s="375"/>
      <c r="F90" s="375"/>
      <c r="G90" s="375"/>
      <c r="H90" s="375" t="s">
        <v>29</v>
      </c>
      <c r="I90" s="375"/>
      <c r="J90" s="375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1"/>
      <c r="B91" s="375"/>
      <c r="C91" s="375"/>
      <c r="D91" s="375"/>
      <c r="E91" s="375" t="s">
        <v>29</v>
      </c>
      <c r="F91" s="375"/>
      <c r="G91" s="375"/>
      <c r="H91" s="375" t="s">
        <v>29</v>
      </c>
      <c r="I91" s="375"/>
      <c r="J91" s="375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1"/>
      <c r="B92" s="375" t="s">
        <v>29</v>
      </c>
      <c r="C92" s="375"/>
      <c r="D92" s="375"/>
      <c r="E92" s="375" t="s">
        <v>29</v>
      </c>
      <c r="F92" s="375"/>
      <c r="G92" s="375"/>
      <c r="H92" s="375" t="s">
        <v>29</v>
      </c>
      <c r="I92" s="375"/>
      <c r="J92" s="375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5" t="s">
        <v>108</v>
      </c>
      <c r="C94" s="375"/>
      <c r="D94" s="375"/>
      <c r="E94" s="375" t="s">
        <v>109</v>
      </c>
      <c r="F94" s="375"/>
      <c r="G94" s="375"/>
      <c r="H94" s="375" t="s">
        <v>93</v>
      </c>
      <c r="I94" s="375"/>
      <c r="J94" s="375"/>
      <c r="K94" s="36">
        <v>1</v>
      </c>
      <c r="L94" s="423" t="s">
        <v>54</v>
      </c>
      <c r="M94" s="424"/>
      <c r="N94" s="424"/>
      <c r="O94" s="425"/>
      <c r="P94" s="144">
        <v>2</v>
      </c>
      <c r="Q94" s="423" t="s">
        <v>55</v>
      </c>
      <c r="R94" s="424"/>
      <c r="S94" s="424"/>
      <c r="T94" s="425"/>
      <c r="U94" s="144">
        <v>3</v>
      </c>
      <c r="V94" s="423" t="s">
        <v>56</v>
      </c>
      <c r="W94" s="424"/>
      <c r="X94" s="424"/>
      <c r="Y94" s="425"/>
      <c r="Z94" s="144">
        <v>4</v>
      </c>
      <c r="AA94" s="423" t="s">
        <v>57</v>
      </c>
      <c r="AB94" s="424"/>
      <c r="AC94" s="424"/>
      <c r="AD94" s="425"/>
      <c r="AE94" s="144">
        <v>5</v>
      </c>
      <c r="AF94" s="423" t="s">
        <v>58</v>
      </c>
      <c r="AG94" s="424"/>
      <c r="AH94" s="424"/>
      <c r="AI94" s="425"/>
      <c r="AJ94" s="144">
        <v>6</v>
      </c>
      <c r="AK94" s="423" t="s">
        <v>134</v>
      </c>
      <c r="AL94" s="424"/>
      <c r="AM94" s="424"/>
      <c r="AN94" s="425"/>
      <c r="AO94" s="144">
        <v>7</v>
      </c>
      <c r="AP94" s="423" t="s">
        <v>135</v>
      </c>
      <c r="AQ94" s="424"/>
      <c r="AR94" s="424"/>
      <c r="AS94" s="425"/>
      <c r="AT94" s="144">
        <v>8</v>
      </c>
      <c r="AU94" s="423" t="s">
        <v>61</v>
      </c>
      <c r="AV94" s="424"/>
      <c r="AW94" s="424"/>
      <c r="AX94" s="425"/>
      <c r="AY94" s="144">
        <v>9</v>
      </c>
      <c r="AZ94" s="423" t="s">
        <v>62</v>
      </c>
      <c r="BA94" s="424"/>
      <c r="BB94" s="424"/>
      <c r="BC94" s="427"/>
      <c r="BD94" s="424" t="s">
        <v>50</v>
      </c>
      <c r="BE94" s="424"/>
      <c r="BF94" s="424"/>
      <c r="BG94" s="424"/>
      <c r="BH94" s="426"/>
    </row>
    <row r="95" spans="1:60" ht="12.95" customHeight="1" thickBot="1" x14ac:dyDescent="0.2">
      <c r="A95" s="428" t="s">
        <v>123</v>
      </c>
      <c r="B95" s="422"/>
      <c r="C95" s="422"/>
      <c r="D95" s="422"/>
      <c r="E95" s="422"/>
      <c r="F95" s="422"/>
      <c r="G95" s="422"/>
      <c r="H95" s="422"/>
      <c r="I95" s="422"/>
      <c r="J95" s="42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28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8"/>
      <c r="B97" s="375"/>
      <c r="C97" s="375"/>
      <c r="D97" s="375"/>
      <c r="E97" s="375" t="s">
        <v>29</v>
      </c>
      <c r="F97" s="375"/>
      <c r="G97" s="375"/>
      <c r="H97" s="375"/>
      <c r="I97" s="375"/>
      <c r="J97" s="375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75"/>
      <c r="C98" s="375"/>
      <c r="D98" s="375"/>
      <c r="E98" s="375"/>
      <c r="F98" s="375"/>
      <c r="G98" s="375"/>
      <c r="H98" s="375" t="s">
        <v>29</v>
      </c>
      <c r="I98" s="375"/>
      <c r="J98" s="375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75" t="s">
        <v>29</v>
      </c>
      <c r="C99" s="375"/>
      <c r="D99" s="375"/>
      <c r="E99" s="375" t="s">
        <v>29</v>
      </c>
      <c r="F99" s="375"/>
      <c r="G99" s="375"/>
      <c r="H99" s="375"/>
      <c r="I99" s="375"/>
      <c r="J99" s="375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75" t="s">
        <v>29</v>
      </c>
      <c r="C100" s="375"/>
      <c r="D100" s="375"/>
      <c r="E100" s="375"/>
      <c r="F100" s="375"/>
      <c r="G100" s="375"/>
      <c r="H100" s="375" t="s">
        <v>29</v>
      </c>
      <c r="I100" s="375"/>
      <c r="J100" s="375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75"/>
      <c r="C101" s="375"/>
      <c r="D101" s="375"/>
      <c r="E101" s="375" t="s">
        <v>29</v>
      </c>
      <c r="F101" s="375"/>
      <c r="G101" s="375"/>
      <c r="H101" s="375" t="s">
        <v>29</v>
      </c>
      <c r="I101" s="375"/>
      <c r="J101" s="375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75" t="s">
        <v>29</v>
      </c>
      <c r="C102" s="375"/>
      <c r="D102" s="375"/>
      <c r="E102" s="375" t="s">
        <v>29</v>
      </c>
      <c r="F102" s="375"/>
      <c r="G102" s="375"/>
      <c r="H102" s="375" t="s">
        <v>29</v>
      </c>
      <c r="I102" s="375"/>
      <c r="J102" s="375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3" t="s">
        <v>54</v>
      </c>
      <c r="M104" s="424"/>
      <c r="N104" s="424"/>
      <c r="O104" s="425"/>
      <c r="P104" s="144">
        <v>2</v>
      </c>
      <c r="Q104" s="423" t="s">
        <v>55</v>
      </c>
      <c r="R104" s="424"/>
      <c r="S104" s="424"/>
      <c r="T104" s="425"/>
      <c r="U104" s="144">
        <v>3</v>
      </c>
      <c r="V104" s="423" t="s">
        <v>56</v>
      </c>
      <c r="W104" s="424"/>
      <c r="X104" s="424"/>
      <c r="Y104" s="425"/>
      <c r="Z104" s="144">
        <v>4</v>
      </c>
      <c r="AA104" s="423" t="s">
        <v>57</v>
      </c>
      <c r="AB104" s="424"/>
      <c r="AC104" s="424"/>
      <c r="AD104" s="425"/>
      <c r="AE104" s="144">
        <v>5</v>
      </c>
      <c r="AF104" s="423" t="s">
        <v>58</v>
      </c>
      <c r="AG104" s="424"/>
      <c r="AH104" s="424"/>
      <c r="AI104" s="425"/>
      <c r="AJ104" s="144">
        <v>6</v>
      </c>
      <c r="AK104" s="423" t="s">
        <v>134</v>
      </c>
      <c r="AL104" s="424"/>
      <c r="AM104" s="424"/>
      <c r="AN104" s="425"/>
      <c r="AO104" s="144">
        <v>7</v>
      </c>
      <c r="AP104" s="423" t="s">
        <v>135</v>
      </c>
      <c r="AQ104" s="424"/>
      <c r="AR104" s="424"/>
      <c r="AS104" s="425"/>
      <c r="AT104" s="144">
        <v>8</v>
      </c>
      <c r="AU104" s="423" t="s">
        <v>61</v>
      </c>
      <c r="AV104" s="424"/>
      <c r="AW104" s="424"/>
      <c r="AX104" s="425"/>
      <c r="AY104" s="144">
        <v>9</v>
      </c>
      <c r="AZ104" s="423" t="s">
        <v>62</v>
      </c>
      <c r="BA104" s="424"/>
      <c r="BB104" s="424"/>
      <c r="BC104" s="427"/>
      <c r="BD104" s="424" t="s">
        <v>50</v>
      </c>
      <c r="BE104" s="424"/>
      <c r="BF104" s="424"/>
      <c r="BG104" s="424"/>
      <c r="BH104" s="426"/>
    </row>
    <row r="105" spans="1:60" ht="12.95" customHeight="1" thickBot="1" x14ac:dyDescent="0.2">
      <c r="A105" s="431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32"/>
      <c r="B106" s="434" t="s">
        <v>29</v>
      </c>
      <c r="C106" s="434"/>
      <c r="D106" s="434"/>
      <c r="E106" s="434"/>
      <c r="F106" s="434"/>
      <c r="G106" s="434"/>
      <c r="H106" s="434"/>
      <c r="I106" s="434"/>
      <c r="J106" s="434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32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2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2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2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2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3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3" t="s">
        <v>54</v>
      </c>
      <c r="M114" s="424"/>
      <c r="N114" s="424"/>
      <c r="O114" s="425"/>
      <c r="P114" s="144">
        <v>2</v>
      </c>
      <c r="Q114" s="423" t="s">
        <v>55</v>
      </c>
      <c r="R114" s="424"/>
      <c r="S114" s="424"/>
      <c r="T114" s="425"/>
      <c r="U114" s="144">
        <v>3</v>
      </c>
      <c r="V114" s="423" t="s">
        <v>56</v>
      </c>
      <c r="W114" s="424"/>
      <c r="X114" s="424"/>
      <c r="Y114" s="425"/>
      <c r="Z114" s="144">
        <v>4</v>
      </c>
      <c r="AA114" s="423" t="s">
        <v>57</v>
      </c>
      <c r="AB114" s="424"/>
      <c r="AC114" s="424"/>
      <c r="AD114" s="425"/>
      <c r="AE114" s="144">
        <v>5</v>
      </c>
      <c r="AF114" s="423" t="s">
        <v>58</v>
      </c>
      <c r="AG114" s="424"/>
      <c r="AH114" s="424"/>
      <c r="AI114" s="425"/>
      <c r="AJ114" s="144">
        <v>6</v>
      </c>
      <c r="AK114" s="423" t="s">
        <v>134</v>
      </c>
      <c r="AL114" s="424"/>
      <c r="AM114" s="424"/>
      <c r="AN114" s="425"/>
      <c r="AO114" s="144">
        <v>7</v>
      </c>
      <c r="AP114" s="423" t="s">
        <v>135</v>
      </c>
      <c r="AQ114" s="424"/>
      <c r="AR114" s="424"/>
      <c r="AS114" s="425"/>
      <c r="AT114" s="144">
        <v>8</v>
      </c>
      <c r="AU114" s="423" t="s">
        <v>61</v>
      </c>
      <c r="AV114" s="424"/>
      <c r="AW114" s="424"/>
      <c r="AX114" s="425"/>
      <c r="AY114" s="144">
        <v>9</v>
      </c>
      <c r="AZ114" s="423" t="s">
        <v>62</v>
      </c>
      <c r="BA114" s="424"/>
      <c r="BB114" s="424"/>
      <c r="BC114" s="427"/>
      <c r="BD114" s="424" t="s">
        <v>50</v>
      </c>
      <c r="BE114" s="424"/>
      <c r="BF114" s="424"/>
      <c r="BG114" s="424"/>
      <c r="BH114" s="426"/>
    </row>
    <row r="115" spans="1:60" ht="12.95" customHeight="1" thickBot="1" x14ac:dyDescent="0.2">
      <c r="A115" s="431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32"/>
      <c r="B116" s="434" t="s">
        <v>29</v>
      </c>
      <c r="C116" s="434"/>
      <c r="D116" s="434"/>
      <c r="E116" s="434"/>
      <c r="F116" s="434"/>
      <c r="G116" s="434"/>
      <c r="H116" s="434"/>
      <c r="I116" s="434"/>
      <c r="J116" s="434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32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2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2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2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2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3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85" t="str">
        <f>ローデータ!B2</f>
        <v>北区</v>
      </c>
      <c r="C2" s="287"/>
      <c r="D2" s="287"/>
      <c r="E2" s="286"/>
      <c r="G2" s="341" t="s">
        <v>52</v>
      </c>
      <c r="H2" s="341"/>
      <c r="K2" s="411" t="s">
        <v>94</v>
      </c>
      <c r="L2" s="341"/>
    </row>
    <row r="3" spans="1:19" ht="14.1" customHeight="1" x14ac:dyDescent="0.15">
      <c r="A3" s="209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41"/>
      <c r="H3" s="341"/>
      <c r="K3" s="341"/>
      <c r="L3" s="341"/>
    </row>
    <row r="4" spans="1:19" ht="14.1" customHeight="1" x14ac:dyDescent="0.15">
      <c r="A4" s="211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10</v>
      </c>
      <c r="H4" s="140" t="s">
        <v>53</v>
      </c>
      <c r="K4" s="412">
        <f>COUNTIFS(ローデータ!B12:B1011,1,ローデータ!G12:G1011,$G$4)</f>
        <v>49</v>
      </c>
      <c r="L4" s="41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28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09" t="s">
        <v>50</v>
      </c>
    </row>
    <row r="9" spans="1:19" ht="14.1" customHeight="1" x14ac:dyDescent="0.15">
      <c r="A9" s="230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1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15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49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28"/>
      <c r="B14" s="137">
        <v>1</v>
      </c>
      <c r="C14" s="137">
        <v>2</v>
      </c>
      <c r="D14" s="209" t="s">
        <v>50</v>
      </c>
      <c r="F14" s="228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48" t="s">
        <v>50</v>
      </c>
    </row>
    <row r="15" spans="1:19" ht="14.1" customHeight="1" x14ac:dyDescent="0.15">
      <c r="A15" s="230"/>
      <c r="B15" s="140" t="s">
        <v>63</v>
      </c>
      <c r="C15" s="140" t="s">
        <v>64</v>
      </c>
      <c r="D15" s="211"/>
      <c r="F15" s="229"/>
      <c r="G15" s="275" t="s">
        <v>95</v>
      </c>
      <c r="H15" s="246" t="s">
        <v>76</v>
      </c>
      <c r="I15" s="246" t="s">
        <v>77</v>
      </c>
      <c r="J15" s="275" t="s">
        <v>110</v>
      </c>
      <c r="K15" s="246" t="s">
        <v>78</v>
      </c>
      <c r="L15" s="246" t="s">
        <v>79</v>
      </c>
      <c r="M15" s="246" t="s">
        <v>80</v>
      </c>
      <c r="N15" s="246" t="s">
        <v>81</v>
      </c>
      <c r="O15" s="246" t="s">
        <v>82</v>
      </c>
      <c r="P15" s="269" t="s">
        <v>111</v>
      </c>
      <c r="Q15" s="246" t="s">
        <v>83</v>
      </c>
      <c r="R15" s="288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29"/>
      <c r="G16" s="299"/>
      <c r="H16" s="300"/>
      <c r="I16" s="300"/>
      <c r="J16" s="299"/>
      <c r="K16" s="300"/>
      <c r="L16" s="300"/>
      <c r="M16" s="300"/>
      <c r="N16" s="300"/>
      <c r="O16" s="300"/>
      <c r="P16" s="301"/>
      <c r="Q16" s="300"/>
      <c r="R16" s="288"/>
    </row>
    <row r="17" spans="1:19" ht="14.1" customHeight="1" x14ac:dyDescent="0.15">
      <c r="A17" s="145"/>
      <c r="B17" s="9"/>
      <c r="C17" s="9"/>
      <c r="D17" s="9"/>
      <c r="F17" s="230"/>
      <c r="G17" s="278"/>
      <c r="H17" s="247"/>
      <c r="I17" s="247"/>
      <c r="J17" s="278"/>
      <c r="K17" s="247"/>
      <c r="L17" s="247"/>
      <c r="M17" s="247"/>
      <c r="N17" s="247"/>
      <c r="O17" s="247"/>
      <c r="P17" s="302"/>
      <c r="Q17" s="247"/>
      <c r="R17" s="249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8"/>
      <c r="B21" s="289">
        <v>1</v>
      </c>
      <c r="C21" s="239"/>
      <c r="D21" s="289">
        <v>2</v>
      </c>
      <c r="E21" s="239"/>
      <c r="F21" s="289">
        <v>3</v>
      </c>
      <c r="G21" s="238"/>
      <c r="H21" s="239"/>
      <c r="I21" s="20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0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1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85">
        <f>COUNTIFS(ローデータ!$B$12:$B$1011,1,ローデータ!$G$12:$G$1011,$G$4,ローデータ!$K$12:$K$1011,B21)</f>
        <v>25</v>
      </c>
      <c r="C23" s="286"/>
      <c r="D23" s="285">
        <f>COUNTIFS(ローデータ!$B$12:$B$1011,1,ローデータ!$G$12:$G$1011,$G$4,ローデータ!$K$12:$K$1011,D21)</f>
        <v>10</v>
      </c>
      <c r="E23" s="286"/>
      <c r="F23" s="285">
        <f>COUNTIFS(ローデータ!$B$12:$B$1011,1,ローデータ!$G$12:$G$1011,$G$4,ローデータ!$K$12:$K$1011,F21)</f>
        <v>14</v>
      </c>
      <c r="G23" s="287"/>
      <c r="H23" s="286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28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48" t="s">
        <v>50</v>
      </c>
      <c r="I27" s="265"/>
      <c r="J27" s="281" t="s">
        <v>96</v>
      </c>
      <c r="K27" s="283" t="s">
        <v>97</v>
      </c>
      <c r="L27" s="279" t="s">
        <v>98</v>
      </c>
      <c r="M27" s="283" t="s">
        <v>99</v>
      </c>
      <c r="N27" s="279" t="s">
        <v>100</v>
      </c>
      <c r="O27" s="303" t="s">
        <v>50</v>
      </c>
    </row>
    <row r="28" spans="1:19" ht="14.1" customHeight="1" x14ac:dyDescent="0.15">
      <c r="A28" s="229"/>
      <c r="B28" s="246" t="s">
        <v>65</v>
      </c>
      <c r="C28" s="246" t="s">
        <v>66</v>
      </c>
      <c r="D28" s="275" t="s">
        <v>101</v>
      </c>
      <c r="E28" s="240" t="s">
        <v>102</v>
      </c>
      <c r="F28" s="277" t="s">
        <v>103</v>
      </c>
      <c r="G28" s="288"/>
      <c r="H28" s="39"/>
      <c r="I28" s="266"/>
      <c r="J28" s="282"/>
      <c r="K28" s="284"/>
      <c r="L28" s="280"/>
      <c r="M28" s="284"/>
      <c r="N28" s="280"/>
      <c r="O28" s="303"/>
    </row>
    <row r="29" spans="1:19" ht="14.1" customHeight="1" x14ac:dyDescent="0.15">
      <c r="A29" s="230"/>
      <c r="B29" s="247"/>
      <c r="C29" s="247"/>
      <c r="D29" s="276"/>
      <c r="E29" s="241"/>
      <c r="F29" s="278"/>
      <c r="G29" s="249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10</v>
      </c>
      <c r="L29" s="85">
        <f>SUMIFS(ローデータ!O12:O1011,ローデータ!$B$12:$B$1011,1,ローデータ!$G$12:$G$1011,$G$4,ローデータ!$K$12:$K$1011,$B$21)</f>
        <v>14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25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28"/>
      <c r="B34" s="137">
        <v>1</v>
      </c>
      <c r="C34" s="137">
        <v>2</v>
      </c>
      <c r="D34" s="137">
        <v>3</v>
      </c>
      <c r="E34" s="209" t="s">
        <v>50</v>
      </c>
      <c r="F34" s="39"/>
      <c r="I34" s="265"/>
      <c r="J34" s="267" t="s">
        <v>104</v>
      </c>
      <c r="K34" s="226" t="s">
        <v>105</v>
      </c>
      <c r="L34" s="226" t="s">
        <v>98</v>
      </c>
      <c r="M34" s="226" t="s">
        <v>106</v>
      </c>
      <c r="N34" s="242" t="s">
        <v>107</v>
      </c>
      <c r="O34" s="226" t="s">
        <v>36</v>
      </c>
      <c r="P34" s="242" t="s">
        <v>30</v>
      </c>
      <c r="Q34" s="248" t="s">
        <v>50</v>
      </c>
    </row>
    <row r="35" spans="1:17" ht="14.1" customHeight="1" x14ac:dyDescent="0.15">
      <c r="A35" s="230"/>
      <c r="B35" s="140" t="s">
        <v>67</v>
      </c>
      <c r="C35" s="140" t="s">
        <v>66</v>
      </c>
      <c r="D35" s="140" t="s">
        <v>68</v>
      </c>
      <c r="E35" s="211"/>
      <c r="G35" s="39"/>
      <c r="I35" s="266"/>
      <c r="J35" s="268"/>
      <c r="K35" s="227"/>
      <c r="L35" s="227"/>
      <c r="M35" s="227"/>
      <c r="N35" s="243"/>
      <c r="O35" s="227"/>
      <c r="P35" s="243"/>
      <c r="Q35" s="249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7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0"/>
      <c r="B40" s="253" t="s">
        <v>16</v>
      </c>
      <c r="C40" s="254"/>
      <c r="D40" s="254"/>
      <c r="E40" s="254"/>
      <c r="F40" s="255"/>
      <c r="G40" s="304" t="s">
        <v>50</v>
      </c>
      <c r="H40" s="259" t="s">
        <v>13</v>
      </c>
      <c r="I40" s="260"/>
      <c r="J40" s="261"/>
      <c r="K40" s="307" t="s">
        <v>50</v>
      </c>
    </row>
    <row r="41" spans="1:17" ht="14.1" customHeight="1" x14ac:dyDescent="0.15">
      <c r="A41" s="251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05"/>
      <c r="H41" s="64">
        <v>1</v>
      </c>
      <c r="I41" s="63">
        <v>2</v>
      </c>
      <c r="J41" s="63">
        <v>3</v>
      </c>
      <c r="K41" s="308"/>
      <c r="M41" s="39"/>
      <c r="N41" s="39"/>
      <c r="O41" s="39"/>
      <c r="P41" s="39"/>
    </row>
    <row r="42" spans="1:17" ht="14.1" customHeight="1" x14ac:dyDescent="0.15">
      <c r="A42" s="251"/>
      <c r="B42" s="246" t="s">
        <v>65</v>
      </c>
      <c r="C42" s="246" t="s">
        <v>66</v>
      </c>
      <c r="D42" s="269" t="s">
        <v>101</v>
      </c>
      <c r="E42" s="271" t="s">
        <v>102</v>
      </c>
      <c r="F42" s="222" t="s">
        <v>103</v>
      </c>
      <c r="G42" s="305"/>
      <c r="H42" s="224" t="s">
        <v>67</v>
      </c>
      <c r="I42" s="244" t="s">
        <v>66</v>
      </c>
      <c r="J42" s="244" t="s">
        <v>68</v>
      </c>
      <c r="K42" s="308"/>
      <c r="M42" s="39"/>
      <c r="N42" s="39"/>
      <c r="O42" s="39"/>
      <c r="P42" s="39"/>
    </row>
    <row r="43" spans="1:17" ht="14.1" customHeight="1" x14ac:dyDescent="0.15">
      <c r="A43" s="252"/>
      <c r="B43" s="247"/>
      <c r="C43" s="247"/>
      <c r="D43" s="302"/>
      <c r="E43" s="315"/>
      <c r="F43" s="245"/>
      <c r="G43" s="306"/>
      <c r="H43" s="225"/>
      <c r="I43" s="245"/>
      <c r="J43" s="245"/>
      <c r="K43" s="309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14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14</v>
      </c>
      <c r="H44" s="88">
        <f>COUNTIFS(ローデータ!$B$12:$B$1011,1,ローデータ!$G$12:$G$1011,$G$4,ローデータ!$K$12:$K$1011,$F$21,ローデータ!$S$12:$S$1011,H41)</f>
        <v>14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8"/>
      <c r="B47" s="231" t="s">
        <v>165</v>
      </c>
      <c r="C47" s="232"/>
      <c r="D47" s="232"/>
      <c r="E47" s="232"/>
      <c r="F47" s="233"/>
      <c r="G47" s="310" t="s">
        <v>50</v>
      </c>
      <c r="H47" s="237" t="s">
        <v>71</v>
      </c>
      <c r="I47" s="238"/>
      <c r="J47" s="238"/>
      <c r="K47" s="238"/>
      <c r="L47" s="238"/>
      <c r="M47" s="238"/>
      <c r="N47" s="239"/>
      <c r="O47" s="316" t="s">
        <v>50</v>
      </c>
    </row>
    <row r="48" spans="1:17" ht="14.1" customHeight="1" x14ac:dyDescent="0.15">
      <c r="A48" s="229"/>
      <c r="B48" s="319" t="s">
        <v>96</v>
      </c>
      <c r="C48" s="320" t="s">
        <v>97</v>
      </c>
      <c r="D48" s="321" t="s">
        <v>98</v>
      </c>
      <c r="E48" s="320" t="s">
        <v>99</v>
      </c>
      <c r="F48" s="321" t="s">
        <v>100</v>
      </c>
      <c r="G48" s="311"/>
      <c r="H48" s="322" t="s">
        <v>104</v>
      </c>
      <c r="I48" s="314" t="s">
        <v>105</v>
      </c>
      <c r="J48" s="314" t="s">
        <v>98</v>
      </c>
      <c r="K48" s="314" t="s">
        <v>106</v>
      </c>
      <c r="L48" s="313" t="s">
        <v>107</v>
      </c>
      <c r="M48" s="314" t="s">
        <v>36</v>
      </c>
      <c r="N48" s="313" t="s">
        <v>30</v>
      </c>
      <c r="O48" s="317"/>
    </row>
    <row r="49" spans="1:15" ht="14.1" customHeight="1" x14ac:dyDescent="0.15">
      <c r="A49" s="230"/>
      <c r="B49" s="213"/>
      <c r="C49" s="215"/>
      <c r="D49" s="217"/>
      <c r="E49" s="215"/>
      <c r="F49" s="217"/>
      <c r="G49" s="312"/>
      <c r="H49" s="323"/>
      <c r="I49" s="221"/>
      <c r="J49" s="221"/>
      <c r="K49" s="221"/>
      <c r="L49" s="241"/>
      <c r="M49" s="221"/>
      <c r="N49" s="241"/>
      <c r="O49" s="318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15</v>
      </c>
      <c r="D50" s="90">
        <f>SUMIFS(ローデータ!O12:O1011,ローデータ!$B$12:$B$1011,1,ローデータ!$G$12:$G$1011,$G$4,ローデータ!$K$12:$K$1011,$F$21)</f>
        <v>7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22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11</v>
      </c>
      <c r="J50" s="90">
        <f>SUMIFS(ローデータ!V12:V1011,ローデータ!$B$12:$B$1011,1,ローデータ!$G$12:$G$1011,$G$4,ローデータ!$K$12:$K$1011,$F$21)</f>
        <v>7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9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29"/>
      <c r="B54" s="330"/>
      <c r="C54" s="69" t="s">
        <v>85</v>
      </c>
      <c r="D54" s="335" t="s">
        <v>86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336"/>
      <c r="O54" s="307" t="s">
        <v>50</v>
      </c>
    </row>
    <row r="55" spans="1:15" ht="14.1" customHeight="1" x14ac:dyDescent="0.15">
      <c r="A55" s="331"/>
      <c r="B55" s="332"/>
      <c r="C55" s="209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08"/>
    </row>
    <row r="56" spans="1:15" ht="14.1" customHeight="1" x14ac:dyDescent="0.15">
      <c r="A56" s="331"/>
      <c r="B56" s="332"/>
      <c r="C56" s="210"/>
      <c r="D56" s="275" t="s">
        <v>95</v>
      </c>
      <c r="E56" s="246" t="s">
        <v>76</v>
      </c>
      <c r="F56" s="246" t="s">
        <v>77</v>
      </c>
      <c r="G56" s="275" t="s">
        <v>110</v>
      </c>
      <c r="H56" s="246" t="s">
        <v>78</v>
      </c>
      <c r="I56" s="246" t="s">
        <v>79</v>
      </c>
      <c r="J56" s="246" t="s">
        <v>80</v>
      </c>
      <c r="K56" s="246" t="s">
        <v>81</v>
      </c>
      <c r="L56" s="246" t="s">
        <v>82</v>
      </c>
      <c r="M56" s="269" t="s">
        <v>111</v>
      </c>
      <c r="N56" s="324" t="s">
        <v>83</v>
      </c>
      <c r="O56" s="308"/>
    </row>
    <row r="57" spans="1:15" ht="14.1" customHeight="1" x14ac:dyDescent="0.15">
      <c r="A57" s="331"/>
      <c r="B57" s="332"/>
      <c r="C57" s="210"/>
      <c r="D57" s="299"/>
      <c r="E57" s="300"/>
      <c r="F57" s="300"/>
      <c r="G57" s="299"/>
      <c r="H57" s="300"/>
      <c r="I57" s="300"/>
      <c r="J57" s="300"/>
      <c r="K57" s="300"/>
      <c r="L57" s="300"/>
      <c r="M57" s="301"/>
      <c r="N57" s="325"/>
      <c r="O57" s="308"/>
    </row>
    <row r="58" spans="1:15" ht="14.1" customHeight="1" x14ac:dyDescent="0.15">
      <c r="A58" s="333"/>
      <c r="B58" s="334"/>
      <c r="C58" s="211"/>
      <c r="D58" s="278"/>
      <c r="E58" s="247"/>
      <c r="F58" s="247"/>
      <c r="G58" s="278"/>
      <c r="H58" s="247"/>
      <c r="I58" s="247"/>
      <c r="J58" s="247"/>
      <c r="K58" s="247"/>
      <c r="L58" s="247"/>
      <c r="M58" s="302"/>
      <c r="N58" s="326"/>
      <c r="O58" s="309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11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4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327" t="s">
        <v>50</v>
      </c>
      <c r="B68" s="328"/>
      <c r="C68" s="99">
        <f>SUM(C59:C67)</f>
        <v>49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29"/>
      <c r="B72" s="330"/>
      <c r="C72" s="337" t="s">
        <v>25</v>
      </c>
      <c r="D72" s="337"/>
      <c r="E72" s="337"/>
      <c r="F72" s="337"/>
      <c r="G72" s="337"/>
      <c r="H72" s="337"/>
      <c r="I72" s="335"/>
      <c r="J72" s="338" t="s">
        <v>50</v>
      </c>
    </row>
    <row r="73" spans="1:15" ht="14.1" customHeight="1" x14ac:dyDescent="0.15">
      <c r="A73" s="331"/>
      <c r="B73" s="332"/>
      <c r="C73" s="341">
        <v>1</v>
      </c>
      <c r="D73" s="341"/>
      <c r="E73" s="341">
        <v>2</v>
      </c>
      <c r="F73" s="341"/>
      <c r="G73" s="341">
        <v>3</v>
      </c>
      <c r="H73" s="341"/>
      <c r="I73" s="289"/>
      <c r="J73" s="339"/>
    </row>
    <row r="74" spans="1:15" ht="14.1" customHeight="1" x14ac:dyDescent="0.15">
      <c r="A74" s="333"/>
      <c r="B74" s="334"/>
      <c r="C74" s="342" t="s">
        <v>72</v>
      </c>
      <c r="D74" s="343"/>
      <c r="E74" s="342" t="s">
        <v>74</v>
      </c>
      <c r="F74" s="343"/>
      <c r="G74" s="342" t="s">
        <v>84</v>
      </c>
      <c r="H74" s="344"/>
      <c r="I74" s="344"/>
      <c r="J74" s="340"/>
    </row>
    <row r="75" spans="1:15" ht="14.1" customHeight="1" x14ac:dyDescent="0.15">
      <c r="A75" s="141">
        <v>1</v>
      </c>
      <c r="B75" s="50" t="s">
        <v>54</v>
      </c>
      <c r="C75" s="285">
        <f>COUNTIFS(ローデータ!$B$12:$B$1011,1,ローデータ!$G$12:$G$1011,$G$4,ローデータ!$H$12:$H$1011,$A$75,ローデータ!$K$12:$K$1011,C73)</f>
        <v>1</v>
      </c>
      <c r="D75" s="286"/>
      <c r="E75" s="285">
        <f>COUNTIFS(ローデータ!$B$12:$B$1011,1,ローデータ!$G$12:$G$1011,$G$4,ローデータ!$H$12:$H$1011,$A$75,ローデータ!$K$12:$K$1011,E73)</f>
        <v>0</v>
      </c>
      <c r="F75" s="286"/>
      <c r="G75" s="285">
        <f>COUNTIFS(ローデータ!$B$12:$B$1011,1,ローデータ!$G$12:$G$1011,$G$4,ローデータ!$H$12:$H$1011,$A$75,ローデータ!$K$12:$K$1011,G73)</f>
        <v>2</v>
      </c>
      <c r="H75" s="287"/>
      <c r="I75" s="287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85">
        <f>COUNTIFS(ローデータ!$B$12:$B$1011,1,ローデータ!$G$12:$G$1011,$G$4,ローデータ!$H$12:$H$1011,$A$76,ローデータ!$K$12:$K$1011,C73)</f>
        <v>2</v>
      </c>
      <c r="D76" s="286"/>
      <c r="E76" s="285">
        <f>COUNTIFS(ローデータ!$B$12:$B$1011,1,ローデータ!$G$12:$G$1011,$G$4,ローデータ!$H$12:$H$1011,$A$76,ローデータ!$K$12:$K$1011,E73)</f>
        <v>2</v>
      </c>
      <c r="F76" s="286"/>
      <c r="G76" s="285">
        <f>COUNTIFS(ローデータ!$B$12:$B$1011,1,ローデータ!$G$12:$G$1011,$G$4,ローデータ!$H$12:$H$1011,$A$76,ローデータ!$K$12:$K$1011,G73)</f>
        <v>7</v>
      </c>
      <c r="H76" s="287"/>
      <c r="I76" s="287"/>
      <c r="J76" s="103">
        <f t="shared" si="2"/>
        <v>11</v>
      </c>
    </row>
    <row r="77" spans="1:15" ht="14.1" customHeight="1" x14ac:dyDescent="0.15">
      <c r="A77" s="141">
        <v>3</v>
      </c>
      <c r="B77" s="50" t="s">
        <v>56</v>
      </c>
      <c r="C77" s="285">
        <f>COUNTIFS(ローデータ!$B$12:$B$1011,1,ローデータ!$G$12:$G$1011,$G$4,ローデータ!$H$12:$H$1011,$A$77,ローデータ!$K$12:$K$1011,C73)</f>
        <v>3</v>
      </c>
      <c r="D77" s="286"/>
      <c r="E77" s="285">
        <f>COUNTIFS(ローデータ!$B$12:$B$1011,1,ローデータ!$G$12:$G$1011,$G$4,ローデータ!$H$12:$H$1011,$A$77,ローデータ!$K$12:$K$1011,E73)</f>
        <v>2</v>
      </c>
      <c r="F77" s="286"/>
      <c r="G77" s="285">
        <f>COUNTIFS(ローデータ!$B$12:$B$1011,1,ローデータ!$G$12:$G$1011,$G$4,ローデータ!$H$12:$H$1011,$A$77,ローデータ!$K$12:$K$1011,G73)</f>
        <v>1</v>
      </c>
      <c r="H77" s="287"/>
      <c r="I77" s="287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85">
        <f>COUNTIFS(ローデータ!$B$12:$B$1011,1,ローデータ!$G$12:$G$1011,$G$4,ローデータ!$H$12:$H$1011,$A$78,ローデータ!$K$12:$K$1011,C73)</f>
        <v>8</v>
      </c>
      <c r="D78" s="286"/>
      <c r="E78" s="285">
        <f>COUNTIFS(ローデータ!$B$12:$B$1011,1,ローデータ!$G$12:$G$1011,$G$4,ローデータ!$H$12:$H$1011,$A$78,ローデータ!$K$12:$K$1011,E73)</f>
        <v>4</v>
      </c>
      <c r="F78" s="286"/>
      <c r="G78" s="285">
        <f>COUNTIFS(ローデータ!$B$12:$B$1011,1,ローデータ!$G$12:$G$1011,$G$4,ローデータ!$H$12:$H$1011,$A$78,ローデータ!$K$12:$K$1011,G73)</f>
        <v>3</v>
      </c>
      <c r="H78" s="287"/>
      <c r="I78" s="287"/>
      <c r="J78" s="103">
        <f t="shared" si="2"/>
        <v>15</v>
      </c>
    </row>
    <row r="79" spans="1:15" ht="14.1" customHeight="1" x14ac:dyDescent="0.15">
      <c r="A79" s="141">
        <v>5</v>
      </c>
      <c r="B79" s="50" t="s">
        <v>58</v>
      </c>
      <c r="C79" s="285">
        <f>COUNTIFS(ローデータ!$B$12:$B$1011,1,ローデータ!$G$12:$G$1011,$G$4,ローデータ!$H$12:$H$1011,$A$79,ローデータ!$K$12:$K$1011,C73)</f>
        <v>5</v>
      </c>
      <c r="D79" s="286"/>
      <c r="E79" s="285">
        <f>COUNTIFS(ローデータ!$B$12:$B$1011,1,ローデータ!$G$12:$G$1011,$G$4,ローデータ!$H$12:$H$1011,$A$79,ローデータ!$K$12:$K$1011,E73)</f>
        <v>0</v>
      </c>
      <c r="F79" s="286"/>
      <c r="G79" s="285">
        <f>COUNTIFS(ローデータ!$B$12:$B$1011,1,ローデータ!$G$12:$G$1011,$G$4,ローデータ!$H$12:$H$1011,$A$79,ローデータ!$K$12:$K$1011,G73)</f>
        <v>0</v>
      </c>
      <c r="H79" s="287"/>
      <c r="I79" s="287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85">
        <f>COUNTIFS(ローデータ!$B$12:$B$1011,1,ローデータ!$G$12:$G$1011,$G$4,ローデータ!$H$12:$H$1011,$A$80,ローデータ!$K$12:$K$1011,C73)</f>
        <v>1</v>
      </c>
      <c r="D80" s="286"/>
      <c r="E80" s="285">
        <f>COUNTIFS(ローデータ!$B$12:$B$1011,1,ローデータ!$G$12:$G$1011,$G$4,ローデータ!$H$12:$H$1011,$A$80,ローデータ!$K$12:$K$1011,E73)</f>
        <v>1</v>
      </c>
      <c r="F80" s="286"/>
      <c r="G80" s="285">
        <f>COUNTIFS(ローデータ!$B$12:$B$1011,1,ローデータ!$G$12:$G$1011,$G$4,ローデータ!$H$12:$H$1011,$A$80,ローデータ!$K$12:$K$1011,G73)</f>
        <v>0</v>
      </c>
      <c r="H80" s="287"/>
      <c r="I80" s="287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85">
        <f>COUNTIFS(ローデータ!$B$12:$B$1011,1,ローデータ!$G$12:$G$1011,$G$4,ローデータ!$H$12:$H$1011,$A$81,ローデータ!$K$12:$K$1011,C73)</f>
        <v>3</v>
      </c>
      <c r="D81" s="286"/>
      <c r="E81" s="285">
        <f>COUNTIFS(ローデータ!$B$12:$B$1011,1,ローデータ!$G$12:$G$1011,$G$4,ローデータ!$H$12:$H$1011,$A$81,ローデータ!$K$12:$K$1011,E73)</f>
        <v>1</v>
      </c>
      <c r="F81" s="286"/>
      <c r="G81" s="285">
        <f>COUNTIFS(ローデータ!$B$12:$B$1011,1,ローデータ!$G$12:$G$1011,$G$4,ローデータ!$H$12:$H$1011,$A$81,ローデータ!$K$12:$K$1011,G73)</f>
        <v>0</v>
      </c>
      <c r="H81" s="287"/>
      <c r="I81" s="287"/>
      <c r="J81" s="103">
        <f t="shared" si="2"/>
        <v>4</v>
      </c>
    </row>
    <row r="82" spans="1:17" ht="14.1" customHeight="1" x14ac:dyDescent="0.15">
      <c r="A82" s="141">
        <v>8</v>
      </c>
      <c r="B82" s="50" t="s">
        <v>61</v>
      </c>
      <c r="C82" s="285">
        <f>COUNTIFS(ローデータ!$B$12:$B$1011,1,ローデータ!$G$12:$G$1011,$G$4,ローデータ!$H$12:$H$1011,$A$82,ローデータ!$K$12:$K$1011,C73)</f>
        <v>2</v>
      </c>
      <c r="D82" s="286"/>
      <c r="E82" s="285">
        <f>COUNTIFS(ローデータ!$B$12:$B$1011,1,ローデータ!$G$12:$G$1011,$G$4,ローデータ!$H$12:$H$1011,$A$82,ローデータ!$K$12:$K$1011,E73)</f>
        <v>0</v>
      </c>
      <c r="F82" s="286"/>
      <c r="G82" s="285">
        <f>COUNTIFS(ローデータ!$B$12:$B$1011,1,ローデータ!$G$12:$G$1011,$G$4,ローデータ!$H$12:$H$1011,$A$82,ローデータ!$K$12:$K$1011,G73)</f>
        <v>1</v>
      </c>
      <c r="H82" s="287"/>
      <c r="I82" s="287"/>
      <c r="J82" s="103">
        <f t="shared" si="2"/>
        <v>3</v>
      </c>
    </row>
    <row r="83" spans="1:17" ht="14.1" customHeight="1" thickBot="1" x14ac:dyDescent="0.2">
      <c r="A83" s="135">
        <v>9</v>
      </c>
      <c r="B83" s="68" t="s">
        <v>62</v>
      </c>
      <c r="C83" s="345">
        <f>COUNTIFS(ローデータ!$B$12:$B$1011,1,ローデータ!$G$12:$G$1011,$G$4,ローデータ!$H$12:$H$1011,$A$83,ローデータ!$K$12:$K$1011,C73)</f>
        <v>0</v>
      </c>
      <c r="D83" s="346"/>
      <c r="E83" s="345">
        <f>COUNTIFS(ローデータ!$B$12:$B$1011,1,ローデータ!$G$12:$G$1011,$G$4,ローデータ!$H$12:$H$1011,$A$83,ローデータ!$K$12:$K$1011,E73)</f>
        <v>0</v>
      </c>
      <c r="F83" s="346"/>
      <c r="G83" s="347">
        <f>COUNTIFS(ローデータ!$B$12:$B$1011,1,ローデータ!$G$12:$G$1011,$G$4,ローデータ!$H$12:$H$1011,$A$83,ローデータ!$K$12:$K$1011,G73)</f>
        <v>0</v>
      </c>
      <c r="H83" s="347"/>
      <c r="I83" s="345"/>
      <c r="J83" s="104">
        <f t="shared" si="2"/>
        <v>0</v>
      </c>
    </row>
    <row r="84" spans="1:17" ht="14.1" customHeight="1" thickTop="1" x14ac:dyDescent="0.15">
      <c r="A84" s="327" t="s">
        <v>50</v>
      </c>
      <c r="B84" s="328"/>
      <c r="C84" s="348">
        <f>SUM(C75:D83)</f>
        <v>25</v>
      </c>
      <c r="D84" s="349"/>
      <c r="E84" s="348">
        <f>SUM(E75:F83)</f>
        <v>10</v>
      </c>
      <c r="F84" s="349"/>
      <c r="G84" s="350">
        <f>SUM(G75:I83)</f>
        <v>14</v>
      </c>
      <c r="H84" s="350"/>
      <c r="I84" s="348"/>
      <c r="J84" s="105">
        <f t="shared" si="2"/>
        <v>49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29"/>
      <c r="B89" s="330"/>
      <c r="C89" s="335" t="s">
        <v>166</v>
      </c>
      <c r="D89" s="260"/>
      <c r="E89" s="260"/>
      <c r="F89" s="260"/>
      <c r="G89" s="261"/>
      <c r="H89" s="307" t="s">
        <v>50</v>
      </c>
      <c r="J89" s="351"/>
      <c r="K89" s="352"/>
      <c r="L89" s="289" t="s">
        <v>113</v>
      </c>
      <c r="M89" s="238"/>
      <c r="N89" s="238"/>
      <c r="O89" s="238"/>
      <c r="P89" s="239"/>
      <c r="Q89" s="209" t="s">
        <v>50</v>
      </c>
    </row>
    <row r="90" spans="1:17" ht="14.1" customHeight="1" x14ac:dyDescent="0.15">
      <c r="A90" s="331"/>
      <c r="B90" s="332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08"/>
      <c r="J90" s="353"/>
      <c r="K90" s="354"/>
      <c r="L90" s="212" t="s">
        <v>96</v>
      </c>
      <c r="M90" s="214" t="s">
        <v>97</v>
      </c>
      <c r="N90" s="216" t="s">
        <v>98</v>
      </c>
      <c r="O90" s="214" t="s">
        <v>99</v>
      </c>
      <c r="P90" s="216" t="s">
        <v>100</v>
      </c>
      <c r="Q90" s="210"/>
    </row>
    <row r="91" spans="1:17" ht="14.1" customHeight="1" x14ac:dyDescent="0.15">
      <c r="A91" s="331"/>
      <c r="B91" s="332"/>
      <c r="C91" s="246" t="s">
        <v>65</v>
      </c>
      <c r="D91" s="246" t="s">
        <v>66</v>
      </c>
      <c r="E91" s="275" t="s">
        <v>101</v>
      </c>
      <c r="F91" s="240" t="s">
        <v>102</v>
      </c>
      <c r="G91" s="361" t="s">
        <v>103</v>
      </c>
      <c r="H91" s="308"/>
      <c r="J91" s="355"/>
      <c r="K91" s="356"/>
      <c r="L91" s="213"/>
      <c r="M91" s="215"/>
      <c r="N91" s="217"/>
      <c r="O91" s="215"/>
      <c r="P91" s="217"/>
      <c r="Q91" s="211"/>
    </row>
    <row r="92" spans="1:17" ht="14.1" customHeight="1" x14ac:dyDescent="0.15">
      <c r="A92" s="333"/>
      <c r="B92" s="334"/>
      <c r="C92" s="247"/>
      <c r="D92" s="247"/>
      <c r="E92" s="359"/>
      <c r="F92" s="360"/>
      <c r="G92" s="247"/>
      <c r="H92" s="309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1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8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6</v>
      </c>
      <c r="M101" s="102">
        <f>SUM(M92:M100)</f>
        <v>10</v>
      </c>
      <c r="N101" s="102">
        <f>SUM(N92:N100)</f>
        <v>14</v>
      </c>
      <c r="O101" s="102">
        <f>SUM(O92:O100)</f>
        <v>1</v>
      </c>
      <c r="P101" s="102">
        <f>SUM(P92:P100)</f>
        <v>0</v>
      </c>
      <c r="Q101" s="102">
        <f t="shared" si="3"/>
        <v>31</v>
      </c>
    </row>
    <row r="102" spans="1:17" ht="14.1" customHeight="1" x14ac:dyDescent="0.15">
      <c r="A102" s="133" t="s">
        <v>50</v>
      </c>
      <c r="B102" s="134"/>
      <c r="C102" s="56">
        <f>SUM(C93:C101)</f>
        <v>24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29"/>
      <c r="B106" s="330"/>
      <c r="C106" s="368" t="s">
        <v>114</v>
      </c>
      <c r="D106" s="369"/>
      <c r="E106" s="370"/>
      <c r="F106" s="307" t="s">
        <v>50</v>
      </c>
      <c r="G106" s="80"/>
      <c r="H106" s="351"/>
      <c r="I106" s="352"/>
      <c r="J106" s="289" t="s">
        <v>88</v>
      </c>
      <c r="K106" s="238"/>
      <c r="L106" s="238"/>
      <c r="M106" s="238"/>
      <c r="N106" s="238"/>
      <c r="O106" s="238"/>
      <c r="P106" s="239"/>
      <c r="Q106" s="292" t="s">
        <v>50</v>
      </c>
    </row>
    <row r="107" spans="1:17" ht="14.1" customHeight="1" x14ac:dyDescent="0.15">
      <c r="A107" s="331"/>
      <c r="B107" s="332"/>
      <c r="C107" s="137">
        <v>1</v>
      </c>
      <c r="D107" s="137">
        <v>2</v>
      </c>
      <c r="E107" s="137">
        <v>3</v>
      </c>
      <c r="F107" s="308"/>
      <c r="G107" s="77"/>
      <c r="H107" s="353"/>
      <c r="I107" s="354"/>
      <c r="J107" s="358" t="s">
        <v>104</v>
      </c>
      <c r="K107" s="314" t="s">
        <v>105</v>
      </c>
      <c r="L107" s="314" t="s">
        <v>98</v>
      </c>
      <c r="M107" s="314" t="s">
        <v>106</v>
      </c>
      <c r="N107" s="313" t="s">
        <v>107</v>
      </c>
      <c r="O107" s="314" t="s">
        <v>36</v>
      </c>
      <c r="P107" s="313" t="s">
        <v>30</v>
      </c>
      <c r="Q107" s="357"/>
    </row>
    <row r="108" spans="1:17" ht="14.1" customHeight="1" x14ac:dyDescent="0.15">
      <c r="A108" s="333"/>
      <c r="B108" s="334"/>
      <c r="C108" s="140" t="s">
        <v>67</v>
      </c>
      <c r="D108" s="140" t="s">
        <v>66</v>
      </c>
      <c r="E108" s="140" t="s">
        <v>68</v>
      </c>
      <c r="F108" s="309"/>
      <c r="G108" s="77"/>
      <c r="H108" s="355"/>
      <c r="I108" s="356"/>
      <c r="J108" s="221"/>
      <c r="K108" s="221"/>
      <c r="L108" s="221"/>
      <c r="M108" s="221"/>
      <c r="N108" s="241"/>
      <c r="O108" s="221"/>
      <c r="P108" s="241"/>
      <c r="Q108" s="295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2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2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2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4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1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1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62" t="s">
        <v>50</v>
      </c>
      <c r="B118" s="363"/>
      <c r="C118" s="108">
        <f>SUM(C109:C117)</f>
        <v>10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10</v>
      </c>
      <c r="G118" s="77"/>
      <c r="H118" s="362" t="s">
        <v>50</v>
      </c>
      <c r="I118" s="363"/>
      <c r="J118" s="108">
        <f t="shared" ref="J118:P118" si="8">SUM(J109:J117)</f>
        <v>0</v>
      </c>
      <c r="K118" s="108">
        <f t="shared" si="8"/>
        <v>7</v>
      </c>
      <c r="L118" s="108">
        <f t="shared" si="8"/>
        <v>0</v>
      </c>
      <c r="M118" s="108">
        <f t="shared" si="8"/>
        <v>0</v>
      </c>
      <c r="N118" s="108">
        <f t="shared" si="8"/>
        <v>4</v>
      </c>
      <c r="O118" s="108">
        <f t="shared" si="8"/>
        <v>2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64"/>
      <c r="B123" s="364"/>
      <c r="C123" s="253" t="s">
        <v>16</v>
      </c>
      <c r="D123" s="254"/>
      <c r="E123" s="254"/>
      <c r="F123" s="254"/>
      <c r="G123" s="255"/>
      <c r="H123" s="365" t="s">
        <v>50</v>
      </c>
      <c r="I123" s="259" t="s">
        <v>13</v>
      </c>
      <c r="J123" s="260"/>
      <c r="K123" s="261"/>
      <c r="L123" s="307" t="s">
        <v>50</v>
      </c>
    </row>
    <row r="124" spans="1:17" ht="14.1" customHeight="1" x14ac:dyDescent="0.15">
      <c r="A124" s="364"/>
      <c r="B124" s="36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66"/>
      <c r="I124" s="52">
        <v>1</v>
      </c>
      <c r="J124" s="44">
        <v>2</v>
      </c>
      <c r="K124" s="44">
        <v>3</v>
      </c>
      <c r="L124" s="308"/>
    </row>
    <row r="125" spans="1:17" ht="14.1" customHeight="1" x14ac:dyDescent="0.15">
      <c r="A125" s="364"/>
      <c r="B125" s="364"/>
      <c r="C125" s="246" t="s">
        <v>65</v>
      </c>
      <c r="D125" s="246" t="s">
        <v>66</v>
      </c>
      <c r="E125" s="275" t="s">
        <v>101</v>
      </c>
      <c r="F125" s="240" t="s">
        <v>102</v>
      </c>
      <c r="G125" s="361" t="s">
        <v>103</v>
      </c>
      <c r="H125" s="366"/>
      <c r="I125" s="373" t="s">
        <v>67</v>
      </c>
      <c r="J125" s="371" t="s">
        <v>66</v>
      </c>
      <c r="K125" s="371" t="s">
        <v>68</v>
      </c>
      <c r="L125" s="308"/>
    </row>
    <row r="126" spans="1:17" ht="14.1" customHeight="1" x14ac:dyDescent="0.15">
      <c r="A126" s="364"/>
      <c r="B126" s="364"/>
      <c r="C126" s="247"/>
      <c r="D126" s="247"/>
      <c r="E126" s="359"/>
      <c r="F126" s="360"/>
      <c r="G126" s="247"/>
      <c r="H126" s="367"/>
      <c r="I126" s="373"/>
      <c r="J126" s="371"/>
      <c r="K126" s="371"/>
      <c r="L126" s="309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2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2</v>
      </c>
      <c r="I127" s="114">
        <f>COUNTIFS(ローデータ!$B$12:$B$1011,1,ローデータ!$G$12:$G$1011,$G$4,ローデータ!$K$12:$K$1011,$F$21,ローデータ!$S$12:$S$1011,$I$124,ローデータ!$H$12:$H$1011,A127)</f>
        <v>2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7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7</v>
      </c>
      <c r="I128" s="114">
        <f>COUNTIFS(ローデータ!$B$12:$B$1011,1,ローデータ!$G$12:$G$1011,$G$4,ローデータ!$K$12:$K$1011,$F$21,ローデータ!$S$12:$S$1011,$I$124,ローデータ!$H$12:$H$1011,A128)</f>
        <v>7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7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3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3</v>
      </c>
      <c r="I130" s="114">
        <f>COUNTIFS(ローデータ!$B$12:$B$1011,1,ローデータ!$G$12:$G$1011,$G$4,ローデータ!$K$12:$K$1011,$F$21,ローデータ!$S$12:$S$1011,$I$124,ローデータ!$H$12:$H$1011,A130)</f>
        <v>3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62" t="s">
        <v>50</v>
      </c>
      <c r="B136" s="363"/>
      <c r="C136" s="108">
        <f>SUM(C127:C135)</f>
        <v>14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14</v>
      </c>
      <c r="I136" s="110">
        <f>SUM(I127:I135)</f>
        <v>14</v>
      </c>
      <c r="J136" s="108">
        <f>SUM(J127:J135)</f>
        <v>0</v>
      </c>
      <c r="K136" s="108">
        <f>SUM(K127:K135)</f>
        <v>0</v>
      </c>
      <c r="L136" s="108">
        <f t="shared" si="9"/>
        <v>14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72"/>
      <c r="B140" s="372"/>
      <c r="C140" s="231" t="s">
        <v>70</v>
      </c>
      <c r="D140" s="232"/>
      <c r="E140" s="232"/>
      <c r="F140" s="232"/>
      <c r="G140" s="233"/>
      <c r="H140" s="234" t="s">
        <v>50</v>
      </c>
      <c r="I140" s="237" t="s">
        <v>71</v>
      </c>
      <c r="J140" s="238"/>
      <c r="K140" s="238"/>
      <c r="L140" s="238"/>
      <c r="M140" s="238"/>
      <c r="N140" s="238"/>
      <c r="O140" s="239"/>
      <c r="P140" s="316" t="s">
        <v>50</v>
      </c>
    </row>
    <row r="141" spans="1:16" ht="14.1" customHeight="1" x14ac:dyDescent="0.15">
      <c r="A141" s="372"/>
      <c r="B141" s="372"/>
      <c r="C141" s="212" t="s">
        <v>96</v>
      </c>
      <c r="D141" s="214" t="s">
        <v>97</v>
      </c>
      <c r="E141" s="216" t="s">
        <v>98</v>
      </c>
      <c r="F141" s="214" t="s">
        <v>99</v>
      </c>
      <c r="G141" s="216" t="s">
        <v>100</v>
      </c>
      <c r="H141" s="235"/>
      <c r="I141" s="374" t="s">
        <v>104</v>
      </c>
      <c r="J141" s="220" t="s">
        <v>105</v>
      </c>
      <c r="K141" s="220" t="s">
        <v>98</v>
      </c>
      <c r="L141" s="220" t="s">
        <v>106</v>
      </c>
      <c r="M141" s="240" t="s">
        <v>107</v>
      </c>
      <c r="N141" s="220" t="s">
        <v>36</v>
      </c>
      <c r="O141" s="240" t="s">
        <v>30</v>
      </c>
      <c r="P141" s="317"/>
    </row>
    <row r="142" spans="1:16" ht="14.1" customHeight="1" x14ac:dyDescent="0.15">
      <c r="A142" s="372"/>
      <c r="B142" s="372"/>
      <c r="C142" s="213"/>
      <c r="D142" s="215"/>
      <c r="E142" s="217"/>
      <c r="F142" s="215"/>
      <c r="G142" s="217"/>
      <c r="H142" s="236"/>
      <c r="I142" s="323"/>
      <c r="J142" s="221"/>
      <c r="K142" s="221"/>
      <c r="L142" s="221"/>
      <c r="M142" s="241"/>
      <c r="N142" s="221"/>
      <c r="O142" s="241"/>
      <c r="P142" s="318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2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2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2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1</v>
      </c>
      <c r="N143" s="90">
        <f>SUMIFS(ローデータ!$Y$12:$Y$1011,ローデータ!$B$12:$B$1011,1,ローデータ!$G$12:$G$1011,$G$4,ローデータ!$K$12:$K$1011,$F$21,ローデータ!$H$12:$H$1011,A143)</f>
        <v>1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4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9</v>
      </c>
      <c r="E144" s="90">
        <f>SUMIFS(ローデータ!$O$12:$O$1011,ローデータ!$B$12:$B$1011,1,ローデータ!$G$12:$G$1011,$G$4,ローデータ!$K$12:$K$1011,$F$21,ローデータ!$H$12:$H$1011,A144)</f>
        <v>2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7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7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3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1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2</v>
      </c>
      <c r="E146" s="90">
        <f>SUMIFS(ローデータ!$O$12:$O$1011,ローデータ!$B$12:$B$1011,1,ローデータ!$G$12:$G$1011,$G$4,ローデータ!$K$12:$K$1011,$F$21,ローデータ!$H$12:$H$1011,A146)</f>
        <v>3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5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4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5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1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1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5" t="s">
        <v>50</v>
      </c>
      <c r="B152" s="375"/>
      <c r="C152" s="56">
        <f>SUM(C143:C151)</f>
        <v>0</v>
      </c>
      <c r="D152" s="56">
        <f>SUM(D143:D151)</f>
        <v>15</v>
      </c>
      <c r="E152" s="56">
        <f>SUM(E143:E151)</f>
        <v>7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22</v>
      </c>
      <c r="I152" s="56">
        <f t="shared" ref="I152:O152" si="15">SUM(I143:I151)</f>
        <v>0</v>
      </c>
      <c r="J152" s="56">
        <f t="shared" si="15"/>
        <v>11</v>
      </c>
      <c r="K152" s="56">
        <f t="shared" si="15"/>
        <v>7</v>
      </c>
      <c r="L152" s="56">
        <f t="shared" si="15"/>
        <v>0</v>
      </c>
      <c r="M152" s="56">
        <f t="shared" si="15"/>
        <v>9</v>
      </c>
      <c r="N152" s="56">
        <f t="shared" si="15"/>
        <v>1</v>
      </c>
      <c r="O152" s="56">
        <f t="shared" si="15"/>
        <v>0</v>
      </c>
      <c r="P152" s="56">
        <f t="shared" si="13"/>
        <v>28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29"/>
      <c r="B156" s="376"/>
      <c r="C156" s="376"/>
      <c r="D156" s="376"/>
      <c r="E156" s="330"/>
      <c r="F156" s="337" t="s">
        <v>25</v>
      </c>
      <c r="G156" s="337"/>
      <c r="H156" s="337"/>
      <c r="I156" s="337"/>
      <c r="J156" s="337"/>
      <c r="K156" s="337"/>
      <c r="L156" s="337"/>
      <c r="M156" s="262" t="s">
        <v>50</v>
      </c>
    </row>
    <row r="157" spans="1:16" ht="14.1" customHeight="1" x14ac:dyDescent="0.15">
      <c r="A157" s="331"/>
      <c r="B157" s="377"/>
      <c r="C157" s="377"/>
      <c r="D157" s="377"/>
      <c r="E157" s="332"/>
      <c r="F157" s="289">
        <v>1</v>
      </c>
      <c r="G157" s="239"/>
      <c r="H157" s="289">
        <v>2</v>
      </c>
      <c r="I157" s="239"/>
      <c r="J157" s="289">
        <v>3</v>
      </c>
      <c r="K157" s="238"/>
      <c r="L157" s="239"/>
      <c r="M157" s="263"/>
    </row>
    <row r="158" spans="1:16" ht="14.1" customHeight="1" x14ac:dyDescent="0.15">
      <c r="A158" s="333"/>
      <c r="B158" s="378"/>
      <c r="C158" s="378"/>
      <c r="D158" s="378"/>
      <c r="E158" s="334"/>
      <c r="F158" s="342" t="s">
        <v>72</v>
      </c>
      <c r="G158" s="343"/>
      <c r="H158" s="342" t="s">
        <v>74</v>
      </c>
      <c r="I158" s="343"/>
      <c r="J158" s="342" t="s">
        <v>84</v>
      </c>
      <c r="K158" s="344"/>
      <c r="L158" s="344"/>
      <c r="M158" s="264"/>
    </row>
    <row r="159" spans="1:16" ht="14.1" customHeight="1" x14ac:dyDescent="0.15">
      <c r="A159" s="381" t="s">
        <v>73</v>
      </c>
      <c r="B159" s="143" t="s">
        <v>85</v>
      </c>
      <c r="C159" s="384" t="s">
        <v>87</v>
      </c>
      <c r="D159" s="385"/>
      <c r="E159" s="386"/>
      <c r="F159" s="285">
        <f>COUNTIFS(ローデータ!$B$12:$B$1011,1,ローデータ!$G$12:$G$1011,$G$4,ローデータ!$I$12:$I$1011,$C$14,ローデータ!$K$12:$K$1011,F157)</f>
        <v>25</v>
      </c>
      <c r="G159" s="286"/>
      <c r="H159" s="285">
        <f>COUNTIFS(ローデータ!$B$12:$B$1011,1,ローデータ!$G$12:$G$1011,$G$4,ローデータ!$I$12:$I$1011,$C$14,ローデータ!$K$12:$K$1011,H157)</f>
        <v>10</v>
      </c>
      <c r="I159" s="286"/>
      <c r="J159" s="285">
        <f>COUNTIFS(ローデータ!$B$12:$B$1011,1,ローデータ!$G$12:$G$1011,$G$4,ローデータ!$I$12:$I$1011,$C$14,ローデータ!$K$12:$K$1011,J157)</f>
        <v>14</v>
      </c>
      <c r="K159" s="287"/>
      <c r="L159" s="286"/>
      <c r="M159" s="56">
        <f t="shared" ref="M159:M171" si="16">SUM(F159:L159)</f>
        <v>49</v>
      </c>
    </row>
    <row r="160" spans="1:16" ht="14.1" customHeight="1" x14ac:dyDescent="0.15">
      <c r="A160" s="382"/>
      <c r="B160" s="387" t="s">
        <v>86</v>
      </c>
      <c r="C160" s="139">
        <v>1</v>
      </c>
      <c r="D160" s="379" t="s">
        <v>75</v>
      </c>
      <c r="E160" s="380"/>
      <c r="F160" s="285">
        <f>COUNTIFS(ローデータ!$B$12:$B$1011,1,ローデータ!$G$12:$G$1011,$G$4,ローデータ!$I$12:$I$1011,$B$14,ローデータ!$J$12:$J$1011,C160,ローデータ!$K$12:$K$1011,$F$157)</f>
        <v>0</v>
      </c>
      <c r="G160" s="286"/>
      <c r="H160" s="285">
        <f>COUNTIFS(ローデータ!$B$12:$B$1011,1,ローデータ!$G$12:$G$1011,$G$4,ローデータ!$I$12:$I$1011,$B$14,ローデータ!$J$12:$J$1011,C160,ローデータ!$K$12:$K$1011,$H$157)</f>
        <v>0</v>
      </c>
      <c r="I160" s="286"/>
      <c r="J160" s="285">
        <f>COUNTIFS(ローデータ!$B$12:$B$1011,1,ローデータ!$G$12:$G$1011,$G$4,ローデータ!$I$12:$I$1011,$B$14,ローデータ!$J$12:$J$1011,C160,ローデータ!$K$12:$K$1011,$J$157)</f>
        <v>0</v>
      </c>
      <c r="K160" s="287"/>
      <c r="L160" s="286"/>
      <c r="M160" s="56">
        <f t="shared" si="16"/>
        <v>0</v>
      </c>
      <c r="N160" s="9"/>
    </row>
    <row r="161" spans="1:19" ht="14.1" customHeight="1" x14ac:dyDescent="0.15">
      <c r="A161" s="382"/>
      <c r="B161" s="388"/>
      <c r="C161" s="139">
        <v>2</v>
      </c>
      <c r="D161" s="379" t="s">
        <v>76</v>
      </c>
      <c r="E161" s="380"/>
      <c r="F161" s="285">
        <f>COUNTIFS(ローデータ!$B$12:$B$1011,1,ローデータ!$G$12:$G$1011,$G$4,ローデータ!$I$12:$I$1011,$B$14,ローデータ!$J$12:$J$1011,C161,ローデータ!$K$12:$K$1011,$F$157)</f>
        <v>0</v>
      </c>
      <c r="G161" s="286"/>
      <c r="H161" s="285">
        <f>COUNTIFS(ローデータ!$B$12:$B$1011,1,ローデータ!$G$12:$G$1011,$G$4,ローデータ!$I$12:$I$1011,$B$14,ローデータ!$J$12:$J$1011,C161,ローデータ!$K$12:$K$1011,$H$157)</f>
        <v>0</v>
      </c>
      <c r="I161" s="286"/>
      <c r="J161" s="285">
        <f>COUNTIFS(ローデータ!$B$12:$B$1011,1,ローデータ!$G$12:$G$1011,$G$4,ローデータ!$I$12:$I$1011,$B$14,ローデータ!$J$12:$J$1011,C161,ローデータ!$K$12:$K$1011,$J$157)</f>
        <v>0</v>
      </c>
      <c r="K161" s="287"/>
      <c r="L161" s="286"/>
      <c r="M161" s="56">
        <f t="shared" si="16"/>
        <v>0</v>
      </c>
    </row>
    <row r="162" spans="1:19" ht="14.1" customHeight="1" x14ac:dyDescent="0.15">
      <c r="A162" s="382"/>
      <c r="B162" s="388"/>
      <c r="C162" s="139">
        <v>3</v>
      </c>
      <c r="D162" s="379" t="s">
        <v>77</v>
      </c>
      <c r="E162" s="380"/>
      <c r="F162" s="285">
        <f>COUNTIFS(ローデータ!$B$12:$B$1011,1,ローデータ!$G$12:$G$1011,$G$4,ローデータ!$I$12:$I$1011,$B$14,ローデータ!$J$12:$J$1011,C162,ローデータ!$K$12:$K$1011,$F$157)</f>
        <v>0</v>
      </c>
      <c r="G162" s="286"/>
      <c r="H162" s="285">
        <f>COUNTIFS(ローデータ!$B$12:$B$1011,1,ローデータ!$G$12:$G$1011,$G$4,ローデータ!$I$12:$I$1011,$B$14,ローデータ!$J$12:$J$1011,C162,ローデータ!$K$12:$K$1011,$H$157)</f>
        <v>0</v>
      </c>
      <c r="I162" s="286"/>
      <c r="J162" s="285">
        <f>COUNTIFS(ローデータ!$B$12:$B$1011,1,ローデータ!$G$12:$G$1011,$G$4,ローデータ!$I$12:$I$1011,$B$14,ローデータ!$J$12:$J$1011,C162,ローデータ!$K$12:$K$1011,$J$157)</f>
        <v>0</v>
      </c>
      <c r="K162" s="287"/>
      <c r="L162" s="286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82"/>
      <c r="B163" s="388"/>
      <c r="C163" s="139">
        <v>4</v>
      </c>
      <c r="D163" s="379" t="s">
        <v>110</v>
      </c>
      <c r="E163" s="380"/>
      <c r="F163" s="285">
        <f>COUNTIFS(ローデータ!$B$12:$B$1011,1,ローデータ!$G$12:$G$1011,$G$4,ローデータ!$I$12:$I$1011,$B$14,ローデータ!$J$12:$J$1011,C163,ローデータ!$K$12:$K$1011,$F$157)</f>
        <v>0</v>
      </c>
      <c r="G163" s="286"/>
      <c r="H163" s="285">
        <f>COUNTIFS(ローデータ!$B$12:$B$1011,1,ローデータ!$G$12:$G$1011,$G$4,ローデータ!$I$12:$I$1011,$B$14,ローデータ!$J$12:$J$1011,C163,ローデータ!$K$12:$K$1011,$H$157)</f>
        <v>0</v>
      </c>
      <c r="I163" s="286"/>
      <c r="J163" s="285">
        <f>COUNTIFS(ローデータ!$B$12:$B$1011,1,ローデータ!$G$12:$G$1011,$G$4,ローデータ!$I$12:$I$1011,$B$14,ローデータ!$J$12:$J$1011,C163,ローデータ!$K$12:$K$1011,$J$157)</f>
        <v>0</v>
      </c>
      <c r="K163" s="287"/>
      <c r="L163" s="286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82"/>
      <c r="B164" s="388"/>
      <c r="C164" s="139">
        <v>5</v>
      </c>
      <c r="D164" s="379" t="s">
        <v>78</v>
      </c>
      <c r="E164" s="380"/>
      <c r="F164" s="285">
        <f>COUNTIFS(ローデータ!$B$12:$B$1011,1,ローデータ!$G$12:$G$1011,$G$4,ローデータ!$I$12:$I$1011,$B$14,ローデータ!$J$12:$J$1011,C164,ローデータ!$K$12:$K$1011,$F$157)</f>
        <v>0</v>
      </c>
      <c r="G164" s="286"/>
      <c r="H164" s="285">
        <f>COUNTIFS(ローデータ!$B$12:$B$1011,1,ローデータ!$G$12:$G$1011,$G$4,ローデータ!$I$12:$I$1011,$B$14,ローデータ!$J$12:$J$1011,C164,ローデータ!$K$12:$K$1011,$H$157)</f>
        <v>0</v>
      </c>
      <c r="I164" s="286"/>
      <c r="J164" s="285">
        <f>COUNTIFS(ローデータ!$B$12:$B$1011,1,ローデータ!$G$12:$G$1011,$G$4,ローデータ!$I$12:$I$1011,$B$14,ローデータ!$J$12:$J$1011,C164,ローデータ!$K$12:$K$1011,$J$157)</f>
        <v>0</v>
      </c>
      <c r="K164" s="287"/>
      <c r="L164" s="286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82"/>
      <c r="B165" s="388"/>
      <c r="C165" s="139">
        <v>6</v>
      </c>
      <c r="D165" s="379" t="s">
        <v>79</v>
      </c>
      <c r="E165" s="380"/>
      <c r="F165" s="285">
        <f>COUNTIFS(ローデータ!$B$12:$B$1011,1,ローデータ!$G$12:$G$1011,$G$4,ローデータ!$I$12:$I$1011,$B$14,ローデータ!$J$12:$J$1011,C165,ローデータ!$K$12:$K$1011,$F$157)</f>
        <v>0</v>
      </c>
      <c r="G165" s="286"/>
      <c r="H165" s="285">
        <f>COUNTIFS(ローデータ!$B$12:$B$1011,1,ローデータ!$G$12:$G$1011,$G$4,ローデータ!$I$12:$I$1011,$B$14,ローデータ!$J$12:$J$1011,C165,ローデータ!$K$12:$K$1011,$H$157)</f>
        <v>0</v>
      </c>
      <c r="I165" s="286"/>
      <c r="J165" s="285">
        <f>COUNTIFS(ローデータ!$B$12:$B$1011,1,ローデータ!$G$12:$G$1011,$G$4,ローデータ!$I$12:$I$1011,$B$14,ローデータ!$J$12:$J$1011,C165,ローデータ!$K$12:$K$1011,$J$157)</f>
        <v>0</v>
      </c>
      <c r="K165" s="287"/>
      <c r="L165" s="286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82"/>
      <c r="B166" s="388"/>
      <c r="C166" s="139">
        <v>7</v>
      </c>
      <c r="D166" s="379" t="s">
        <v>80</v>
      </c>
      <c r="E166" s="380"/>
      <c r="F166" s="285">
        <f>COUNTIFS(ローデータ!$B$12:$B$1011,1,ローデータ!$G$12:$G$1011,$G$4,ローデータ!$I$12:$I$1011,$B$14,ローデータ!$J$12:$J$1011,C166,ローデータ!$K$12:$K$1011,$F$157)</f>
        <v>0</v>
      </c>
      <c r="G166" s="286"/>
      <c r="H166" s="285">
        <f>COUNTIFS(ローデータ!$B$12:$B$1011,1,ローデータ!$G$12:$G$1011,$G$4,ローデータ!$I$12:$I$1011,$B$14,ローデータ!$J$12:$J$1011,C166,ローデータ!$K$12:$K$1011,$H$157)</f>
        <v>0</v>
      </c>
      <c r="I166" s="286"/>
      <c r="J166" s="285">
        <f>COUNTIFS(ローデータ!$B$12:$B$1011,1,ローデータ!$G$12:$G$1011,$G$4,ローデータ!$I$12:$I$1011,$B$14,ローデータ!$J$12:$J$1011,C166,ローデータ!$K$12:$K$1011,$J$157)</f>
        <v>0</v>
      </c>
      <c r="K166" s="287"/>
      <c r="L166" s="286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82"/>
      <c r="B167" s="388"/>
      <c r="C167" s="139">
        <v>8</v>
      </c>
      <c r="D167" s="379" t="s">
        <v>81</v>
      </c>
      <c r="E167" s="380"/>
      <c r="F167" s="285">
        <f>COUNTIFS(ローデータ!$B$12:$B$1011,1,ローデータ!$G$12:$G$1011,$G$4,ローデータ!$I$12:$I$1011,$B$14,ローデータ!$J$12:$J$1011,C167,ローデータ!$K$12:$K$1011,$F$157)</f>
        <v>0</v>
      </c>
      <c r="G167" s="286"/>
      <c r="H167" s="285">
        <f>COUNTIFS(ローデータ!$B$12:$B$1011,1,ローデータ!$G$12:$G$1011,$G$4,ローデータ!$I$12:$I$1011,$B$14,ローデータ!$J$12:$J$1011,C167,ローデータ!$K$12:$K$1011,$H$157)</f>
        <v>0</v>
      </c>
      <c r="I167" s="286"/>
      <c r="J167" s="285">
        <f>COUNTIFS(ローデータ!$B$12:$B$1011,1,ローデータ!$G$12:$G$1011,$G$4,ローデータ!$I$12:$I$1011,$B$14,ローデータ!$J$12:$J$1011,C167,ローデータ!$K$12:$K$1011,$J$157)</f>
        <v>0</v>
      </c>
      <c r="K167" s="287"/>
      <c r="L167" s="286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82"/>
      <c r="B168" s="388"/>
      <c r="C168" s="139">
        <v>9</v>
      </c>
      <c r="D168" s="379" t="s">
        <v>82</v>
      </c>
      <c r="E168" s="380"/>
      <c r="F168" s="285">
        <f>COUNTIFS(ローデータ!$B$12:$B$1011,1,ローデータ!$G$12:$G$1011,$G$4,ローデータ!$I$12:$I$1011,$B$14,ローデータ!$J$12:$J$1011,C168,ローデータ!$K$12:$K$1011,$F$157)</f>
        <v>0</v>
      </c>
      <c r="G168" s="286"/>
      <c r="H168" s="285">
        <f>COUNTIFS(ローデータ!$B$12:$B$1011,1,ローデータ!$G$12:$G$1011,$G$4,ローデータ!$I$12:$I$1011,$B$14,ローデータ!$J$12:$J$1011,C168,ローデータ!$K$12:$K$1011,$H$157)</f>
        <v>0</v>
      </c>
      <c r="I168" s="286"/>
      <c r="J168" s="285">
        <f>COUNTIFS(ローデータ!$B$12:$B$1011,1,ローデータ!$G$12:$G$1011,$G$4,ローデータ!$I$12:$I$1011,$B$14,ローデータ!$J$12:$J$1011,C168,ローデータ!$K$12:$K$1011,$J$157)</f>
        <v>0</v>
      </c>
      <c r="K168" s="287"/>
      <c r="L168" s="286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82"/>
      <c r="B169" s="388"/>
      <c r="C169" s="139">
        <v>10</v>
      </c>
      <c r="D169" s="379" t="s">
        <v>111</v>
      </c>
      <c r="E169" s="380"/>
      <c r="F169" s="285">
        <f>COUNTIFS(ローデータ!$B$12:$B$1011,1,ローデータ!$G$12:$G$1011,$G$4,ローデータ!$I$12:$I$1011,$B$14,ローデータ!$J$12:$J$1011,C169,ローデータ!$K$12:$K$1011,$F$157)</f>
        <v>0</v>
      </c>
      <c r="G169" s="286"/>
      <c r="H169" s="285">
        <f>COUNTIFS(ローデータ!$B$12:$B$1011,1,ローデータ!$G$12:$G$1011,$G$4,ローデータ!$I$12:$I$1011,$B$14,ローデータ!$J$12:$J$1011,C169,ローデータ!$K$12:$K$1011,$H$157)</f>
        <v>0</v>
      </c>
      <c r="I169" s="286"/>
      <c r="J169" s="285">
        <f>COUNTIFS(ローデータ!$B$12:$B$1011,1,ローデータ!$G$12:$G$1011,$G$4,ローデータ!$I$12:$I$1011,$B$14,ローデータ!$J$12:$J$1011,C169,ローデータ!$K$12:$K$1011,$J$157)</f>
        <v>0</v>
      </c>
      <c r="K169" s="287"/>
      <c r="L169" s="286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83"/>
      <c r="B170" s="389"/>
      <c r="C170" s="139">
        <v>11</v>
      </c>
      <c r="D170" s="379" t="s">
        <v>83</v>
      </c>
      <c r="E170" s="380"/>
      <c r="F170" s="285">
        <f>COUNTIFS(ローデータ!$B$12:$B$1011,1,ローデータ!$G$12:$G$1011,$G$4,ローデータ!$I$12:$I$1011,$B$14,ローデータ!$J$12:$J$1011,C170,ローデータ!$K$12:$K$1011,$F$157)</f>
        <v>0</v>
      </c>
      <c r="G170" s="286"/>
      <c r="H170" s="285">
        <f>COUNTIFS(ローデータ!$B$12:$B$1011,1,ローデータ!$G$12:$G$1011,$G$4,ローデータ!$I$12:$I$1011,$B$14,ローデータ!$J$12:$J$1011,C170,ローデータ!$K$12:$K$1011,$H$157)</f>
        <v>0</v>
      </c>
      <c r="I170" s="286"/>
      <c r="J170" s="285">
        <f>COUNTIFS(ローデータ!$B$12:$B$1011,1,ローデータ!$G$12:$G$1011,$G$4,ローデータ!$I$12:$I$1011,$B$14,ローデータ!$J$12:$J$1011,C170,ローデータ!$K$12:$K$1011,$J$157)</f>
        <v>0</v>
      </c>
      <c r="K170" s="287"/>
      <c r="L170" s="286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84" t="s">
        <v>50</v>
      </c>
      <c r="B171" s="385"/>
      <c r="C171" s="385"/>
      <c r="D171" s="385"/>
      <c r="E171" s="386"/>
      <c r="F171" s="285">
        <f>SUM(F159:G170)</f>
        <v>25</v>
      </c>
      <c r="G171" s="286"/>
      <c r="H171" s="285">
        <f>SUM(H159:I170)</f>
        <v>10</v>
      </c>
      <c r="I171" s="286"/>
      <c r="J171" s="285">
        <f>SUM(J159:L170)</f>
        <v>14</v>
      </c>
      <c r="K171" s="287"/>
      <c r="L171" s="286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9"/>
      <c r="B175" s="376"/>
      <c r="C175" s="376"/>
      <c r="D175" s="376"/>
      <c r="E175" s="330"/>
      <c r="F175" s="337" t="s">
        <v>112</v>
      </c>
      <c r="G175" s="337"/>
      <c r="H175" s="337"/>
      <c r="I175" s="337"/>
      <c r="J175" s="337"/>
      <c r="K175" s="262" t="s">
        <v>50</v>
      </c>
      <c r="L175" s="9"/>
      <c r="M175" s="9"/>
    </row>
    <row r="176" spans="1:19" ht="14.1" customHeight="1" x14ac:dyDescent="0.15">
      <c r="A176" s="331"/>
      <c r="B176" s="377"/>
      <c r="C176" s="377"/>
      <c r="D176" s="377"/>
      <c r="E176" s="332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3"/>
      <c r="L176" s="9"/>
      <c r="M176" s="9"/>
    </row>
    <row r="177" spans="1:13" ht="14.1" customHeight="1" x14ac:dyDescent="0.15">
      <c r="A177" s="331"/>
      <c r="B177" s="377"/>
      <c r="C177" s="377"/>
      <c r="D177" s="377"/>
      <c r="E177" s="332"/>
      <c r="F177" s="246" t="s">
        <v>65</v>
      </c>
      <c r="G177" s="246" t="s">
        <v>66</v>
      </c>
      <c r="H177" s="275" t="s">
        <v>101</v>
      </c>
      <c r="I177" s="240" t="s">
        <v>102</v>
      </c>
      <c r="J177" s="361" t="s">
        <v>103</v>
      </c>
      <c r="K177" s="263"/>
      <c r="L177" s="9"/>
      <c r="M177" s="9"/>
    </row>
    <row r="178" spans="1:13" ht="14.1" customHeight="1" x14ac:dyDescent="0.15">
      <c r="A178" s="333"/>
      <c r="B178" s="378"/>
      <c r="C178" s="378"/>
      <c r="D178" s="378"/>
      <c r="E178" s="334"/>
      <c r="F178" s="247"/>
      <c r="G178" s="247"/>
      <c r="H178" s="359"/>
      <c r="I178" s="360"/>
      <c r="J178" s="247"/>
      <c r="K178" s="264"/>
      <c r="L178" s="9"/>
      <c r="M178" s="9"/>
    </row>
    <row r="179" spans="1:13" ht="14.1" customHeight="1" x14ac:dyDescent="0.15">
      <c r="A179" s="381" t="s">
        <v>73</v>
      </c>
      <c r="B179" s="117" t="s">
        <v>85</v>
      </c>
      <c r="C179" s="362" t="s">
        <v>87</v>
      </c>
      <c r="D179" s="390"/>
      <c r="E179" s="363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25</v>
      </c>
      <c r="L179" s="9"/>
    </row>
    <row r="180" spans="1:13" ht="14.1" customHeight="1" x14ac:dyDescent="0.15">
      <c r="A180" s="382"/>
      <c r="B180" s="387" t="s">
        <v>86</v>
      </c>
      <c r="C180" s="139">
        <v>1</v>
      </c>
      <c r="D180" s="379" t="s">
        <v>75</v>
      </c>
      <c r="E180" s="380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82"/>
      <c r="B181" s="388"/>
      <c r="C181" s="139">
        <v>2</v>
      </c>
      <c r="D181" s="379" t="s">
        <v>76</v>
      </c>
      <c r="E181" s="380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82"/>
      <c r="B182" s="388"/>
      <c r="C182" s="139">
        <v>3</v>
      </c>
      <c r="D182" s="379" t="s">
        <v>77</v>
      </c>
      <c r="E182" s="380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82"/>
      <c r="B183" s="388"/>
      <c r="C183" s="139">
        <v>4</v>
      </c>
      <c r="D183" s="379" t="s">
        <v>110</v>
      </c>
      <c r="E183" s="380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82"/>
      <c r="B184" s="388"/>
      <c r="C184" s="139">
        <v>5</v>
      </c>
      <c r="D184" s="379" t="s">
        <v>78</v>
      </c>
      <c r="E184" s="380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82"/>
      <c r="B185" s="388"/>
      <c r="C185" s="139">
        <v>6</v>
      </c>
      <c r="D185" s="379" t="s">
        <v>79</v>
      </c>
      <c r="E185" s="380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82"/>
      <c r="B186" s="388"/>
      <c r="C186" s="139">
        <v>7</v>
      </c>
      <c r="D186" s="379" t="s">
        <v>80</v>
      </c>
      <c r="E186" s="380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82"/>
      <c r="B187" s="388"/>
      <c r="C187" s="139">
        <v>8</v>
      </c>
      <c r="D187" s="379" t="s">
        <v>81</v>
      </c>
      <c r="E187" s="380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82"/>
      <c r="B188" s="388"/>
      <c r="C188" s="139">
        <v>9</v>
      </c>
      <c r="D188" s="379" t="s">
        <v>82</v>
      </c>
      <c r="E188" s="380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82"/>
      <c r="B189" s="388"/>
      <c r="C189" s="139">
        <v>10</v>
      </c>
      <c r="D189" s="379" t="s">
        <v>111</v>
      </c>
      <c r="E189" s="380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83"/>
      <c r="B190" s="389"/>
      <c r="C190" s="139">
        <v>11</v>
      </c>
      <c r="D190" s="379" t="s">
        <v>83</v>
      </c>
      <c r="E190" s="380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84" t="s">
        <v>50</v>
      </c>
      <c r="B191" s="385"/>
      <c r="C191" s="385"/>
      <c r="D191" s="385"/>
      <c r="E191" s="386"/>
      <c r="F191" s="56">
        <f>SUM(F179:F190)</f>
        <v>24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6">
        <f t="shared" si="17"/>
        <v>25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1"/>
      <c r="B194" s="391"/>
      <c r="C194" s="391"/>
      <c r="D194" s="391"/>
      <c r="E194" s="352"/>
      <c r="F194" s="238" t="s">
        <v>113</v>
      </c>
      <c r="G194" s="238"/>
      <c r="H194" s="238"/>
      <c r="I194" s="238"/>
      <c r="J194" s="239"/>
      <c r="K194" s="273" t="s">
        <v>50</v>
      </c>
      <c r="L194" s="9"/>
      <c r="M194" s="9"/>
    </row>
    <row r="195" spans="1:18" ht="14.1" customHeight="1" x14ac:dyDescent="0.15">
      <c r="A195" s="353"/>
      <c r="B195" s="392"/>
      <c r="C195" s="392"/>
      <c r="D195" s="392"/>
      <c r="E195" s="354"/>
      <c r="F195" s="395" t="s">
        <v>96</v>
      </c>
      <c r="G195" s="214" t="s">
        <v>97</v>
      </c>
      <c r="H195" s="216" t="s">
        <v>98</v>
      </c>
      <c r="I195" s="214" t="s">
        <v>99</v>
      </c>
      <c r="J195" s="216" t="s">
        <v>100</v>
      </c>
      <c r="K195" s="394"/>
      <c r="L195" s="9"/>
      <c r="M195" s="9"/>
    </row>
    <row r="196" spans="1:18" ht="14.1" customHeight="1" x14ac:dyDescent="0.15">
      <c r="A196" s="353"/>
      <c r="B196" s="392"/>
      <c r="C196" s="392"/>
      <c r="D196" s="392"/>
      <c r="E196" s="354"/>
      <c r="F196" s="396"/>
      <c r="G196" s="320"/>
      <c r="H196" s="321"/>
      <c r="I196" s="320"/>
      <c r="J196" s="321"/>
      <c r="K196" s="394"/>
      <c r="L196" s="9"/>
      <c r="M196" s="9"/>
    </row>
    <row r="197" spans="1:18" ht="14.1" customHeight="1" x14ac:dyDescent="0.15">
      <c r="A197" s="355"/>
      <c r="B197" s="393"/>
      <c r="C197" s="393"/>
      <c r="D197" s="393"/>
      <c r="E197" s="356"/>
      <c r="F197" s="397"/>
      <c r="G197" s="215"/>
      <c r="H197" s="217"/>
      <c r="I197" s="215"/>
      <c r="J197" s="217"/>
      <c r="K197" s="274"/>
      <c r="L197" s="9"/>
      <c r="M197" s="9"/>
    </row>
    <row r="198" spans="1:18" ht="14.1" customHeight="1" x14ac:dyDescent="0.15">
      <c r="A198" s="381" t="s">
        <v>73</v>
      </c>
      <c r="B198" s="117" t="s">
        <v>85</v>
      </c>
      <c r="C198" s="362" t="s">
        <v>87</v>
      </c>
      <c r="D198" s="390"/>
      <c r="E198" s="363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10</v>
      </c>
      <c r="H198" s="89">
        <f>SUMIFS(ローデータ!O12:O1011,ローデータ!$B$12:$B$1011,1,ローデータ!$G$12:$G$1011,$G$4,ローデータ!$I$12:$I$1011,$C$14,ローデータ!$K$12:$K$1011,$B$21)</f>
        <v>14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31</v>
      </c>
      <c r="L198" s="9"/>
    </row>
    <row r="199" spans="1:18" ht="14.1" customHeight="1" x14ac:dyDescent="0.15">
      <c r="A199" s="382"/>
      <c r="B199" s="387" t="s">
        <v>86</v>
      </c>
      <c r="C199" s="139">
        <v>1</v>
      </c>
      <c r="D199" s="379" t="s">
        <v>75</v>
      </c>
      <c r="E199" s="380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82"/>
      <c r="B200" s="388"/>
      <c r="C200" s="139">
        <v>2</v>
      </c>
      <c r="D200" s="379" t="s">
        <v>76</v>
      </c>
      <c r="E200" s="380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82"/>
      <c r="B201" s="388"/>
      <c r="C201" s="139">
        <v>3</v>
      </c>
      <c r="D201" s="379" t="s">
        <v>77</v>
      </c>
      <c r="E201" s="380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82"/>
      <c r="B202" s="388"/>
      <c r="C202" s="139">
        <v>4</v>
      </c>
      <c r="D202" s="379" t="s">
        <v>110</v>
      </c>
      <c r="E202" s="380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82"/>
      <c r="B203" s="388"/>
      <c r="C203" s="139">
        <v>5</v>
      </c>
      <c r="D203" s="379" t="s">
        <v>78</v>
      </c>
      <c r="E203" s="380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82"/>
      <c r="B204" s="388"/>
      <c r="C204" s="139">
        <v>6</v>
      </c>
      <c r="D204" s="379" t="s">
        <v>79</v>
      </c>
      <c r="E204" s="380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82"/>
      <c r="B205" s="388"/>
      <c r="C205" s="139">
        <v>7</v>
      </c>
      <c r="D205" s="379" t="s">
        <v>80</v>
      </c>
      <c r="E205" s="380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82"/>
      <c r="B206" s="388"/>
      <c r="C206" s="139">
        <v>8</v>
      </c>
      <c r="D206" s="379" t="s">
        <v>81</v>
      </c>
      <c r="E206" s="380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82"/>
      <c r="B207" s="388"/>
      <c r="C207" s="139">
        <v>9</v>
      </c>
      <c r="D207" s="379" t="s">
        <v>82</v>
      </c>
      <c r="E207" s="380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82"/>
      <c r="B208" s="388"/>
      <c r="C208" s="139">
        <v>10</v>
      </c>
      <c r="D208" s="379" t="s">
        <v>111</v>
      </c>
      <c r="E208" s="380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83"/>
      <c r="B209" s="389"/>
      <c r="C209" s="139">
        <v>11</v>
      </c>
      <c r="D209" s="379" t="s">
        <v>83</v>
      </c>
      <c r="E209" s="380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84" t="s">
        <v>50</v>
      </c>
      <c r="B210" s="385"/>
      <c r="C210" s="385"/>
      <c r="D210" s="385"/>
      <c r="E210" s="386"/>
      <c r="F210" s="94">
        <f>SUM(F198:F209)</f>
        <v>6</v>
      </c>
      <c r="G210" s="94">
        <f t="shared" ref="G210:I210" si="19">SUM(G198:G209)</f>
        <v>10</v>
      </c>
      <c r="H210" s="94">
        <f>SUM(H198:H209)</f>
        <v>14</v>
      </c>
      <c r="I210" s="94">
        <f t="shared" si="19"/>
        <v>1</v>
      </c>
      <c r="J210" s="94">
        <f>SUM(J198:J209)</f>
        <v>0</v>
      </c>
      <c r="K210" s="118">
        <f t="shared" si="18"/>
        <v>31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29"/>
      <c r="B213" s="376"/>
      <c r="C213" s="376"/>
      <c r="D213" s="376"/>
      <c r="E213" s="330"/>
      <c r="F213" s="368" t="s">
        <v>114</v>
      </c>
      <c r="G213" s="369"/>
      <c r="H213" s="370"/>
      <c r="I213" s="262" t="s">
        <v>50</v>
      </c>
    </row>
    <row r="214" spans="1:18" ht="14.1" customHeight="1" x14ac:dyDescent="0.15">
      <c r="A214" s="331"/>
      <c r="B214" s="377"/>
      <c r="C214" s="377"/>
      <c r="D214" s="377"/>
      <c r="E214" s="332"/>
      <c r="F214" s="137">
        <v>1</v>
      </c>
      <c r="G214" s="137">
        <v>2</v>
      </c>
      <c r="H214" s="137">
        <v>3</v>
      </c>
      <c r="I214" s="263"/>
    </row>
    <row r="215" spans="1:18" ht="14.1" customHeight="1" x14ac:dyDescent="0.15">
      <c r="A215" s="333"/>
      <c r="B215" s="378"/>
      <c r="C215" s="378"/>
      <c r="D215" s="378"/>
      <c r="E215" s="334"/>
      <c r="F215" s="140" t="s">
        <v>67</v>
      </c>
      <c r="G215" s="140" t="s">
        <v>66</v>
      </c>
      <c r="H215" s="140" t="s">
        <v>68</v>
      </c>
      <c r="I215" s="264"/>
    </row>
    <row r="216" spans="1:18" ht="14.1" customHeight="1" x14ac:dyDescent="0.15">
      <c r="A216" s="381" t="s">
        <v>73</v>
      </c>
      <c r="B216" s="117" t="s">
        <v>85</v>
      </c>
      <c r="C216" s="362" t="s">
        <v>87</v>
      </c>
      <c r="D216" s="390"/>
      <c r="E216" s="363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82"/>
      <c r="B217" s="387" t="s">
        <v>86</v>
      </c>
      <c r="C217" s="139">
        <v>1</v>
      </c>
      <c r="D217" s="379" t="s">
        <v>75</v>
      </c>
      <c r="E217" s="380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82"/>
      <c r="B218" s="388"/>
      <c r="C218" s="139">
        <v>2</v>
      </c>
      <c r="D218" s="379" t="s">
        <v>76</v>
      </c>
      <c r="E218" s="380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82"/>
      <c r="B219" s="388"/>
      <c r="C219" s="139">
        <v>3</v>
      </c>
      <c r="D219" s="379" t="s">
        <v>77</v>
      </c>
      <c r="E219" s="380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82"/>
      <c r="B220" s="388"/>
      <c r="C220" s="139">
        <v>4</v>
      </c>
      <c r="D220" s="379" t="s">
        <v>110</v>
      </c>
      <c r="E220" s="380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82"/>
      <c r="B221" s="388"/>
      <c r="C221" s="139">
        <v>5</v>
      </c>
      <c r="D221" s="379" t="s">
        <v>78</v>
      </c>
      <c r="E221" s="380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82"/>
      <c r="B222" s="388"/>
      <c r="C222" s="139">
        <v>6</v>
      </c>
      <c r="D222" s="379" t="s">
        <v>79</v>
      </c>
      <c r="E222" s="380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82"/>
      <c r="B223" s="388"/>
      <c r="C223" s="139">
        <v>7</v>
      </c>
      <c r="D223" s="379" t="s">
        <v>80</v>
      </c>
      <c r="E223" s="380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82"/>
      <c r="B224" s="388"/>
      <c r="C224" s="139">
        <v>8</v>
      </c>
      <c r="D224" s="379" t="s">
        <v>81</v>
      </c>
      <c r="E224" s="380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82"/>
      <c r="B225" s="388"/>
      <c r="C225" s="139">
        <v>9</v>
      </c>
      <c r="D225" s="379" t="s">
        <v>82</v>
      </c>
      <c r="E225" s="380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82"/>
      <c r="B226" s="388"/>
      <c r="C226" s="139">
        <v>10</v>
      </c>
      <c r="D226" s="379" t="s">
        <v>111</v>
      </c>
      <c r="E226" s="380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83"/>
      <c r="B227" s="389"/>
      <c r="C227" s="139">
        <v>11</v>
      </c>
      <c r="D227" s="379" t="s">
        <v>83</v>
      </c>
      <c r="E227" s="380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84" t="s">
        <v>50</v>
      </c>
      <c r="B228" s="385"/>
      <c r="C228" s="385"/>
      <c r="D228" s="385"/>
      <c r="E228" s="386"/>
      <c r="F228" s="56">
        <f>SUM(F216:F227)</f>
        <v>10</v>
      </c>
      <c r="G228" s="56">
        <f>SUM(G216:G227)</f>
        <v>0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1"/>
      <c r="B231" s="391"/>
      <c r="C231" s="391"/>
      <c r="D231" s="391"/>
      <c r="E231" s="352"/>
      <c r="F231" s="238" t="s">
        <v>88</v>
      </c>
      <c r="G231" s="238"/>
      <c r="H231" s="238"/>
      <c r="I231" s="238"/>
      <c r="J231" s="238"/>
      <c r="K231" s="238"/>
      <c r="L231" s="239"/>
      <c r="M231" s="248" t="s">
        <v>50</v>
      </c>
    </row>
    <row r="232" spans="1:14" ht="14.1" customHeight="1" x14ac:dyDescent="0.15">
      <c r="A232" s="353"/>
      <c r="B232" s="392"/>
      <c r="C232" s="392"/>
      <c r="D232" s="392"/>
      <c r="E232" s="354"/>
      <c r="F232" s="374" t="s">
        <v>104</v>
      </c>
      <c r="G232" s="220" t="s">
        <v>105</v>
      </c>
      <c r="H232" s="220" t="s">
        <v>98</v>
      </c>
      <c r="I232" s="220" t="s">
        <v>106</v>
      </c>
      <c r="J232" s="240" t="s">
        <v>107</v>
      </c>
      <c r="K232" s="220" t="s">
        <v>36</v>
      </c>
      <c r="L232" s="240" t="s">
        <v>30</v>
      </c>
      <c r="M232" s="288"/>
    </row>
    <row r="233" spans="1:14" ht="14.1" customHeight="1" x14ac:dyDescent="0.15">
      <c r="A233" s="355"/>
      <c r="B233" s="393"/>
      <c r="C233" s="393"/>
      <c r="D233" s="393"/>
      <c r="E233" s="356"/>
      <c r="F233" s="398"/>
      <c r="G233" s="221"/>
      <c r="H233" s="221"/>
      <c r="I233" s="221"/>
      <c r="J233" s="241"/>
      <c r="K233" s="221"/>
      <c r="L233" s="241"/>
      <c r="M233" s="249"/>
    </row>
    <row r="234" spans="1:14" ht="14.1" customHeight="1" x14ac:dyDescent="0.15">
      <c r="A234" s="381" t="s">
        <v>73</v>
      </c>
      <c r="B234" s="117" t="s">
        <v>85</v>
      </c>
      <c r="C234" s="362" t="s">
        <v>87</v>
      </c>
      <c r="D234" s="390"/>
      <c r="E234" s="363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7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4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82"/>
      <c r="B235" s="387" t="s">
        <v>86</v>
      </c>
      <c r="C235" s="139">
        <v>1</v>
      </c>
      <c r="D235" s="379" t="s">
        <v>75</v>
      </c>
      <c r="E235" s="380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82"/>
      <c r="B236" s="388"/>
      <c r="C236" s="139">
        <v>2</v>
      </c>
      <c r="D236" s="379" t="s">
        <v>76</v>
      </c>
      <c r="E236" s="380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82"/>
      <c r="B237" s="388"/>
      <c r="C237" s="139">
        <v>3</v>
      </c>
      <c r="D237" s="379" t="s">
        <v>77</v>
      </c>
      <c r="E237" s="380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82"/>
      <c r="B238" s="388"/>
      <c r="C238" s="139">
        <v>4</v>
      </c>
      <c r="D238" s="379" t="s">
        <v>110</v>
      </c>
      <c r="E238" s="380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82"/>
      <c r="B239" s="388"/>
      <c r="C239" s="139">
        <v>5</v>
      </c>
      <c r="D239" s="379" t="s">
        <v>78</v>
      </c>
      <c r="E239" s="380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82"/>
      <c r="B240" s="388"/>
      <c r="C240" s="139">
        <v>6</v>
      </c>
      <c r="D240" s="379" t="s">
        <v>79</v>
      </c>
      <c r="E240" s="380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82"/>
      <c r="B241" s="388"/>
      <c r="C241" s="139">
        <v>7</v>
      </c>
      <c r="D241" s="379" t="s">
        <v>80</v>
      </c>
      <c r="E241" s="380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82"/>
      <c r="B242" s="388"/>
      <c r="C242" s="139">
        <v>8</v>
      </c>
      <c r="D242" s="379" t="s">
        <v>81</v>
      </c>
      <c r="E242" s="380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82"/>
      <c r="B243" s="388"/>
      <c r="C243" s="139">
        <v>9</v>
      </c>
      <c r="D243" s="379" t="s">
        <v>82</v>
      </c>
      <c r="E243" s="380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82"/>
      <c r="B244" s="388"/>
      <c r="C244" s="139">
        <v>10</v>
      </c>
      <c r="D244" s="379" t="s">
        <v>111</v>
      </c>
      <c r="E244" s="380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83"/>
      <c r="B245" s="389"/>
      <c r="C245" s="139">
        <v>11</v>
      </c>
      <c r="D245" s="379" t="s">
        <v>83</v>
      </c>
      <c r="E245" s="380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84" t="s">
        <v>50</v>
      </c>
      <c r="B246" s="385"/>
      <c r="C246" s="385"/>
      <c r="D246" s="385"/>
      <c r="E246" s="386"/>
      <c r="F246" s="94">
        <f>SUM(F234:F245)</f>
        <v>0</v>
      </c>
      <c r="G246" s="94">
        <f t="shared" ref="G246:L246" si="22">SUM(G234:G245)</f>
        <v>7</v>
      </c>
      <c r="H246" s="94">
        <f t="shared" si="22"/>
        <v>0</v>
      </c>
      <c r="I246" s="94">
        <f>SUM(I234:I245)</f>
        <v>0</v>
      </c>
      <c r="J246" s="94">
        <f t="shared" si="22"/>
        <v>4</v>
      </c>
      <c r="K246" s="94">
        <f>SUM(K234:K245)</f>
        <v>2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29"/>
      <c r="B250" s="376"/>
      <c r="C250" s="376"/>
      <c r="D250" s="376"/>
      <c r="E250" s="330"/>
      <c r="F250" s="253" t="s">
        <v>16</v>
      </c>
      <c r="G250" s="254"/>
      <c r="H250" s="254"/>
      <c r="I250" s="254"/>
      <c r="J250" s="255"/>
      <c r="K250" s="304" t="s">
        <v>50</v>
      </c>
      <c r="L250" s="259" t="s">
        <v>13</v>
      </c>
      <c r="M250" s="260"/>
      <c r="N250" s="261"/>
      <c r="O250" s="262" t="s">
        <v>50</v>
      </c>
    </row>
    <row r="251" spans="1:17" ht="14.1" customHeight="1" x14ac:dyDescent="0.15">
      <c r="A251" s="331"/>
      <c r="B251" s="377"/>
      <c r="C251" s="377"/>
      <c r="D251" s="377"/>
      <c r="E251" s="332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05"/>
      <c r="L251" s="52">
        <v>1</v>
      </c>
      <c r="M251" s="44">
        <v>2</v>
      </c>
      <c r="N251" s="61">
        <v>3</v>
      </c>
      <c r="O251" s="263"/>
    </row>
    <row r="252" spans="1:17" ht="14.1" customHeight="1" x14ac:dyDescent="0.15">
      <c r="A252" s="331"/>
      <c r="B252" s="377"/>
      <c r="C252" s="377"/>
      <c r="D252" s="377"/>
      <c r="E252" s="332"/>
      <c r="F252" s="246" t="s">
        <v>65</v>
      </c>
      <c r="G252" s="246" t="s">
        <v>66</v>
      </c>
      <c r="H252" s="275" t="s">
        <v>101</v>
      </c>
      <c r="I252" s="240" t="s">
        <v>102</v>
      </c>
      <c r="J252" s="361" t="s">
        <v>103</v>
      </c>
      <c r="K252" s="305"/>
      <c r="L252" s="399" t="s">
        <v>67</v>
      </c>
      <c r="M252" s="244" t="s">
        <v>66</v>
      </c>
      <c r="N252" s="401" t="s">
        <v>68</v>
      </c>
      <c r="O252" s="263"/>
    </row>
    <row r="253" spans="1:17" ht="14.1" customHeight="1" x14ac:dyDescent="0.15">
      <c r="A253" s="333"/>
      <c r="B253" s="378"/>
      <c r="C253" s="378"/>
      <c r="D253" s="378"/>
      <c r="E253" s="334"/>
      <c r="F253" s="247"/>
      <c r="G253" s="247"/>
      <c r="H253" s="359"/>
      <c r="I253" s="360"/>
      <c r="J253" s="247"/>
      <c r="K253" s="306"/>
      <c r="L253" s="400"/>
      <c r="M253" s="245"/>
      <c r="N253" s="402"/>
      <c r="O253" s="264"/>
    </row>
    <row r="254" spans="1:17" ht="14.1" customHeight="1" x14ac:dyDescent="0.15">
      <c r="A254" s="403" t="s">
        <v>73</v>
      </c>
      <c r="B254" s="117" t="s">
        <v>85</v>
      </c>
      <c r="C254" s="362" t="s">
        <v>87</v>
      </c>
      <c r="D254" s="390"/>
      <c r="E254" s="363"/>
      <c r="F254" s="56">
        <f>COUNTIFS(ローデータ!$B$12:$B$1011,1,ローデータ!$G$12:$G$1011,$G$4,ローデータ!$I$12:$I$1011,$C$14,ローデータ!$K$12:$K$1011,$F$21,ローデータ!$L$12:$L$1011,F251)</f>
        <v>14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14</v>
      </c>
      <c r="L254" s="56">
        <f>COUNTIFS(ローデータ!$B$12:$B$1011,1,ローデータ!$G$12:$G$1011,$G$4,ローデータ!$I$12:$I$1011,$C$14,ローデータ!$K$12:$K$1011,$F$21,ローデータ!$S$12:$S$1011,L251)</f>
        <v>14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14</v>
      </c>
    </row>
    <row r="255" spans="1:17" ht="14.1" customHeight="1" x14ac:dyDescent="0.15">
      <c r="A255" s="404"/>
      <c r="B255" s="406" t="s">
        <v>86</v>
      </c>
      <c r="C255" s="139">
        <v>1</v>
      </c>
      <c r="D255" s="379" t="s">
        <v>75</v>
      </c>
      <c r="E255" s="386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4"/>
      <c r="B256" s="388"/>
      <c r="C256" s="139">
        <v>2</v>
      </c>
      <c r="D256" s="379" t="s">
        <v>76</v>
      </c>
      <c r="E256" s="386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4"/>
      <c r="B257" s="388"/>
      <c r="C257" s="139">
        <v>3</v>
      </c>
      <c r="D257" s="379" t="s">
        <v>77</v>
      </c>
      <c r="E257" s="386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4"/>
      <c r="B258" s="388"/>
      <c r="C258" s="139">
        <v>4</v>
      </c>
      <c r="D258" s="379" t="s">
        <v>110</v>
      </c>
      <c r="E258" s="380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4"/>
      <c r="B259" s="388"/>
      <c r="C259" s="139">
        <v>5</v>
      </c>
      <c r="D259" s="379" t="s">
        <v>78</v>
      </c>
      <c r="E259" s="386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4"/>
      <c r="B260" s="388"/>
      <c r="C260" s="139">
        <v>6</v>
      </c>
      <c r="D260" s="379" t="s">
        <v>79</v>
      </c>
      <c r="E260" s="386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4"/>
      <c r="B261" s="388"/>
      <c r="C261" s="139">
        <v>7</v>
      </c>
      <c r="D261" s="379" t="s">
        <v>80</v>
      </c>
      <c r="E261" s="386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4"/>
      <c r="B262" s="388"/>
      <c r="C262" s="139">
        <v>8</v>
      </c>
      <c r="D262" s="379" t="s">
        <v>81</v>
      </c>
      <c r="E262" s="386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4"/>
      <c r="B263" s="388"/>
      <c r="C263" s="139">
        <v>9</v>
      </c>
      <c r="D263" s="379" t="s">
        <v>82</v>
      </c>
      <c r="E263" s="386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4"/>
      <c r="B264" s="388"/>
      <c r="C264" s="139">
        <v>10</v>
      </c>
      <c r="D264" s="379" t="s">
        <v>111</v>
      </c>
      <c r="E264" s="380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5"/>
      <c r="B265" s="389"/>
      <c r="C265" s="139">
        <v>11</v>
      </c>
      <c r="D265" s="379" t="s">
        <v>83</v>
      </c>
      <c r="E265" s="386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84" t="s">
        <v>50</v>
      </c>
      <c r="B266" s="385"/>
      <c r="C266" s="385"/>
      <c r="D266" s="385"/>
      <c r="E266" s="386"/>
      <c r="F266" s="56">
        <f>SUM(F254:F265)</f>
        <v>14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14</v>
      </c>
      <c r="L266" s="94">
        <f>SUM(L254:L265)</f>
        <v>14</v>
      </c>
      <c r="M266" s="94">
        <f>SUM(M254:M265)</f>
        <v>0</v>
      </c>
      <c r="N266" s="94">
        <f>SUM(N254:N265)</f>
        <v>0</v>
      </c>
      <c r="O266" s="56">
        <f>SUM(L266:N266)</f>
        <v>14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415"/>
      <c r="B269" s="416"/>
      <c r="C269" s="416"/>
      <c r="D269" s="416"/>
      <c r="E269" s="316"/>
      <c r="F269" s="231" t="s">
        <v>70</v>
      </c>
      <c r="G269" s="232"/>
      <c r="H269" s="232"/>
      <c r="I269" s="232"/>
      <c r="J269" s="233"/>
      <c r="K269" s="310" t="s">
        <v>50</v>
      </c>
      <c r="L269" s="237" t="s">
        <v>71</v>
      </c>
      <c r="M269" s="238"/>
      <c r="N269" s="238"/>
      <c r="O269" s="238"/>
      <c r="P269" s="238"/>
      <c r="Q269" s="238"/>
      <c r="R269" s="239"/>
      <c r="S269" s="209" t="s">
        <v>50</v>
      </c>
    </row>
    <row r="270" spans="1:19" ht="14.1" customHeight="1" x14ac:dyDescent="0.15">
      <c r="A270" s="417"/>
      <c r="B270" s="418"/>
      <c r="C270" s="418"/>
      <c r="D270" s="418"/>
      <c r="E270" s="317"/>
      <c r="F270" s="395" t="s">
        <v>96</v>
      </c>
      <c r="G270" s="214" t="s">
        <v>97</v>
      </c>
      <c r="H270" s="216" t="s">
        <v>98</v>
      </c>
      <c r="I270" s="214" t="s">
        <v>99</v>
      </c>
      <c r="J270" s="216" t="s">
        <v>100</v>
      </c>
      <c r="K270" s="311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36</v>
      </c>
      <c r="R270" s="410" t="s">
        <v>30</v>
      </c>
      <c r="S270" s="210"/>
    </row>
    <row r="271" spans="1:19" ht="14.1" customHeight="1" x14ac:dyDescent="0.15">
      <c r="A271" s="419"/>
      <c r="B271" s="420"/>
      <c r="C271" s="420"/>
      <c r="D271" s="420"/>
      <c r="E271" s="318"/>
      <c r="F271" s="397"/>
      <c r="G271" s="215"/>
      <c r="H271" s="217"/>
      <c r="I271" s="215"/>
      <c r="J271" s="217"/>
      <c r="K271" s="312"/>
      <c r="L271" s="408"/>
      <c r="M271" s="409"/>
      <c r="N271" s="409"/>
      <c r="O271" s="409"/>
      <c r="P271" s="410"/>
      <c r="Q271" s="409"/>
      <c r="R271" s="410"/>
      <c r="S271" s="211"/>
    </row>
    <row r="272" spans="1:19" ht="14.1" customHeight="1" x14ac:dyDescent="0.15">
      <c r="A272" s="381" t="s">
        <v>73</v>
      </c>
      <c r="B272" s="117" t="s">
        <v>85</v>
      </c>
      <c r="C272" s="362" t="s">
        <v>87</v>
      </c>
      <c r="D272" s="390"/>
      <c r="E272" s="363"/>
      <c r="F272" s="89">
        <f>SUMIFS(ローデータ!M86:M1085,ローデータ!$B$12:$B$1011,1,ローデータ!$G$12:$G$1011,$G$4,ローデータ!$I$12:$I$1011,$C$14,ローデータ!$K$12:$K$1011,$F$21)</f>
        <v>3</v>
      </c>
      <c r="G272" s="89">
        <f>SUMIFS(ローデータ!N86:N1085,ローデータ!$B$12:$B$1011,1,ローデータ!$G$12:$G$1011,$G$4,ローデータ!$I$12:$I$1011,$C$14,ローデータ!$K$12:$K$1011,$F$21)</f>
        <v>8</v>
      </c>
      <c r="H272" s="89">
        <f>SUMIFS(ローデータ!O86:O1085,ローデータ!$B$12:$B$1011,1,ローデータ!$G$12:$G$1011,$G$4,ローデータ!$I$12:$I$1011,$C$14,ローデータ!$K$12:$K$1011,$F$21)</f>
        <v>5</v>
      </c>
      <c r="I272" s="89">
        <f>SUMIFS(ローデータ!P86:P1085,ローデータ!$B$12:$B$1011,1,ローデータ!$G$12:$G$1011,$G$4,ローデータ!$I$12:$I$1011,$C$14,ローデータ!$K$12:$K$1011,$F$21)</f>
        <v>1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17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11</v>
      </c>
      <c r="N272" s="94">
        <f>SUMIFS(ローデータ!$V$12:$V$1011,ローデータ!$B$12:$B$1011,1,ローデータ!$G$12:$G$1011,$G$4,ローデータ!$I$12:$I$1011,$C$14,ローデータ!$K$12:$K$1011,$F$21)</f>
        <v>7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9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28</v>
      </c>
    </row>
    <row r="273" spans="1:19" ht="14.1" customHeight="1" x14ac:dyDescent="0.15">
      <c r="A273" s="382"/>
      <c r="B273" s="387" t="s">
        <v>86</v>
      </c>
      <c r="C273" s="139">
        <v>1</v>
      </c>
      <c r="D273" s="379" t="s">
        <v>75</v>
      </c>
      <c r="E273" s="380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82"/>
      <c r="B274" s="388"/>
      <c r="C274" s="139">
        <v>2</v>
      </c>
      <c r="D274" s="379" t="s">
        <v>76</v>
      </c>
      <c r="E274" s="380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82"/>
      <c r="B275" s="388"/>
      <c r="C275" s="139">
        <v>3</v>
      </c>
      <c r="D275" s="379" t="s">
        <v>77</v>
      </c>
      <c r="E275" s="380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82"/>
      <c r="B276" s="388"/>
      <c r="C276" s="139">
        <v>4</v>
      </c>
      <c r="D276" s="413" t="s">
        <v>110</v>
      </c>
      <c r="E276" s="414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82"/>
      <c r="B277" s="388"/>
      <c r="C277" s="139">
        <v>5</v>
      </c>
      <c r="D277" s="379" t="s">
        <v>78</v>
      </c>
      <c r="E277" s="380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82"/>
      <c r="B278" s="388"/>
      <c r="C278" s="139">
        <v>6</v>
      </c>
      <c r="D278" s="379" t="s">
        <v>79</v>
      </c>
      <c r="E278" s="380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82"/>
      <c r="B279" s="388"/>
      <c r="C279" s="139">
        <v>7</v>
      </c>
      <c r="D279" s="379" t="s">
        <v>80</v>
      </c>
      <c r="E279" s="380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82"/>
      <c r="B280" s="388"/>
      <c r="C280" s="139">
        <v>8</v>
      </c>
      <c r="D280" s="379" t="s">
        <v>81</v>
      </c>
      <c r="E280" s="380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82"/>
      <c r="B281" s="388"/>
      <c r="C281" s="139">
        <v>9</v>
      </c>
      <c r="D281" s="379" t="s">
        <v>82</v>
      </c>
      <c r="E281" s="380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82"/>
      <c r="B282" s="388"/>
      <c r="C282" s="139">
        <v>10</v>
      </c>
      <c r="D282" s="379" t="s">
        <v>111</v>
      </c>
      <c r="E282" s="380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83"/>
      <c r="B283" s="389"/>
      <c r="C283" s="139">
        <v>11</v>
      </c>
      <c r="D283" s="379" t="s">
        <v>83</v>
      </c>
      <c r="E283" s="380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84" t="s">
        <v>50</v>
      </c>
      <c r="B284" s="385"/>
      <c r="C284" s="385"/>
      <c r="D284" s="385"/>
      <c r="E284" s="386"/>
      <c r="F284" s="56">
        <f>SUM(F272:F283)</f>
        <v>3</v>
      </c>
      <c r="G284" s="56">
        <f t="shared" ref="G284:J284" si="28">SUM(G272:G283)</f>
        <v>8</v>
      </c>
      <c r="H284" s="56">
        <f t="shared" si="28"/>
        <v>5</v>
      </c>
      <c r="I284" s="56">
        <f t="shared" si="28"/>
        <v>1</v>
      </c>
      <c r="J284" s="56">
        <f t="shared" si="28"/>
        <v>0</v>
      </c>
      <c r="K284" s="95">
        <f t="shared" si="26"/>
        <v>17</v>
      </c>
      <c r="L284" s="94">
        <f>SUM(L272:L283)</f>
        <v>0</v>
      </c>
      <c r="M284" s="94">
        <f t="shared" ref="M284:R284" si="29">SUM(M272:M283)</f>
        <v>11</v>
      </c>
      <c r="N284" s="94">
        <f t="shared" si="29"/>
        <v>7</v>
      </c>
      <c r="O284" s="94">
        <f t="shared" si="29"/>
        <v>0</v>
      </c>
      <c r="P284" s="94">
        <f t="shared" si="29"/>
        <v>9</v>
      </c>
      <c r="Q284" s="94">
        <f t="shared" si="29"/>
        <v>1</v>
      </c>
      <c r="R284" s="94">
        <f t="shared" si="29"/>
        <v>0</v>
      </c>
      <c r="S284" s="56">
        <f t="shared" si="27"/>
        <v>28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2020-05-25T10:30:54Z</dcterms:created>
  <dcterms:modified xsi:type="dcterms:W3CDTF">2020-05-25T10:31:01Z</dcterms:modified>
</cp:coreProperties>
</file>