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36" i="64" s="1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M246" i="48" l="1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<sst xmlns="http://schemas.openxmlformats.org/spreadsheetml/2006/main" count="20443" uniqueCount="240">
  <si>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</si>
  <si>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</si>
  <si>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</si>
  <si>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</si>
  <si>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</si>
  <si>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</si>
  <si>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</si>
  <si>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</si>
  <si>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</si>
  <si>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</si>
  <si>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</si>
  <si>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</si>
  <si>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</si>
  <si>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</si>
  <si>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</si>
  <si>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</si>
  <si>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</si>
  <si>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</si>
  <si>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</si>
  <si>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</si>
  <si>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</si>
  <si>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</si>
  <si>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</si>
  <si>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</si>
  <si>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</si>
  <si>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</si>
  <si>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</si>
  <si>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</si>
  <si>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</si>
  <si>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</si>
  <si>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</si>
  <si>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</si>
  <si>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</si>
  <si>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</si>
  <si>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</si>
  <si>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</si>
  <si>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</si>
  <si>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</si>
  <si>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</si>
  <si>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</si>
  <si>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</si>
  <si>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</si>
  <si>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</si>
  <si>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</si>
  <si>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</si>
  <si>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</si>
  <si>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</si>
  <si>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</si>
  <si>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</si>
  <si>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</si>
  <si>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</si>
  <si>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</si>
  <si>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</si>
  <si>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</si>
  <si>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</si>
  <si>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</si>
  <si>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</si>
  <si>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</si>
  <si>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</si>
  <si>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</si>
  <si>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</si>
  <si>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</si>
  <si>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</si>
  <si>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</si>
  <si>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</si>
  <si>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</si>
  <si>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</si>
  <si>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</si>
  <si>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</si>
  <si>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</si>
  <si>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</si>
  <si>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</si>
  <si>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</si>
  <si>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</si>
  <si>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</si>
  <si>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</si>
  <si>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</si>
  <si>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</si>
  <si>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</si>
  <si>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</si>
  <si>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</si>
  <si>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</si>
  <si>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</si>
  <si>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</si>
  <si>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</si>
  <si>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</si>
  <si>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</si>
  <si>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</si>
  <si>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</si>
  <si>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</si>
  <si>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</si>
  <si>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</si>
  <si>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</si>
  <si>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</si>
  <si>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</si>
  <si>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</si>
  <si>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</si>
  <si>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</si>
  <si>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</si>
  <si>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</si>
  <si>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</si>
  <si>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</si>
  <si>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</si>
  <si>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</si>
  <si>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</si>
  <si>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</si>
  <si>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</si>
  <si>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</si>
  <si>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</si>
  <si>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</si>
  <si>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</si>
  <si>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</si>
  <si>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</si>
  <si>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</si>
  <si>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</si>
  <si>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</si>
  <si>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</si>
  <si>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</si>
  <si>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</si>
  <si>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</si>
  <si>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</si>
  <si>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</si>
  <si>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</si>
  <si>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</si>
  <si>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</si>
  <si>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</si>
  <si>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</si>
  <si>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</si>
  <si>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</si>
  <si>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</si>
  <si>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</si>
  <si>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</si>
  <si>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</si>
  <si>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</si>
  <si>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</si>
  <si>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</si>
  <si>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</si>
  <si>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</si>
  <si>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</si>
  <si>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</si>
  <si>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</si>
  <si>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</si>
  <si>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</si>
  <si>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</si>
  <si>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</si>
  <si>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</si>
  <si>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</si>
  <si>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</si>
  <si>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</si>
  <si>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</si>
  <si>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</si>
  <si>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</si>
  <si>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</si>
  <si>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</si>
  <si>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</si>
  <si>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</si>
  <si>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</si>
  <si>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</si>
  <si>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</si>
  <si>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</si>
  <si>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</si>
  <si>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</si>
  <si>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</si>
  <si>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</si>
  <si>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</si>
  <si>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</si>
  <si>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</si>
  <si>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</si>
  <si>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</si>
  <si>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</si>
  <si>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</si>
  <si>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</si>
  <si>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</si>
  <si>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</si>
  <si>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</si>
  <si>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</si>
  <si>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</si>
  <si>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</si>
  <si>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</si>
  <si>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</si>
  <si>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</si>
  <si>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</si>
  <si>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</si>
  <si>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</si>
  <si>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</si>
  <si>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</si>
  <si>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</si>
  <si>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</si>
  <si>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</si>
  <si>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</si>
  <si>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</si>
  <si>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</si>
  <si>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</si>
  <si>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</si>
  <si>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</si>
  <si>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</si>
  <si>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</si>
  <si>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</si>
  <si>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</si>
  <si>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</si>
  <si>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</si>
  <si>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</si>
  <si>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</si>
  <si>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</si>
  <si>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</si>
  <si>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</si>
  <si>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</si>
  <si>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</si>
  <si>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</si>
  <si>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</si>
  <si>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</si>
  <si>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</si>
  <si>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</si>
  <si>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</si>
  <si>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</si>
  <si>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</si>
  <si>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</si>
  <si>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</si>
  <si>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</si>
  <si>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</si>
  <si>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</si>
  <si>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</si>
  <si>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</si>
  <si>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</si>
  <si>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</si>
  <si>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</si>
  <si>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</si>
  <si>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</si>
  <si>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</si>
  <si>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</si>
  <si>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</si>
  <si>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</si>
  <si>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</si>
  <si>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</si>
  <si>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</si>
  <si>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令和２</t>
  </si>
  <si>
    <t>火</t>
    <rPh sb="0" eb="1">
      <t>カ</t>
    </rPh>
    <phoneticPr fontId="1"/>
  </si>
  <si>
    <t>№</t>
    <phoneticPr fontId="4"/>
  </si>
  <si>
    <t>カード類補記対応業務関係</t>
    <phoneticPr fontId="1"/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</si>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</sst>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A5" sqref="A5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1</v>
      </c>
      <c r="D4" s="172">
        <v>28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8" t="s">
        <v>237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238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235</v>
      </c>
      <c r="D12" s="22">
        <v>1</v>
      </c>
      <c r="E12" s="22">
        <v>28</v>
      </c>
      <c r="F12" s="16" t="s">
        <v>239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/>
      <c r="N12" s="6">
        <v>2</v>
      </c>
      <c r="O12" s="7"/>
      <c r="P12" s="8"/>
      <c r="Q12" s="7"/>
      <c r="R12" s="19">
        <v>2</v>
      </c>
      <c r="S12" s="23"/>
      <c r="T12" s="5"/>
      <c r="U12" s="6"/>
      <c r="V12" s="7"/>
      <c r="W12" s="8"/>
      <c r="X12" s="7"/>
      <c r="Y12" s="7"/>
      <c r="Z12" s="12"/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235</v>
      </c>
      <c r="D13" s="22">
        <v>1</v>
      </c>
      <c r="E13" s="22">
        <v>28</v>
      </c>
      <c r="F13" s="16" t="s">
        <v>239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/>
      <c r="N13" s="6">
        <v>1</v>
      </c>
      <c r="O13" s="7"/>
      <c r="P13" s="8"/>
      <c r="Q13" s="7"/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235</v>
      </c>
      <c r="D14" s="22">
        <v>1</v>
      </c>
      <c r="E14" s="22">
        <v>28</v>
      </c>
      <c r="F14" s="16" t="s">
        <v>239</v>
      </c>
      <c r="G14" s="23">
        <v>9</v>
      </c>
      <c r="H14" s="23">
        <v>6</v>
      </c>
      <c r="I14" s="16">
        <v>2</v>
      </c>
      <c r="J14" s="24"/>
      <c r="K14" s="13">
        <v>1</v>
      </c>
      <c r="L14" s="23">
        <v>1</v>
      </c>
      <c r="M14" s="5">
        <v>3</v>
      </c>
      <c r="N14" s="6"/>
      <c r="O14" s="7"/>
      <c r="P14" s="8"/>
      <c r="Q14" s="7"/>
      <c r="R14" s="19">
        <v>3</v>
      </c>
      <c r="S14" s="23"/>
      <c r="T14" s="5"/>
      <c r="U14" s="6"/>
      <c r="V14" s="7"/>
      <c r="W14" s="8"/>
      <c r="X14" s="7"/>
      <c r="Y14" s="7"/>
      <c r="Z14" s="12"/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235</v>
      </c>
      <c r="D15" s="22">
        <v>1</v>
      </c>
      <c r="E15" s="22">
        <v>28</v>
      </c>
      <c r="F15" s="16" t="s">
        <v>239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/>
      <c r="N15" s="6"/>
      <c r="O15" s="7">
        <v>1</v>
      </c>
      <c r="P15" s="8"/>
      <c r="Q15" s="7"/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235</v>
      </c>
      <c r="D16" s="22">
        <v>1</v>
      </c>
      <c r="E16" s="22">
        <v>28</v>
      </c>
      <c r="F16" s="16" t="s">
        <v>239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/>
      <c r="N16" s="6"/>
      <c r="O16" s="7"/>
      <c r="P16" s="8">
        <v>1</v>
      </c>
      <c r="Q16" s="7"/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235</v>
      </c>
      <c r="D17" s="22">
        <v>1</v>
      </c>
      <c r="E17" s="22">
        <v>28</v>
      </c>
      <c r="F17" s="16" t="s">
        <v>239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/>
      <c r="N17" s="6"/>
      <c r="O17" s="7"/>
      <c r="P17" s="8">
        <v>1</v>
      </c>
      <c r="Q17" s="7"/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235</v>
      </c>
      <c r="D18" s="22">
        <v>1</v>
      </c>
      <c r="E18" s="22">
        <v>28</v>
      </c>
      <c r="F18" s="16" t="s">
        <v>239</v>
      </c>
      <c r="G18" s="23">
        <v>9</v>
      </c>
      <c r="H18" s="23">
        <v>4</v>
      </c>
      <c r="I18" s="16">
        <v>2</v>
      </c>
      <c r="J18" s="24"/>
      <c r="K18" s="13">
        <v>3</v>
      </c>
      <c r="L18" s="23">
        <v>1</v>
      </c>
      <c r="M18" s="5"/>
      <c r="N18" s="6">
        <v>1</v>
      </c>
      <c r="O18" s="7">
        <v>1</v>
      </c>
      <c r="P18" s="8"/>
      <c r="Q18" s="7"/>
      <c r="R18" s="19">
        <v>2</v>
      </c>
      <c r="S18" s="23">
        <v>1</v>
      </c>
      <c r="T18" s="5"/>
      <c r="U18" s="6"/>
      <c r="V18" s="7">
        <v>1</v>
      </c>
      <c r="W18" s="8"/>
      <c r="X18" s="7"/>
      <c r="Y18" s="7"/>
      <c r="Z18" s="12"/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235</v>
      </c>
      <c r="D19" s="22">
        <v>1</v>
      </c>
      <c r="E19" s="22">
        <v>28</v>
      </c>
      <c r="F19" s="16" t="s">
        <v>239</v>
      </c>
      <c r="G19" s="23">
        <v>9</v>
      </c>
      <c r="H19" s="23">
        <v>4</v>
      </c>
      <c r="I19" s="16">
        <v>2</v>
      </c>
      <c r="J19" s="24"/>
      <c r="K19" s="13">
        <v>3</v>
      </c>
      <c r="L19" s="23">
        <v>1</v>
      </c>
      <c r="M19" s="5"/>
      <c r="N19" s="6">
        <v>1</v>
      </c>
      <c r="O19" s="7"/>
      <c r="P19" s="8"/>
      <c r="Q19" s="7"/>
      <c r="R19" s="19">
        <v>1</v>
      </c>
      <c r="S19" s="23">
        <v>1</v>
      </c>
      <c r="T19" s="5"/>
      <c r="U19" s="6">
        <v>1</v>
      </c>
      <c r="V19" s="7"/>
      <c r="W19" s="8"/>
      <c r="X19" s="7"/>
      <c r="Y19" s="7"/>
      <c r="Z19" s="12"/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235</v>
      </c>
      <c r="D20" s="22">
        <v>1</v>
      </c>
      <c r="E20" s="22">
        <v>28</v>
      </c>
      <c r="F20" s="16" t="s">
        <v>239</v>
      </c>
      <c r="G20" s="23">
        <v>9</v>
      </c>
      <c r="H20" s="23">
        <v>4</v>
      </c>
      <c r="I20" s="16">
        <v>2</v>
      </c>
      <c r="J20" s="24"/>
      <c r="K20" s="13">
        <v>3</v>
      </c>
      <c r="L20" s="23">
        <v>1</v>
      </c>
      <c r="M20" s="5"/>
      <c r="N20" s="6"/>
      <c r="O20" s="7">
        <v>1</v>
      </c>
      <c r="P20" s="8"/>
      <c r="Q20" s="7"/>
      <c r="R20" s="19">
        <v>1</v>
      </c>
      <c r="S20" s="23">
        <v>1</v>
      </c>
      <c r="T20" s="5"/>
      <c r="U20" s="6"/>
      <c r="V20" s="7">
        <v>1</v>
      </c>
      <c r="W20" s="8"/>
      <c r="X20" s="7"/>
      <c r="Y20" s="7"/>
      <c r="Z20" s="12"/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235</v>
      </c>
      <c r="D21" s="22">
        <v>1</v>
      </c>
      <c r="E21" s="22">
        <v>28</v>
      </c>
      <c r="F21" s="16" t="s">
        <v>239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1</v>
      </c>
      <c r="O21" s="7"/>
      <c r="P21" s="8"/>
      <c r="Q21" s="7"/>
      <c r="R21" s="19">
        <v>2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235</v>
      </c>
      <c r="D22" s="22">
        <v>1</v>
      </c>
      <c r="E22" s="22">
        <v>28</v>
      </c>
      <c r="F22" s="16" t="s">
        <v>239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/>
      <c r="N22" s="6">
        <v>1</v>
      </c>
      <c r="O22" s="7"/>
      <c r="P22" s="8"/>
      <c r="Q22" s="7"/>
      <c r="R22" s="19">
        <v>1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235</v>
      </c>
      <c r="D23" s="22">
        <v>1</v>
      </c>
      <c r="E23" s="22">
        <v>28</v>
      </c>
      <c r="F23" s="16" t="s">
        <v>239</v>
      </c>
      <c r="G23" s="23">
        <v>9</v>
      </c>
      <c r="H23" s="23">
        <v>5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>
        <v>0</v>
      </c>
      <c r="S23" s="23">
        <v>1</v>
      </c>
      <c r="T23" s="5"/>
      <c r="U23" s="6"/>
      <c r="V23" s="7">
        <v>1</v>
      </c>
      <c r="W23" s="8"/>
      <c r="X23" s="7"/>
      <c r="Y23" s="7">
        <v>1</v>
      </c>
      <c r="Z23" s="12"/>
      <c r="AA23" s="19">
        <v>2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235</v>
      </c>
      <c r="D24" s="22">
        <v>1</v>
      </c>
      <c r="E24" s="22">
        <v>28</v>
      </c>
      <c r="F24" s="16" t="s">
        <v>239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/>
      <c r="N24" s="6">
        <v>1</v>
      </c>
      <c r="O24" s="7"/>
      <c r="P24" s="8"/>
      <c r="Q24" s="7"/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235</v>
      </c>
      <c r="D25" s="22">
        <v>1</v>
      </c>
      <c r="E25" s="22">
        <v>28</v>
      </c>
      <c r="F25" s="16" t="s">
        <v>239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/>
      <c r="N25" s="6"/>
      <c r="O25" s="7"/>
      <c r="P25" s="8">
        <v>1</v>
      </c>
      <c r="Q25" s="7"/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235</v>
      </c>
      <c r="D26" s="22">
        <v>1</v>
      </c>
      <c r="E26" s="22">
        <v>28</v>
      </c>
      <c r="F26" s="16" t="s">
        <v>239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/>
      <c r="N26" s="6">
        <v>1</v>
      </c>
      <c r="O26" s="7"/>
      <c r="P26" s="8"/>
      <c r="Q26" s="7"/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235</v>
      </c>
      <c r="D27" s="22">
        <v>1</v>
      </c>
      <c r="E27" s="22">
        <v>28</v>
      </c>
      <c r="F27" s="16" t="s">
        <v>239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/>
      <c r="N27" s="6">
        <v>1</v>
      </c>
      <c r="O27" s="7"/>
      <c r="P27" s="8"/>
      <c r="Q27" s="7"/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235</v>
      </c>
      <c r="D28" s="22">
        <v>1</v>
      </c>
      <c r="E28" s="22">
        <v>28</v>
      </c>
      <c r="F28" s="16" t="s">
        <v>239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>
        <v>0</v>
      </c>
      <c r="S28" s="23">
        <v>1</v>
      </c>
      <c r="T28" s="5"/>
      <c r="U28" s="6"/>
      <c r="V28" s="7"/>
      <c r="W28" s="8"/>
      <c r="X28" s="7"/>
      <c r="Y28" s="7">
        <v>1</v>
      </c>
      <c r="Z28" s="12"/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235</v>
      </c>
      <c r="D29" s="22">
        <v>1</v>
      </c>
      <c r="E29" s="22">
        <v>28</v>
      </c>
      <c r="F29" s="16" t="s">
        <v>239</v>
      </c>
      <c r="G29" s="23">
        <v>9</v>
      </c>
      <c r="H29" s="23">
        <v>2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>
        <v>0</v>
      </c>
      <c r="S29" s="23">
        <v>1</v>
      </c>
      <c r="T29" s="5"/>
      <c r="U29" s="6">
        <v>1</v>
      </c>
      <c r="V29" s="7"/>
      <c r="W29" s="8"/>
      <c r="X29" s="7"/>
      <c r="Y29" s="7"/>
      <c r="Z29" s="12"/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235</v>
      </c>
      <c r="D30" s="22">
        <v>1</v>
      </c>
      <c r="E30" s="22">
        <v>28</v>
      </c>
      <c r="F30" s="16" t="s">
        <v>239</v>
      </c>
      <c r="G30" s="23">
        <v>9</v>
      </c>
      <c r="H30" s="23">
        <v>2</v>
      </c>
      <c r="I30" s="16">
        <v>2</v>
      </c>
      <c r="J30" s="24"/>
      <c r="K30" s="13">
        <v>3</v>
      </c>
      <c r="L30" s="23">
        <v>1</v>
      </c>
      <c r="M30" s="5"/>
      <c r="N30" s="6"/>
      <c r="O30" s="7">
        <v>1</v>
      </c>
      <c r="P30" s="8"/>
      <c r="Q30" s="7"/>
      <c r="R30" s="19">
        <v>1</v>
      </c>
      <c r="S30" s="23">
        <v>1</v>
      </c>
      <c r="T30" s="5"/>
      <c r="U30" s="6"/>
      <c r="V30" s="7">
        <v>1</v>
      </c>
      <c r="W30" s="8"/>
      <c r="X30" s="7"/>
      <c r="Y30" s="7"/>
      <c r="Z30" s="12"/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235</v>
      </c>
      <c r="D31" s="22">
        <v>1</v>
      </c>
      <c r="E31" s="22">
        <v>28</v>
      </c>
      <c r="F31" s="16" t="s">
        <v>239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/>
      <c r="N31" s="6">
        <v>1</v>
      </c>
      <c r="O31" s="7"/>
      <c r="P31" s="8"/>
      <c r="Q31" s="7"/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235</v>
      </c>
      <c r="D32" s="22">
        <v>1</v>
      </c>
      <c r="E32" s="22">
        <v>28</v>
      </c>
      <c r="F32" s="16" t="s">
        <v>239</v>
      </c>
      <c r="G32" s="23">
        <v>9</v>
      </c>
      <c r="H32" s="23">
        <v>4</v>
      </c>
      <c r="I32" s="16">
        <v>2</v>
      </c>
      <c r="J32" s="24"/>
      <c r="K32" s="13">
        <v>3</v>
      </c>
      <c r="L32" s="23">
        <v>1</v>
      </c>
      <c r="M32" s="5"/>
      <c r="N32" s="6"/>
      <c r="O32" s="7">
        <v>1</v>
      </c>
      <c r="P32" s="8"/>
      <c r="Q32" s="7"/>
      <c r="R32" s="19">
        <v>1</v>
      </c>
      <c r="S32" s="23">
        <v>1</v>
      </c>
      <c r="T32" s="5"/>
      <c r="U32" s="6"/>
      <c r="V32" s="7">
        <v>1</v>
      </c>
      <c r="W32" s="8"/>
      <c r="X32" s="7"/>
      <c r="Y32" s="7"/>
      <c r="Z32" s="12"/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235</v>
      </c>
      <c r="D33" s="22">
        <v>1</v>
      </c>
      <c r="E33" s="22">
        <v>28</v>
      </c>
      <c r="F33" s="16" t="s">
        <v>239</v>
      </c>
      <c r="G33" s="23">
        <v>9</v>
      </c>
      <c r="H33" s="23">
        <v>7</v>
      </c>
      <c r="I33" s="16">
        <v>2</v>
      </c>
      <c r="J33" s="24"/>
      <c r="K33" s="13">
        <v>1</v>
      </c>
      <c r="L33" s="23">
        <v>1</v>
      </c>
      <c r="M33" s="5"/>
      <c r="N33" s="6">
        <v>1</v>
      </c>
      <c r="O33" s="7"/>
      <c r="P33" s="8"/>
      <c r="Q33" s="7"/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235</v>
      </c>
      <c r="D34" s="22">
        <v>1</v>
      </c>
      <c r="E34" s="22">
        <v>28</v>
      </c>
      <c r="F34" s="16" t="s">
        <v>239</v>
      </c>
      <c r="G34" s="23">
        <v>9</v>
      </c>
      <c r="H34" s="23">
        <v>6</v>
      </c>
      <c r="I34" s="16">
        <v>2</v>
      </c>
      <c r="J34" s="24"/>
      <c r="K34" s="13">
        <v>1</v>
      </c>
      <c r="L34" s="23">
        <v>1</v>
      </c>
      <c r="M34" s="5"/>
      <c r="N34" s="6">
        <v>1</v>
      </c>
      <c r="O34" s="7"/>
      <c r="P34" s="8"/>
      <c r="Q34" s="7"/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235</v>
      </c>
      <c r="D35" s="22">
        <v>1</v>
      </c>
      <c r="E35" s="22">
        <v>28</v>
      </c>
      <c r="F35" s="16" t="s">
        <v>239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/>
      <c r="N35" s="6">
        <v>1</v>
      </c>
      <c r="O35" s="7"/>
      <c r="P35" s="8"/>
      <c r="Q35" s="7"/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235</v>
      </c>
      <c r="D36" s="22">
        <v>1</v>
      </c>
      <c r="E36" s="22">
        <v>28</v>
      </c>
      <c r="F36" s="16" t="s">
        <v>239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/>
      <c r="N36" s="6">
        <v>1</v>
      </c>
      <c r="O36" s="7"/>
      <c r="P36" s="8"/>
      <c r="Q36" s="7"/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235</v>
      </c>
      <c r="D37" s="22">
        <v>1</v>
      </c>
      <c r="E37" s="22">
        <v>28</v>
      </c>
      <c r="F37" s="16" t="s">
        <v>239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/>
      <c r="N37" s="6">
        <v>1</v>
      </c>
      <c r="O37" s="7"/>
      <c r="P37" s="8"/>
      <c r="Q37" s="7"/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235</v>
      </c>
      <c r="D38" s="22">
        <v>1</v>
      </c>
      <c r="E38" s="22">
        <v>28</v>
      </c>
      <c r="F38" s="16" t="s">
        <v>239</v>
      </c>
      <c r="G38" s="23">
        <v>10</v>
      </c>
      <c r="H38" s="23">
        <v>3</v>
      </c>
      <c r="I38" s="16">
        <v>2</v>
      </c>
      <c r="J38" s="24"/>
      <c r="K38" s="13">
        <v>1</v>
      </c>
      <c r="L38" s="23">
        <v>1</v>
      </c>
      <c r="M38" s="5"/>
      <c r="N38" s="6">
        <v>1</v>
      </c>
      <c r="O38" s="7"/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235</v>
      </c>
      <c r="D39" s="22">
        <v>1</v>
      </c>
      <c r="E39" s="22">
        <v>28</v>
      </c>
      <c r="F39" s="16" t="s">
        <v>239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2</v>
      </c>
      <c r="N39" s="6"/>
      <c r="O39" s="7"/>
      <c r="P39" s="8"/>
      <c r="Q39" s="7"/>
      <c r="R39" s="19">
        <v>2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235</v>
      </c>
      <c r="D40" s="22">
        <v>1</v>
      </c>
      <c r="E40" s="22">
        <v>28</v>
      </c>
      <c r="F40" s="16" t="s">
        <v>239</v>
      </c>
      <c r="G40" s="23">
        <v>9</v>
      </c>
      <c r="H40" s="23">
        <v>2</v>
      </c>
      <c r="I40" s="16">
        <v>2</v>
      </c>
      <c r="J40" s="24"/>
      <c r="K40" s="13">
        <v>2</v>
      </c>
      <c r="L40" s="23"/>
      <c r="M40" s="5"/>
      <c r="N40" s="6"/>
      <c r="O40" s="7"/>
      <c r="P40" s="8"/>
      <c r="Q40" s="7"/>
      <c r="R40" s="19">
        <v>0</v>
      </c>
      <c r="S40" s="23">
        <v>1</v>
      </c>
      <c r="T40" s="5"/>
      <c r="U40" s="6">
        <v>1</v>
      </c>
      <c r="V40" s="7"/>
      <c r="W40" s="8"/>
      <c r="X40" s="7"/>
      <c r="Y40" s="7"/>
      <c r="Z40" s="12"/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235</v>
      </c>
      <c r="D41" s="22">
        <v>1</v>
      </c>
      <c r="E41" s="22">
        <v>28</v>
      </c>
      <c r="F41" s="16" t="s">
        <v>239</v>
      </c>
      <c r="G41" s="23">
        <v>10</v>
      </c>
      <c r="H41" s="23">
        <v>8</v>
      </c>
      <c r="I41" s="16">
        <v>2</v>
      </c>
      <c r="J41" s="24"/>
      <c r="K41" s="13">
        <v>1</v>
      </c>
      <c r="L41" s="23">
        <v>1</v>
      </c>
      <c r="M41" s="5"/>
      <c r="N41" s="6"/>
      <c r="O41" s="7">
        <v>1</v>
      </c>
      <c r="P41" s="8"/>
      <c r="Q41" s="7"/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235</v>
      </c>
      <c r="D42" s="22">
        <v>1</v>
      </c>
      <c r="E42" s="22">
        <v>28</v>
      </c>
      <c r="F42" s="16" t="s">
        <v>239</v>
      </c>
      <c r="G42" s="23">
        <v>10</v>
      </c>
      <c r="H42" s="23">
        <v>6</v>
      </c>
      <c r="I42" s="16">
        <v>2</v>
      </c>
      <c r="J42" s="24"/>
      <c r="K42" s="13">
        <v>1</v>
      </c>
      <c r="L42" s="23">
        <v>2</v>
      </c>
      <c r="M42" s="5"/>
      <c r="N42" s="6"/>
      <c r="O42" s="7">
        <v>1</v>
      </c>
      <c r="P42" s="8"/>
      <c r="Q42" s="7"/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235</v>
      </c>
      <c r="D43" s="22">
        <v>1</v>
      </c>
      <c r="E43" s="22">
        <v>28</v>
      </c>
      <c r="F43" s="16" t="s">
        <v>239</v>
      </c>
      <c r="G43" s="23">
        <v>10</v>
      </c>
      <c r="H43" s="23">
        <v>6</v>
      </c>
      <c r="I43" s="16">
        <v>2</v>
      </c>
      <c r="J43" s="24"/>
      <c r="K43" s="13">
        <v>1</v>
      </c>
      <c r="L43" s="23">
        <v>2</v>
      </c>
      <c r="M43" s="5"/>
      <c r="N43" s="6"/>
      <c r="O43" s="7">
        <v>1</v>
      </c>
      <c r="P43" s="8"/>
      <c r="Q43" s="7"/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235</v>
      </c>
      <c r="D44" s="22">
        <v>1</v>
      </c>
      <c r="E44" s="22">
        <v>28</v>
      </c>
      <c r="F44" s="16" t="s">
        <v>239</v>
      </c>
      <c r="G44" s="23">
        <v>10</v>
      </c>
      <c r="H44" s="23">
        <v>1</v>
      </c>
      <c r="I44" s="16">
        <v>2</v>
      </c>
      <c r="J44" s="24"/>
      <c r="K44" s="13">
        <v>1</v>
      </c>
      <c r="L44" s="23">
        <v>1</v>
      </c>
      <c r="M44" s="5"/>
      <c r="N44" s="6">
        <v>1</v>
      </c>
      <c r="O44" s="7"/>
      <c r="P44" s="8"/>
      <c r="Q44" s="7"/>
      <c r="R44" s="19">
        <v>1</v>
      </c>
      <c r="S44" s="23"/>
      <c r="T44" s="5"/>
      <c r="U44" s="6"/>
      <c r="V44" s="7"/>
      <c r="W44" s="8"/>
      <c r="X44" s="7"/>
      <c r="Y44" s="7"/>
      <c r="Z44" s="12"/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235</v>
      </c>
      <c r="D45" s="22">
        <v>1</v>
      </c>
      <c r="E45" s="22">
        <v>28</v>
      </c>
      <c r="F45" s="16" t="s">
        <v>239</v>
      </c>
      <c r="G45" s="23">
        <v>10</v>
      </c>
      <c r="H45" s="23">
        <v>2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>
        <v>0</v>
      </c>
      <c r="S45" s="23">
        <v>1</v>
      </c>
      <c r="T45" s="5"/>
      <c r="U45" s="6"/>
      <c r="V45" s="7"/>
      <c r="W45" s="8"/>
      <c r="X45" s="7"/>
      <c r="Y45" s="7">
        <v>1</v>
      </c>
      <c r="Z45" s="12"/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235</v>
      </c>
      <c r="D46" s="22">
        <v>1</v>
      </c>
      <c r="E46" s="22">
        <v>28</v>
      </c>
      <c r="F46" s="16" t="s">
        <v>239</v>
      </c>
      <c r="G46" s="23">
        <v>10</v>
      </c>
      <c r="H46" s="23">
        <v>1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235</v>
      </c>
      <c r="D47" s="22">
        <v>1</v>
      </c>
      <c r="E47" s="22">
        <v>28</v>
      </c>
      <c r="F47" s="16" t="s">
        <v>239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1</v>
      </c>
      <c r="O47" s="7"/>
      <c r="P47" s="8"/>
      <c r="Q47" s="7"/>
      <c r="R47" s="19">
        <v>2</v>
      </c>
      <c r="S47" s="23"/>
      <c r="T47" s="5"/>
      <c r="U47" s="6"/>
      <c r="V47" s="7"/>
      <c r="W47" s="8"/>
      <c r="X47" s="7"/>
      <c r="Y47" s="7"/>
      <c r="Z47" s="12"/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235</v>
      </c>
      <c r="D48" s="22">
        <v>1</v>
      </c>
      <c r="E48" s="22">
        <v>28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/>
      <c r="N48" s="6">
        <v>1</v>
      </c>
      <c r="O48" s="7"/>
      <c r="P48" s="8"/>
      <c r="Q48" s="7"/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235</v>
      </c>
      <c r="D49" s="22">
        <v>1</v>
      </c>
      <c r="E49" s="22">
        <v>28</v>
      </c>
      <c r="F49" s="16" t="s">
        <v>239</v>
      </c>
      <c r="G49" s="23">
        <v>10</v>
      </c>
      <c r="H49" s="23">
        <v>6</v>
      </c>
      <c r="I49" s="16">
        <v>2</v>
      </c>
      <c r="J49" s="24"/>
      <c r="K49" s="13">
        <v>1</v>
      </c>
      <c r="L49" s="23">
        <v>1</v>
      </c>
      <c r="M49" s="5"/>
      <c r="N49" s="6">
        <v>1</v>
      </c>
      <c r="O49" s="7"/>
      <c r="P49" s="8"/>
      <c r="Q49" s="7"/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235</v>
      </c>
      <c r="D50" s="22">
        <v>1</v>
      </c>
      <c r="E50" s="22">
        <v>28</v>
      </c>
      <c r="F50" s="16" t="s">
        <v>239</v>
      </c>
      <c r="G50" s="23">
        <v>10</v>
      </c>
      <c r="H50" s="23">
        <v>9</v>
      </c>
      <c r="I50" s="16">
        <v>2</v>
      </c>
      <c r="J50" s="24"/>
      <c r="K50" s="13">
        <v>1</v>
      </c>
      <c r="L50" s="23">
        <v>1</v>
      </c>
      <c r="M50" s="5"/>
      <c r="N50" s="6"/>
      <c r="O50" s="7"/>
      <c r="P50" s="8">
        <v>1</v>
      </c>
      <c r="Q50" s="7"/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235</v>
      </c>
      <c r="D51" s="22">
        <v>1</v>
      </c>
      <c r="E51" s="22">
        <v>28</v>
      </c>
      <c r="F51" s="16" t="s">
        <v>239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1</v>
      </c>
      <c r="M51" s="5"/>
      <c r="N51" s="6"/>
      <c r="O51" s="7">
        <v>1</v>
      </c>
      <c r="P51" s="8"/>
      <c r="Q51" s="7"/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235</v>
      </c>
      <c r="D52" s="22">
        <v>1</v>
      </c>
      <c r="E52" s="22">
        <v>28</v>
      </c>
      <c r="F52" s="16" t="s">
        <v>239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/>
      <c r="N52" s="6"/>
      <c r="O52" s="7"/>
      <c r="P52" s="8">
        <v>1</v>
      </c>
      <c r="Q52" s="7"/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235</v>
      </c>
      <c r="D53" s="22">
        <v>1</v>
      </c>
      <c r="E53" s="22">
        <v>28</v>
      </c>
      <c r="F53" s="16" t="s">
        <v>239</v>
      </c>
      <c r="G53" s="23">
        <v>10</v>
      </c>
      <c r="H53" s="23">
        <v>3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>
        <v>0</v>
      </c>
      <c r="S53" s="23">
        <v>1</v>
      </c>
      <c r="T53" s="5"/>
      <c r="U53" s="6">
        <v>1</v>
      </c>
      <c r="V53" s="7"/>
      <c r="W53" s="8"/>
      <c r="X53" s="7"/>
      <c r="Y53" s="7"/>
      <c r="Z53" s="12"/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235</v>
      </c>
      <c r="D54" s="22">
        <v>1</v>
      </c>
      <c r="E54" s="22">
        <v>28</v>
      </c>
      <c r="F54" s="16" t="s">
        <v>239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1</v>
      </c>
      <c r="N54" s="6"/>
      <c r="O54" s="7"/>
      <c r="P54" s="8"/>
      <c r="Q54" s="7"/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235</v>
      </c>
      <c r="D55" s="22">
        <v>1</v>
      </c>
      <c r="E55" s="22">
        <v>28</v>
      </c>
      <c r="F55" s="16" t="s">
        <v>239</v>
      </c>
      <c r="G55" s="23">
        <v>10</v>
      </c>
      <c r="H55" s="23">
        <v>2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>
        <v>0</v>
      </c>
      <c r="S55" s="23">
        <v>1</v>
      </c>
      <c r="T55" s="5"/>
      <c r="U55" s="6"/>
      <c r="V55" s="7"/>
      <c r="W55" s="8"/>
      <c r="X55" s="7"/>
      <c r="Y55" s="7">
        <v>1</v>
      </c>
      <c r="Z55" s="12"/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235</v>
      </c>
      <c r="D56" s="22">
        <v>1</v>
      </c>
      <c r="E56" s="22">
        <v>28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>
        <v>0</v>
      </c>
      <c r="S56" s="23">
        <v>1</v>
      </c>
      <c r="T56" s="5"/>
      <c r="U56" s="6">
        <v>1</v>
      </c>
      <c r="V56" s="7"/>
      <c r="W56" s="8"/>
      <c r="X56" s="7">
        <v>1</v>
      </c>
      <c r="Y56" s="7"/>
      <c r="Z56" s="12"/>
      <c r="AA56" s="19">
        <v>2</v>
      </c>
    </row>
    <row r="57" spans="1:27" ht="15.95" customHeight="1" x14ac:dyDescent="0.15">
      <c r="A57" s="1">
        <v>46</v>
      </c>
      <c r="B57" s="30">
        <v>1</v>
      </c>
      <c r="C57" s="21" t="s">
        <v>235</v>
      </c>
      <c r="D57" s="22">
        <v>1</v>
      </c>
      <c r="E57" s="22">
        <v>28</v>
      </c>
      <c r="F57" s="16" t="s">
        <v>239</v>
      </c>
      <c r="G57" s="23">
        <v>10</v>
      </c>
      <c r="H57" s="23">
        <v>6</v>
      </c>
      <c r="I57" s="16">
        <v>2</v>
      </c>
      <c r="J57" s="24"/>
      <c r="K57" s="13">
        <v>1</v>
      </c>
      <c r="L57" s="23">
        <v>1</v>
      </c>
      <c r="M57" s="5"/>
      <c r="N57" s="6"/>
      <c r="O57" s="7">
        <v>1</v>
      </c>
      <c r="P57" s="8"/>
      <c r="Q57" s="7"/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235</v>
      </c>
      <c r="D58" s="22">
        <v>1</v>
      </c>
      <c r="E58" s="22">
        <v>28</v>
      </c>
      <c r="F58" s="16" t="s">
        <v>239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1</v>
      </c>
      <c r="N58" s="6"/>
      <c r="O58" s="7"/>
      <c r="P58" s="8"/>
      <c r="Q58" s="7"/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235</v>
      </c>
      <c r="D59" s="22">
        <v>1</v>
      </c>
      <c r="E59" s="22">
        <v>28</v>
      </c>
      <c r="F59" s="16" t="s">
        <v>239</v>
      </c>
      <c r="G59" s="23">
        <v>10</v>
      </c>
      <c r="H59" s="23">
        <v>2</v>
      </c>
      <c r="I59" s="16">
        <v>2</v>
      </c>
      <c r="J59" s="24"/>
      <c r="K59" s="13">
        <v>2</v>
      </c>
      <c r="L59" s="23"/>
      <c r="M59" s="5"/>
      <c r="N59" s="6"/>
      <c r="O59" s="7"/>
      <c r="P59" s="8"/>
      <c r="Q59" s="7"/>
      <c r="R59" s="19">
        <v>0</v>
      </c>
      <c r="S59" s="23">
        <v>1</v>
      </c>
      <c r="T59" s="5"/>
      <c r="U59" s="6">
        <v>1</v>
      </c>
      <c r="V59" s="7"/>
      <c r="W59" s="8"/>
      <c r="X59" s="7"/>
      <c r="Y59" s="7"/>
      <c r="Z59" s="12"/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235</v>
      </c>
      <c r="D60" s="22">
        <v>1</v>
      </c>
      <c r="E60" s="22">
        <v>28</v>
      </c>
      <c r="F60" s="16" t="s">
        <v>239</v>
      </c>
      <c r="G60" s="23">
        <v>10</v>
      </c>
      <c r="H60" s="23">
        <v>2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>
        <v>0</v>
      </c>
      <c r="S60" s="23">
        <v>1</v>
      </c>
      <c r="T60" s="5"/>
      <c r="U60" s="6">
        <v>1</v>
      </c>
      <c r="V60" s="7"/>
      <c r="W60" s="8"/>
      <c r="X60" s="7">
        <v>1</v>
      </c>
      <c r="Y60" s="7"/>
      <c r="Z60" s="12"/>
      <c r="AA60" s="19">
        <v>2</v>
      </c>
    </row>
    <row r="61" spans="1:27" ht="15.95" customHeight="1" x14ac:dyDescent="0.15">
      <c r="A61" s="1"/>
      <c r="B61" s="30">
        <v>1</v>
      </c>
      <c r="C61" s="21" t="s">
        <v>235</v>
      </c>
      <c r="D61" s="22">
        <v>1</v>
      </c>
      <c r="E61" s="22">
        <v>28</v>
      </c>
      <c r="F61" s="16" t="s">
        <v>239</v>
      </c>
      <c r="G61" s="23">
        <v>10</v>
      </c>
      <c r="H61" s="23">
        <v>8</v>
      </c>
      <c r="I61" s="16">
        <v>2</v>
      </c>
      <c r="J61" s="24"/>
      <c r="K61" s="13">
        <v>1</v>
      </c>
      <c r="L61" s="23">
        <v>1</v>
      </c>
      <c r="M61" s="5"/>
      <c r="N61" s="6">
        <v>1</v>
      </c>
      <c r="O61" s="7"/>
      <c r="P61" s="8"/>
      <c r="Q61" s="7"/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235</v>
      </c>
      <c r="D62" s="22">
        <v>1</v>
      </c>
      <c r="E62" s="22">
        <v>28</v>
      </c>
      <c r="F62" s="16" t="s">
        <v>239</v>
      </c>
      <c r="G62" s="23">
        <v>10</v>
      </c>
      <c r="H62" s="23">
        <v>6</v>
      </c>
      <c r="I62" s="16">
        <v>2</v>
      </c>
      <c r="J62" s="24"/>
      <c r="K62" s="13">
        <v>1</v>
      </c>
      <c r="L62" s="23">
        <v>2</v>
      </c>
      <c r="M62" s="5"/>
      <c r="N62" s="6"/>
      <c r="O62" s="7"/>
      <c r="P62" s="8">
        <v>1</v>
      </c>
      <c r="Q62" s="7"/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235</v>
      </c>
      <c r="D63" s="22">
        <v>1</v>
      </c>
      <c r="E63" s="22">
        <v>28</v>
      </c>
      <c r="F63" s="16" t="s">
        <v>239</v>
      </c>
      <c r="G63" s="23">
        <v>10</v>
      </c>
      <c r="H63" s="23">
        <v>7</v>
      </c>
      <c r="I63" s="16">
        <v>2</v>
      </c>
      <c r="J63" s="24"/>
      <c r="K63" s="13">
        <v>3</v>
      </c>
      <c r="L63" s="23">
        <v>1</v>
      </c>
      <c r="M63" s="5"/>
      <c r="N63" s="6"/>
      <c r="O63" s="7">
        <v>1</v>
      </c>
      <c r="P63" s="8"/>
      <c r="Q63" s="7"/>
      <c r="R63" s="19">
        <v>1</v>
      </c>
      <c r="S63" s="23">
        <v>1</v>
      </c>
      <c r="T63" s="5"/>
      <c r="U63" s="6"/>
      <c r="V63" s="7">
        <v>2</v>
      </c>
      <c r="W63" s="8"/>
      <c r="X63" s="7"/>
      <c r="Y63" s="7"/>
      <c r="Z63" s="12"/>
      <c r="AA63" s="19">
        <v>2</v>
      </c>
    </row>
    <row r="64" spans="1:27" ht="15.95" customHeight="1" x14ac:dyDescent="0.15">
      <c r="A64" s="1">
        <v>53</v>
      </c>
      <c r="B64" s="30">
        <v>1</v>
      </c>
      <c r="C64" s="21" t="s">
        <v>235</v>
      </c>
      <c r="D64" s="22">
        <v>1</v>
      </c>
      <c r="E64" s="22">
        <v>28</v>
      </c>
      <c r="F64" s="16" t="s">
        <v>239</v>
      </c>
      <c r="G64" s="23">
        <v>10</v>
      </c>
      <c r="H64" s="23">
        <v>5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>
        <v>0</v>
      </c>
      <c r="S64" s="23">
        <v>3</v>
      </c>
      <c r="T64" s="5">
        <v>1</v>
      </c>
      <c r="U64" s="6"/>
      <c r="V64" s="7"/>
      <c r="W64" s="8"/>
      <c r="X64" s="7"/>
      <c r="Y64" s="7"/>
      <c r="Z64" s="12"/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235</v>
      </c>
      <c r="D65" s="22">
        <v>1</v>
      </c>
      <c r="E65" s="22">
        <v>28</v>
      </c>
      <c r="F65" s="16" t="s">
        <v>239</v>
      </c>
      <c r="G65" s="23">
        <v>11</v>
      </c>
      <c r="H65" s="23">
        <v>5</v>
      </c>
      <c r="I65" s="16">
        <v>2</v>
      </c>
      <c r="J65" s="24"/>
      <c r="K65" s="13">
        <v>1</v>
      </c>
      <c r="L65" s="23">
        <v>1</v>
      </c>
      <c r="M65" s="5"/>
      <c r="N65" s="6">
        <v>1</v>
      </c>
      <c r="O65" s="7">
        <v>1</v>
      </c>
      <c r="P65" s="8"/>
      <c r="Q65" s="7"/>
      <c r="R65" s="19">
        <v>2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/>
      <c r="B66" s="30">
        <v>1</v>
      </c>
      <c r="C66" s="21" t="s">
        <v>235</v>
      </c>
      <c r="D66" s="22">
        <v>1</v>
      </c>
      <c r="E66" s="22">
        <v>28</v>
      </c>
      <c r="F66" s="16" t="s">
        <v>239</v>
      </c>
      <c r="G66" s="23">
        <v>11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1</v>
      </c>
      <c r="N66" s="6"/>
      <c r="O66" s="7"/>
      <c r="P66" s="8"/>
      <c r="Q66" s="7"/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235</v>
      </c>
      <c r="D67" s="22">
        <v>1</v>
      </c>
      <c r="E67" s="22">
        <v>28</v>
      </c>
      <c r="F67" s="16" t="s">
        <v>239</v>
      </c>
      <c r="G67" s="23">
        <v>11</v>
      </c>
      <c r="H67" s="23">
        <v>5</v>
      </c>
      <c r="I67" s="16">
        <v>2</v>
      </c>
      <c r="J67" s="24"/>
      <c r="K67" s="13">
        <v>1</v>
      </c>
      <c r="L67" s="23">
        <v>1</v>
      </c>
      <c r="M67" s="5"/>
      <c r="N67" s="6">
        <v>1</v>
      </c>
      <c r="O67" s="7"/>
      <c r="P67" s="8"/>
      <c r="Q67" s="7"/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235</v>
      </c>
      <c r="D68" s="22">
        <v>1</v>
      </c>
      <c r="E68" s="22">
        <v>28</v>
      </c>
      <c r="F68" s="16" t="s">
        <v>239</v>
      </c>
      <c r="G68" s="23">
        <v>11</v>
      </c>
      <c r="H68" s="23">
        <v>5</v>
      </c>
      <c r="I68" s="16">
        <v>2</v>
      </c>
      <c r="J68" s="24"/>
      <c r="K68" s="13">
        <v>2</v>
      </c>
      <c r="L68" s="23"/>
      <c r="M68" s="5"/>
      <c r="N68" s="6"/>
      <c r="O68" s="7"/>
      <c r="P68" s="8"/>
      <c r="Q68" s="7"/>
      <c r="R68" s="19">
        <v>0</v>
      </c>
      <c r="S68" s="23">
        <v>2</v>
      </c>
      <c r="T68" s="5"/>
      <c r="U68" s="6">
        <v>1</v>
      </c>
      <c r="V68" s="7"/>
      <c r="W68" s="8"/>
      <c r="X68" s="7">
        <v>1</v>
      </c>
      <c r="Y68" s="7"/>
      <c r="Z68" s="12"/>
      <c r="AA68" s="19">
        <v>2</v>
      </c>
    </row>
    <row r="69" spans="1:27" ht="15.95" customHeight="1" x14ac:dyDescent="0.15">
      <c r="A69" s="1">
        <v>58</v>
      </c>
      <c r="B69" s="30">
        <v>1</v>
      </c>
      <c r="C69" s="21" t="s">
        <v>235</v>
      </c>
      <c r="D69" s="22">
        <v>1</v>
      </c>
      <c r="E69" s="22">
        <v>28</v>
      </c>
      <c r="F69" s="16" t="s">
        <v>239</v>
      </c>
      <c r="G69" s="23">
        <v>11</v>
      </c>
      <c r="H69" s="23">
        <v>5</v>
      </c>
      <c r="I69" s="16">
        <v>2</v>
      </c>
      <c r="J69" s="24"/>
      <c r="K69" s="13">
        <v>1</v>
      </c>
      <c r="L69" s="23">
        <v>1</v>
      </c>
      <c r="M69" s="5"/>
      <c r="N69" s="6"/>
      <c r="O69" s="7">
        <v>1</v>
      </c>
      <c r="P69" s="8"/>
      <c r="Q69" s="7"/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/>
      <c r="B70" s="30">
        <v>1</v>
      </c>
      <c r="C70" s="21" t="s">
        <v>235</v>
      </c>
      <c r="D70" s="22">
        <v>1</v>
      </c>
      <c r="E70" s="22">
        <v>28</v>
      </c>
      <c r="F70" s="16" t="s">
        <v>239</v>
      </c>
      <c r="G70" s="23">
        <v>11</v>
      </c>
      <c r="H70" s="23">
        <v>8</v>
      </c>
      <c r="I70" s="16">
        <v>2</v>
      </c>
      <c r="J70" s="24"/>
      <c r="K70" s="13">
        <v>1</v>
      </c>
      <c r="L70" s="23">
        <v>1</v>
      </c>
      <c r="M70" s="5">
        <v>1</v>
      </c>
      <c r="N70" s="6"/>
      <c r="O70" s="7"/>
      <c r="P70" s="8"/>
      <c r="Q70" s="7"/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235</v>
      </c>
      <c r="D71" s="22">
        <v>1</v>
      </c>
      <c r="E71" s="22">
        <v>28</v>
      </c>
      <c r="F71" s="16" t="s">
        <v>239</v>
      </c>
      <c r="G71" s="23">
        <v>11</v>
      </c>
      <c r="H71" s="23">
        <v>3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>
        <v>0</v>
      </c>
      <c r="S71" s="23">
        <v>1</v>
      </c>
      <c r="T71" s="5"/>
      <c r="U71" s="6"/>
      <c r="V71" s="7"/>
      <c r="W71" s="8"/>
      <c r="X71" s="7"/>
      <c r="Y71" s="7">
        <v>1</v>
      </c>
      <c r="Z71" s="12"/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235</v>
      </c>
      <c r="D72" s="22">
        <v>1</v>
      </c>
      <c r="E72" s="22">
        <v>28</v>
      </c>
      <c r="F72" s="16" t="s">
        <v>239</v>
      </c>
      <c r="G72" s="23">
        <v>11</v>
      </c>
      <c r="H72" s="23">
        <v>6</v>
      </c>
      <c r="I72" s="16">
        <v>2</v>
      </c>
      <c r="J72" s="24"/>
      <c r="K72" s="13">
        <v>1</v>
      </c>
      <c r="L72" s="23">
        <v>1</v>
      </c>
      <c r="M72" s="5"/>
      <c r="N72" s="6"/>
      <c r="O72" s="7"/>
      <c r="P72" s="8">
        <v>1</v>
      </c>
      <c r="Q72" s="7"/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235</v>
      </c>
      <c r="D73" s="22">
        <v>1</v>
      </c>
      <c r="E73" s="22">
        <v>28</v>
      </c>
      <c r="F73" s="16" t="s">
        <v>239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1</v>
      </c>
      <c r="M73" s="5"/>
      <c r="N73" s="6"/>
      <c r="O73" s="7">
        <v>2</v>
      </c>
      <c r="P73" s="8"/>
      <c r="Q73" s="7"/>
      <c r="R73" s="19">
        <v>2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235</v>
      </c>
      <c r="D74" s="22">
        <v>1</v>
      </c>
      <c r="E74" s="22">
        <v>28</v>
      </c>
      <c r="F74" s="16" t="s">
        <v>239</v>
      </c>
      <c r="G74" s="23">
        <v>11</v>
      </c>
      <c r="H74" s="23">
        <v>5</v>
      </c>
      <c r="I74" s="16">
        <v>2</v>
      </c>
      <c r="J74" s="24"/>
      <c r="K74" s="13">
        <v>1</v>
      </c>
      <c r="L74" s="23">
        <v>1</v>
      </c>
      <c r="M74" s="5"/>
      <c r="N74" s="6">
        <v>1</v>
      </c>
      <c r="O74" s="7"/>
      <c r="P74" s="8"/>
      <c r="Q74" s="7"/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235</v>
      </c>
      <c r="D75" s="22">
        <v>1</v>
      </c>
      <c r="E75" s="22">
        <v>28</v>
      </c>
      <c r="F75" s="16" t="s">
        <v>239</v>
      </c>
      <c r="G75" s="23">
        <v>11</v>
      </c>
      <c r="H75" s="23">
        <v>5</v>
      </c>
      <c r="I75" s="16">
        <v>2</v>
      </c>
      <c r="J75" s="24"/>
      <c r="K75" s="13">
        <v>1</v>
      </c>
      <c r="L75" s="23">
        <v>1</v>
      </c>
      <c r="M75" s="5"/>
      <c r="N75" s="6"/>
      <c r="O75" s="7">
        <v>1</v>
      </c>
      <c r="P75" s="8"/>
      <c r="Q75" s="7"/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235</v>
      </c>
      <c r="D76" s="22">
        <v>1</v>
      </c>
      <c r="E76" s="22">
        <v>28</v>
      </c>
      <c r="F76" s="16" t="s">
        <v>239</v>
      </c>
      <c r="G76" s="23">
        <v>11</v>
      </c>
      <c r="H76" s="23">
        <v>5</v>
      </c>
      <c r="I76" s="16">
        <v>2</v>
      </c>
      <c r="J76" s="24"/>
      <c r="K76" s="13">
        <v>1</v>
      </c>
      <c r="L76" s="23">
        <v>1</v>
      </c>
      <c r="M76" s="5"/>
      <c r="N76" s="6"/>
      <c r="O76" s="7">
        <v>1</v>
      </c>
      <c r="P76" s="8"/>
      <c r="Q76" s="7"/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235</v>
      </c>
      <c r="D77" s="22">
        <v>1</v>
      </c>
      <c r="E77" s="22">
        <v>28</v>
      </c>
      <c r="F77" s="16" t="s">
        <v>239</v>
      </c>
      <c r="G77" s="23">
        <v>11</v>
      </c>
      <c r="H77" s="23">
        <v>5</v>
      </c>
      <c r="I77" s="16">
        <v>2</v>
      </c>
      <c r="J77" s="24"/>
      <c r="K77" s="13">
        <v>2</v>
      </c>
      <c r="L77" s="23"/>
      <c r="M77" s="5"/>
      <c r="N77" s="6"/>
      <c r="O77" s="7"/>
      <c r="P77" s="8"/>
      <c r="Q77" s="7"/>
      <c r="R77" s="19">
        <v>0</v>
      </c>
      <c r="S77" s="23">
        <v>1</v>
      </c>
      <c r="T77" s="5"/>
      <c r="U77" s="6"/>
      <c r="V77" s="7"/>
      <c r="W77" s="8"/>
      <c r="X77" s="7">
        <v>1</v>
      </c>
      <c r="Y77" s="7">
        <v>1</v>
      </c>
      <c r="Z77" s="12"/>
      <c r="AA77" s="19">
        <v>2</v>
      </c>
    </row>
    <row r="78" spans="1:27" ht="15.95" customHeight="1" x14ac:dyDescent="0.15">
      <c r="A78" s="1">
        <v>67</v>
      </c>
      <c r="B78" s="30">
        <v>1</v>
      </c>
      <c r="C78" s="21" t="s">
        <v>235</v>
      </c>
      <c r="D78" s="22">
        <v>1</v>
      </c>
      <c r="E78" s="22">
        <v>28</v>
      </c>
      <c r="F78" s="16" t="s">
        <v>239</v>
      </c>
      <c r="G78" s="23">
        <v>11</v>
      </c>
      <c r="H78" s="23">
        <v>6</v>
      </c>
      <c r="I78" s="16">
        <v>2</v>
      </c>
      <c r="J78" s="24"/>
      <c r="K78" s="13">
        <v>1</v>
      </c>
      <c r="L78" s="23">
        <v>1</v>
      </c>
      <c r="M78" s="5"/>
      <c r="N78" s="6"/>
      <c r="O78" s="7"/>
      <c r="P78" s="8">
        <v>1</v>
      </c>
      <c r="Q78" s="7"/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235</v>
      </c>
      <c r="D79" s="22">
        <v>1</v>
      </c>
      <c r="E79" s="22">
        <v>28</v>
      </c>
      <c r="F79" s="16" t="s">
        <v>239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2</v>
      </c>
      <c r="M79" s="5"/>
      <c r="N79" s="6"/>
      <c r="O79" s="7"/>
      <c r="P79" s="8">
        <v>1</v>
      </c>
      <c r="Q79" s="7"/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235</v>
      </c>
      <c r="D80" s="22">
        <v>1</v>
      </c>
      <c r="E80" s="22">
        <v>28</v>
      </c>
      <c r="F80" s="16" t="s">
        <v>239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1</v>
      </c>
      <c r="M80" s="5"/>
      <c r="N80" s="6"/>
      <c r="O80" s="7">
        <v>1</v>
      </c>
      <c r="P80" s="8"/>
      <c r="Q80" s="7"/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235</v>
      </c>
      <c r="D81" s="22">
        <v>1</v>
      </c>
      <c r="E81" s="22">
        <v>28</v>
      </c>
      <c r="F81" s="16" t="s">
        <v>239</v>
      </c>
      <c r="G81" s="23">
        <v>11</v>
      </c>
      <c r="H81" s="23">
        <v>5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>
        <v>0</v>
      </c>
      <c r="S81" s="23">
        <v>1</v>
      </c>
      <c r="T81" s="5"/>
      <c r="U81" s="6"/>
      <c r="V81" s="7"/>
      <c r="W81" s="8"/>
      <c r="X81" s="7">
        <v>1</v>
      </c>
      <c r="Y81" s="7"/>
      <c r="Z81" s="12"/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235</v>
      </c>
      <c r="D82" s="22">
        <v>1</v>
      </c>
      <c r="E82" s="22">
        <v>28</v>
      </c>
      <c r="F82" s="16" t="s">
        <v>239</v>
      </c>
      <c r="G82" s="23">
        <v>11</v>
      </c>
      <c r="H82" s="23">
        <v>3</v>
      </c>
      <c r="I82" s="16">
        <v>2</v>
      </c>
      <c r="J82" s="24"/>
      <c r="K82" s="13">
        <v>1</v>
      </c>
      <c r="L82" s="23">
        <v>1</v>
      </c>
      <c r="M82" s="5"/>
      <c r="N82" s="6">
        <v>1</v>
      </c>
      <c r="O82" s="7"/>
      <c r="P82" s="8"/>
      <c r="Q82" s="7"/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235</v>
      </c>
      <c r="D83" s="22">
        <v>1</v>
      </c>
      <c r="E83" s="22">
        <v>28</v>
      </c>
      <c r="F83" s="16" t="s">
        <v>239</v>
      </c>
      <c r="G83" s="23">
        <v>11</v>
      </c>
      <c r="H83" s="23">
        <v>6</v>
      </c>
      <c r="I83" s="16">
        <v>2</v>
      </c>
      <c r="J83" s="24"/>
      <c r="K83" s="13">
        <v>1</v>
      </c>
      <c r="L83" s="23">
        <v>1</v>
      </c>
      <c r="M83" s="5"/>
      <c r="N83" s="6"/>
      <c r="O83" s="7">
        <v>1</v>
      </c>
      <c r="P83" s="8"/>
      <c r="Q83" s="7"/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235</v>
      </c>
      <c r="D84" s="22">
        <v>1</v>
      </c>
      <c r="E84" s="22">
        <v>28</v>
      </c>
      <c r="F84" s="16" t="s">
        <v>239</v>
      </c>
      <c r="G84" s="23">
        <v>11</v>
      </c>
      <c r="H84" s="23">
        <v>8</v>
      </c>
      <c r="I84" s="16">
        <v>2</v>
      </c>
      <c r="J84" s="24"/>
      <c r="K84" s="13">
        <v>1</v>
      </c>
      <c r="L84" s="23">
        <v>1</v>
      </c>
      <c r="M84" s="5"/>
      <c r="N84" s="6">
        <v>1</v>
      </c>
      <c r="O84" s="7"/>
      <c r="P84" s="8">
        <v>1</v>
      </c>
      <c r="Q84" s="7"/>
      <c r="R84" s="19">
        <v>2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/>
      <c r="B85" s="30">
        <v>1</v>
      </c>
      <c r="C85" s="21" t="s">
        <v>235</v>
      </c>
      <c r="D85" s="22">
        <v>1</v>
      </c>
      <c r="E85" s="22">
        <v>28</v>
      </c>
      <c r="F85" s="16" t="s">
        <v>239</v>
      </c>
      <c r="G85" s="23">
        <v>11</v>
      </c>
      <c r="H85" s="23">
        <v>5</v>
      </c>
      <c r="I85" s="16">
        <v>2</v>
      </c>
      <c r="J85" s="24"/>
      <c r="K85" s="13">
        <v>2</v>
      </c>
      <c r="L85" s="23"/>
      <c r="M85" s="5"/>
      <c r="N85" s="6"/>
      <c r="O85" s="7"/>
      <c r="P85" s="8"/>
      <c r="Q85" s="7"/>
      <c r="R85" s="19">
        <v>0</v>
      </c>
      <c r="S85" s="23">
        <v>1</v>
      </c>
      <c r="T85" s="5"/>
      <c r="U85" s="6"/>
      <c r="V85" s="7"/>
      <c r="W85" s="8"/>
      <c r="X85" s="7"/>
      <c r="Y85" s="7">
        <v>1</v>
      </c>
      <c r="Z85" s="12"/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235</v>
      </c>
      <c r="D86" s="22">
        <v>1</v>
      </c>
      <c r="E86" s="22">
        <v>28</v>
      </c>
      <c r="F86" s="16" t="s">
        <v>239</v>
      </c>
      <c r="G86" s="23">
        <v>11</v>
      </c>
      <c r="H86" s="23">
        <v>7</v>
      </c>
      <c r="I86" s="16">
        <v>2</v>
      </c>
      <c r="J86" s="24"/>
      <c r="K86" s="13">
        <v>1</v>
      </c>
      <c r="L86" s="23">
        <v>1</v>
      </c>
      <c r="M86" s="5"/>
      <c r="N86" s="6"/>
      <c r="O86" s="7">
        <v>1</v>
      </c>
      <c r="P86" s="8"/>
      <c r="Q86" s="7"/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>
        <v>0</v>
      </c>
    </row>
    <row r="87" spans="1:27" ht="15.95" customHeight="1" x14ac:dyDescent="0.15">
      <c r="A87" s="1"/>
      <c r="B87" s="30">
        <v>1</v>
      </c>
      <c r="C87" s="21" t="s">
        <v>235</v>
      </c>
      <c r="D87" s="22">
        <v>1</v>
      </c>
      <c r="E87" s="22">
        <v>28</v>
      </c>
      <c r="F87" s="16" t="s">
        <v>239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/>
      <c r="N87" s="6">
        <v>2</v>
      </c>
      <c r="O87" s="7"/>
      <c r="P87" s="8"/>
      <c r="Q87" s="7"/>
      <c r="R87" s="19">
        <v>2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235</v>
      </c>
      <c r="D88" s="22">
        <v>1</v>
      </c>
      <c r="E88" s="22">
        <v>28</v>
      </c>
      <c r="F88" s="16" t="s">
        <v>239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/>
      <c r="N88" s="6">
        <v>1</v>
      </c>
      <c r="O88" s="7">
        <v>1</v>
      </c>
      <c r="P88" s="8"/>
      <c r="Q88" s="7"/>
      <c r="R88" s="19">
        <v>2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235</v>
      </c>
      <c r="D89" s="22">
        <v>1</v>
      </c>
      <c r="E89" s="22">
        <v>28</v>
      </c>
      <c r="F89" s="16" t="s">
        <v>239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1</v>
      </c>
      <c r="M89" s="5"/>
      <c r="N89" s="6">
        <v>1</v>
      </c>
      <c r="O89" s="7"/>
      <c r="P89" s="8"/>
      <c r="Q89" s="7"/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235</v>
      </c>
      <c r="D90" s="22">
        <v>1</v>
      </c>
      <c r="E90" s="22">
        <v>28</v>
      </c>
      <c r="F90" s="16" t="s">
        <v>239</v>
      </c>
      <c r="G90" s="23">
        <v>11</v>
      </c>
      <c r="H90" s="23">
        <v>9</v>
      </c>
      <c r="I90" s="16">
        <v>2</v>
      </c>
      <c r="J90" s="24"/>
      <c r="K90" s="13">
        <v>2</v>
      </c>
      <c r="L90" s="23"/>
      <c r="M90" s="5"/>
      <c r="N90" s="6"/>
      <c r="O90" s="7"/>
      <c r="P90" s="8"/>
      <c r="Q90" s="7"/>
      <c r="R90" s="19">
        <v>0</v>
      </c>
      <c r="S90" s="23">
        <v>1</v>
      </c>
      <c r="T90" s="5"/>
      <c r="U90" s="6">
        <v>1</v>
      </c>
      <c r="V90" s="7"/>
      <c r="W90" s="8"/>
      <c r="X90" s="7"/>
      <c r="Y90" s="7"/>
      <c r="Z90" s="12"/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235</v>
      </c>
      <c r="D91" s="22">
        <v>1</v>
      </c>
      <c r="E91" s="22">
        <v>28</v>
      </c>
      <c r="F91" s="16" t="s">
        <v>239</v>
      </c>
      <c r="G91" s="23">
        <v>11</v>
      </c>
      <c r="H91" s="23">
        <v>3</v>
      </c>
      <c r="I91" s="16">
        <v>2</v>
      </c>
      <c r="J91" s="24"/>
      <c r="K91" s="13">
        <v>1</v>
      </c>
      <c r="L91" s="23">
        <v>1</v>
      </c>
      <c r="M91" s="5"/>
      <c r="N91" s="6">
        <v>1</v>
      </c>
      <c r="O91" s="7"/>
      <c r="P91" s="8"/>
      <c r="Q91" s="7"/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235</v>
      </c>
      <c r="D92" s="22">
        <v>1</v>
      </c>
      <c r="E92" s="22">
        <v>28</v>
      </c>
      <c r="F92" s="16" t="s">
        <v>239</v>
      </c>
      <c r="G92" s="23">
        <v>12</v>
      </c>
      <c r="H92" s="23">
        <v>4</v>
      </c>
      <c r="I92" s="16">
        <v>2</v>
      </c>
      <c r="J92" s="24"/>
      <c r="K92" s="13">
        <v>1</v>
      </c>
      <c r="L92" s="23">
        <v>1</v>
      </c>
      <c r="M92" s="5"/>
      <c r="N92" s="6"/>
      <c r="O92" s="7">
        <v>1</v>
      </c>
      <c r="P92" s="8"/>
      <c r="Q92" s="7"/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235</v>
      </c>
      <c r="D93" s="22">
        <v>1</v>
      </c>
      <c r="E93" s="22">
        <v>28</v>
      </c>
      <c r="F93" s="16" t="s">
        <v>239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1</v>
      </c>
      <c r="O93" s="7"/>
      <c r="P93" s="8"/>
      <c r="Q93" s="7"/>
      <c r="R93" s="19">
        <v>2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235</v>
      </c>
      <c r="D94" s="22">
        <v>1</v>
      </c>
      <c r="E94" s="22">
        <v>28</v>
      </c>
      <c r="F94" s="16" t="s">
        <v>239</v>
      </c>
      <c r="G94" s="23">
        <v>11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1</v>
      </c>
      <c r="N94" s="6"/>
      <c r="O94" s="7"/>
      <c r="P94" s="8"/>
      <c r="Q94" s="7"/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/>
      <c r="B95" s="30">
        <v>1</v>
      </c>
      <c r="C95" s="21" t="s">
        <v>235</v>
      </c>
      <c r="D95" s="22">
        <v>1</v>
      </c>
      <c r="E95" s="22">
        <v>28</v>
      </c>
      <c r="F95" s="16" t="s">
        <v>239</v>
      </c>
      <c r="G95" s="23">
        <v>12</v>
      </c>
      <c r="H95" s="23">
        <v>2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>
        <v>0</v>
      </c>
      <c r="S95" s="23">
        <v>1</v>
      </c>
      <c r="T95" s="5"/>
      <c r="U95" s="6">
        <v>2</v>
      </c>
      <c r="V95" s="7"/>
      <c r="W95" s="8"/>
      <c r="X95" s="7"/>
      <c r="Y95" s="7"/>
      <c r="Z95" s="12"/>
      <c r="AA95" s="19">
        <v>2</v>
      </c>
    </row>
    <row r="96" spans="1:27" ht="15.95" customHeight="1" x14ac:dyDescent="0.15">
      <c r="A96" s="1">
        <v>85</v>
      </c>
      <c r="B96" s="30">
        <v>1</v>
      </c>
      <c r="C96" s="21" t="s">
        <v>235</v>
      </c>
      <c r="D96" s="22">
        <v>1</v>
      </c>
      <c r="E96" s="22">
        <v>28</v>
      </c>
      <c r="F96" s="16" t="s">
        <v>239</v>
      </c>
      <c r="G96" s="23">
        <v>12</v>
      </c>
      <c r="H96" s="23">
        <v>6</v>
      </c>
      <c r="I96" s="16">
        <v>2</v>
      </c>
      <c r="J96" s="24"/>
      <c r="K96" s="13">
        <v>1</v>
      </c>
      <c r="L96" s="23">
        <v>1</v>
      </c>
      <c r="M96" s="5"/>
      <c r="N96" s="6"/>
      <c r="O96" s="7">
        <v>1</v>
      </c>
      <c r="P96" s="8"/>
      <c r="Q96" s="7"/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235</v>
      </c>
      <c r="D97" s="22">
        <v>1</v>
      </c>
      <c r="E97" s="22">
        <v>28</v>
      </c>
      <c r="F97" s="16" t="s">
        <v>239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1</v>
      </c>
      <c r="M97" s="5"/>
      <c r="N97" s="6"/>
      <c r="O97" s="7"/>
      <c r="P97" s="8">
        <v>2</v>
      </c>
      <c r="Q97" s="7"/>
      <c r="R97" s="19">
        <v>2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235</v>
      </c>
      <c r="D98" s="22">
        <v>1</v>
      </c>
      <c r="E98" s="22">
        <v>28</v>
      </c>
      <c r="F98" s="16" t="s">
        <v>239</v>
      </c>
      <c r="G98" s="23">
        <v>12</v>
      </c>
      <c r="H98" s="23">
        <v>3</v>
      </c>
      <c r="I98" s="16">
        <v>2</v>
      </c>
      <c r="J98" s="24"/>
      <c r="K98" s="13">
        <v>1</v>
      </c>
      <c r="L98" s="23">
        <v>1</v>
      </c>
      <c r="M98" s="5"/>
      <c r="N98" s="6">
        <v>1</v>
      </c>
      <c r="O98" s="7">
        <v>1</v>
      </c>
      <c r="P98" s="8"/>
      <c r="Q98" s="7"/>
      <c r="R98" s="19">
        <v>2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235</v>
      </c>
      <c r="D99" s="22">
        <v>1</v>
      </c>
      <c r="E99" s="22">
        <v>28</v>
      </c>
      <c r="F99" s="16" t="s">
        <v>239</v>
      </c>
      <c r="G99" s="23">
        <v>12</v>
      </c>
      <c r="H99" s="23">
        <v>4</v>
      </c>
      <c r="I99" s="16">
        <v>2</v>
      </c>
      <c r="J99" s="24"/>
      <c r="K99" s="13">
        <v>1</v>
      </c>
      <c r="L99" s="23">
        <v>1</v>
      </c>
      <c r="M99" s="5"/>
      <c r="N99" s="6">
        <v>1</v>
      </c>
      <c r="O99" s="7"/>
      <c r="P99" s="8"/>
      <c r="Q99" s="7"/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235</v>
      </c>
      <c r="D100" s="22">
        <v>1</v>
      </c>
      <c r="E100" s="22">
        <v>28</v>
      </c>
      <c r="F100" s="16" t="s">
        <v>239</v>
      </c>
      <c r="G100" s="23">
        <v>12</v>
      </c>
      <c r="H100" s="23">
        <v>3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>
        <v>0</v>
      </c>
      <c r="S100" s="23">
        <v>1</v>
      </c>
      <c r="T100" s="5">
        <v>1</v>
      </c>
      <c r="U100" s="6"/>
      <c r="V100" s="7"/>
      <c r="W100" s="8"/>
      <c r="X100" s="7"/>
      <c r="Y100" s="7"/>
      <c r="Z100" s="12"/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235</v>
      </c>
      <c r="D101" s="22">
        <v>1</v>
      </c>
      <c r="E101" s="22">
        <v>28</v>
      </c>
      <c r="F101" s="16" t="s">
        <v>239</v>
      </c>
      <c r="G101" s="23">
        <v>12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1</v>
      </c>
      <c r="O101" s="7"/>
      <c r="P101" s="8"/>
      <c r="Q101" s="7"/>
      <c r="R101" s="19">
        <v>2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235</v>
      </c>
      <c r="D102" s="22">
        <v>1</v>
      </c>
      <c r="E102" s="22">
        <v>28</v>
      </c>
      <c r="F102" s="16" t="s">
        <v>239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/>
      <c r="N102" s="6">
        <v>1</v>
      </c>
      <c r="O102" s="7"/>
      <c r="P102" s="8"/>
      <c r="Q102" s="7"/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235</v>
      </c>
      <c r="D103" s="22">
        <v>1</v>
      </c>
      <c r="E103" s="22">
        <v>28</v>
      </c>
      <c r="F103" s="16" t="s">
        <v>239</v>
      </c>
      <c r="G103" s="23">
        <v>12</v>
      </c>
      <c r="H103" s="23">
        <v>2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>
        <v>0</v>
      </c>
      <c r="S103" s="23">
        <v>1</v>
      </c>
      <c r="T103" s="5"/>
      <c r="U103" s="6"/>
      <c r="V103" s="7"/>
      <c r="W103" s="8"/>
      <c r="X103" s="7"/>
      <c r="Y103" s="7">
        <v>2</v>
      </c>
      <c r="Z103" s="12"/>
      <c r="AA103" s="19">
        <v>2</v>
      </c>
    </row>
    <row r="104" spans="1:27" ht="15.95" customHeight="1" x14ac:dyDescent="0.15">
      <c r="A104" s="1">
        <v>93</v>
      </c>
      <c r="B104" s="30">
        <v>1</v>
      </c>
      <c r="C104" s="21" t="s">
        <v>235</v>
      </c>
      <c r="D104" s="22">
        <v>1</v>
      </c>
      <c r="E104" s="22">
        <v>28</v>
      </c>
      <c r="F104" s="16" t="s">
        <v>239</v>
      </c>
      <c r="G104" s="23">
        <v>12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/>
      <c r="N104" s="6">
        <v>1</v>
      </c>
      <c r="O104" s="7"/>
      <c r="P104" s="8"/>
      <c r="Q104" s="7"/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235</v>
      </c>
      <c r="D105" s="22">
        <v>1</v>
      </c>
      <c r="E105" s="22">
        <v>28</v>
      </c>
      <c r="F105" s="16" t="s">
        <v>239</v>
      </c>
      <c r="G105" s="23">
        <v>12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/>
      <c r="N105" s="6">
        <v>1</v>
      </c>
      <c r="O105" s="7"/>
      <c r="P105" s="8"/>
      <c r="Q105" s="7"/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235</v>
      </c>
      <c r="D106" s="22">
        <v>1</v>
      </c>
      <c r="E106" s="22">
        <v>28</v>
      </c>
      <c r="F106" s="16" t="s">
        <v>239</v>
      </c>
      <c r="G106" s="23">
        <v>12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1</v>
      </c>
      <c r="O106" s="7"/>
      <c r="P106" s="8"/>
      <c r="Q106" s="7"/>
      <c r="R106" s="19">
        <v>2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235</v>
      </c>
      <c r="D107" s="22">
        <v>1</v>
      </c>
      <c r="E107" s="22">
        <v>28</v>
      </c>
      <c r="F107" s="16" t="s">
        <v>239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/>
      <c r="N107" s="6">
        <v>1</v>
      </c>
      <c r="O107" s="7"/>
      <c r="P107" s="8"/>
      <c r="Q107" s="7"/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/>
      <c r="B108" s="30">
        <v>1</v>
      </c>
      <c r="C108" s="21" t="s">
        <v>235</v>
      </c>
      <c r="D108" s="22">
        <v>1</v>
      </c>
      <c r="E108" s="22">
        <v>28</v>
      </c>
      <c r="F108" s="16" t="s">
        <v>239</v>
      </c>
      <c r="G108" s="23">
        <v>12</v>
      </c>
      <c r="H108" s="23">
        <v>3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>
        <v>0</v>
      </c>
      <c r="S108" s="23">
        <v>1</v>
      </c>
      <c r="T108" s="5"/>
      <c r="U108" s="6">
        <v>1</v>
      </c>
      <c r="V108" s="7"/>
      <c r="W108" s="8"/>
      <c r="X108" s="7"/>
      <c r="Y108" s="7"/>
      <c r="Z108" s="12"/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235</v>
      </c>
      <c r="D109" s="22">
        <v>1</v>
      </c>
      <c r="E109" s="22">
        <v>28</v>
      </c>
      <c r="F109" s="16" t="s">
        <v>239</v>
      </c>
      <c r="G109" s="23">
        <v>9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/>
      <c r="N109" s="6">
        <v>1</v>
      </c>
      <c r="O109" s="7"/>
      <c r="P109" s="8"/>
      <c r="Q109" s="7"/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235</v>
      </c>
      <c r="D110" s="22">
        <v>1</v>
      </c>
      <c r="E110" s="22">
        <v>28</v>
      </c>
      <c r="F110" s="16" t="s">
        <v>239</v>
      </c>
      <c r="G110" s="23">
        <v>12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/>
      <c r="N110" s="6">
        <v>1</v>
      </c>
      <c r="O110" s="7"/>
      <c r="P110" s="8"/>
      <c r="Q110" s="7"/>
      <c r="R110" s="19">
        <v>1</v>
      </c>
      <c r="S110" s="23">
        <v>1</v>
      </c>
      <c r="T110" s="5"/>
      <c r="U110" s="6">
        <v>1</v>
      </c>
      <c r="V110" s="7"/>
      <c r="W110" s="8"/>
      <c r="X110" s="7"/>
      <c r="Y110" s="7"/>
      <c r="Z110" s="12"/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235</v>
      </c>
      <c r="D111" s="22">
        <v>1</v>
      </c>
      <c r="E111" s="22">
        <v>28</v>
      </c>
      <c r="F111" s="16" t="s">
        <v>239</v>
      </c>
      <c r="G111" s="23">
        <v>12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/>
      <c r="O111" s="7">
        <v>1</v>
      </c>
      <c r="P111" s="8"/>
      <c r="Q111" s="7"/>
      <c r="R111" s="19">
        <v>2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235</v>
      </c>
      <c r="D112" s="22">
        <v>1</v>
      </c>
      <c r="E112" s="22">
        <v>28</v>
      </c>
      <c r="F112" s="16" t="s">
        <v>239</v>
      </c>
      <c r="G112" s="23">
        <v>12</v>
      </c>
      <c r="H112" s="23">
        <v>7</v>
      </c>
      <c r="I112" s="16">
        <v>2</v>
      </c>
      <c r="J112" s="24"/>
      <c r="K112" s="13">
        <v>1</v>
      </c>
      <c r="L112" s="23">
        <v>2</v>
      </c>
      <c r="M112" s="5"/>
      <c r="N112" s="6">
        <v>1</v>
      </c>
      <c r="O112" s="7"/>
      <c r="P112" s="8"/>
      <c r="Q112" s="7"/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235</v>
      </c>
      <c r="D113" s="22">
        <v>1</v>
      </c>
      <c r="E113" s="22">
        <v>28</v>
      </c>
      <c r="F113" s="16" t="s">
        <v>239</v>
      </c>
      <c r="G113" s="23">
        <v>12</v>
      </c>
      <c r="H113" s="23">
        <v>3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>
        <v>0</v>
      </c>
      <c r="S113" s="23">
        <v>1</v>
      </c>
      <c r="T113" s="5"/>
      <c r="U113" s="6"/>
      <c r="V113" s="7"/>
      <c r="W113" s="8"/>
      <c r="X113" s="7"/>
      <c r="Y113" s="7">
        <v>1</v>
      </c>
      <c r="Z113" s="12"/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235</v>
      </c>
      <c r="D114" s="22">
        <v>1</v>
      </c>
      <c r="E114" s="22">
        <v>28</v>
      </c>
      <c r="F114" s="16" t="s">
        <v>239</v>
      </c>
      <c r="G114" s="23">
        <v>12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/>
      <c r="O114" s="7"/>
      <c r="P114" s="8"/>
      <c r="Q114" s="7"/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235</v>
      </c>
      <c r="D115" s="22">
        <v>1</v>
      </c>
      <c r="E115" s="22">
        <v>28</v>
      </c>
      <c r="F115" s="16" t="s">
        <v>239</v>
      </c>
      <c r="G115" s="23">
        <v>12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2</v>
      </c>
      <c r="N115" s="6"/>
      <c r="O115" s="7"/>
      <c r="P115" s="8"/>
      <c r="Q115" s="7"/>
      <c r="R115" s="19">
        <v>2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235</v>
      </c>
      <c r="D116" s="22">
        <v>1</v>
      </c>
      <c r="E116" s="22">
        <v>28</v>
      </c>
      <c r="F116" s="16" t="s">
        <v>239</v>
      </c>
      <c r="G116" s="23">
        <v>12</v>
      </c>
      <c r="H116" s="23">
        <v>7</v>
      </c>
      <c r="I116" s="16">
        <v>2</v>
      </c>
      <c r="J116" s="24"/>
      <c r="K116" s="13">
        <v>1</v>
      </c>
      <c r="L116" s="23">
        <v>1</v>
      </c>
      <c r="M116" s="5"/>
      <c r="N116" s="6">
        <v>1</v>
      </c>
      <c r="O116" s="7"/>
      <c r="P116" s="8"/>
      <c r="Q116" s="7"/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235</v>
      </c>
      <c r="D117" s="22">
        <v>1</v>
      </c>
      <c r="E117" s="22">
        <v>28</v>
      </c>
      <c r="F117" s="16" t="s">
        <v>239</v>
      </c>
      <c r="G117" s="23">
        <v>12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/>
      <c r="N117" s="6">
        <v>1</v>
      </c>
      <c r="O117" s="7"/>
      <c r="P117" s="8"/>
      <c r="Q117" s="7"/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235</v>
      </c>
      <c r="D118" s="22">
        <v>1</v>
      </c>
      <c r="E118" s="22">
        <v>28</v>
      </c>
      <c r="F118" s="16" t="s">
        <v>239</v>
      </c>
      <c r="G118" s="23">
        <v>12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/>
      <c r="N118" s="6"/>
      <c r="O118" s="7"/>
      <c r="P118" s="8">
        <v>4</v>
      </c>
      <c r="Q118" s="7"/>
      <c r="R118" s="19">
        <v>4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235</v>
      </c>
      <c r="D119" s="22">
        <v>1</v>
      </c>
      <c r="E119" s="22">
        <v>28</v>
      </c>
      <c r="F119" s="16" t="s">
        <v>239</v>
      </c>
      <c r="G119" s="23">
        <v>12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2</v>
      </c>
      <c r="N119" s="6"/>
      <c r="O119" s="7"/>
      <c r="P119" s="8"/>
      <c r="Q119" s="7"/>
      <c r="R119" s="19">
        <v>2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235</v>
      </c>
      <c r="D120" s="22">
        <v>1</v>
      </c>
      <c r="E120" s="22">
        <v>28</v>
      </c>
      <c r="F120" s="16" t="s">
        <v>239</v>
      </c>
      <c r="G120" s="23">
        <v>12</v>
      </c>
      <c r="H120" s="23">
        <v>9</v>
      </c>
      <c r="I120" s="16">
        <v>2</v>
      </c>
      <c r="J120" s="24"/>
      <c r="K120" s="13">
        <v>1</v>
      </c>
      <c r="L120" s="23">
        <v>1</v>
      </c>
      <c r="M120" s="5">
        <v>2</v>
      </c>
      <c r="N120" s="6"/>
      <c r="O120" s="7"/>
      <c r="P120" s="8"/>
      <c r="Q120" s="7"/>
      <c r="R120" s="19">
        <v>2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235</v>
      </c>
      <c r="D121" s="22">
        <v>1</v>
      </c>
      <c r="E121" s="22">
        <v>28</v>
      </c>
      <c r="F121" s="16" t="s">
        <v>239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2</v>
      </c>
      <c r="M121" s="5"/>
      <c r="N121" s="6"/>
      <c r="O121" s="7">
        <v>1</v>
      </c>
      <c r="P121" s="8">
        <v>1</v>
      </c>
      <c r="Q121" s="7"/>
      <c r="R121" s="19">
        <v>2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235</v>
      </c>
      <c r="D122" s="22">
        <v>1</v>
      </c>
      <c r="E122" s="22">
        <v>28</v>
      </c>
      <c r="F122" s="16" t="s">
        <v>239</v>
      </c>
      <c r="G122" s="23">
        <v>12</v>
      </c>
      <c r="H122" s="23">
        <v>3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>
        <v>0</v>
      </c>
      <c r="S122" s="23">
        <v>1</v>
      </c>
      <c r="T122" s="5"/>
      <c r="U122" s="6"/>
      <c r="V122" s="7"/>
      <c r="W122" s="8"/>
      <c r="X122" s="7"/>
      <c r="Y122" s="7">
        <v>1</v>
      </c>
      <c r="Z122" s="12"/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235</v>
      </c>
      <c r="D123" s="22">
        <v>1</v>
      </c>
      <c r="E123" s="22">
        <v>28</v>
      </c>
      <c r="F123" s="16" t="s">
        <v>239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/>
      <c r="N123" s="6">
        <v>1</v>
      </c>
      <c r="O123" s="7"/>
      <c r="P123" s="8"/>
      <c r="Q123" s="7"/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235</v>
      </c>
      <c r="D124" s="22">
        <v>1</v>
      </c>
      <c r="E124" s="22">
        <v>28</v>
      </c>
      <c r="F124" s="16" t="s">
        <v>239</v>
      </c>
      <c r="G124" s="23">
        <v>13</v>
      </c>
      <c r="H124" s="23">
        <v>5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>
        <v>0</v>
      </c>
      <c r="S124" s="23">
        <v>1</v>
      </c>
      <c r="T124" s="5"/>
      <c r="U124" s="6">
        <v>1</v>
      </c>
      <c r="V124" s="7"/>
      <c r="W124" s="8"/>
      <c r="X124" s="7"/>
      <c r="Y124" s="7"/>
      <c r="Z124" s="12"/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235</v>
      </c>
      <c r="D125" s="22">
        <v>1</v>
      </c>
      <c r="E125" s="22">
        <v>28</v>
      </c>
      <c r="F125" s="16" t="s">
        <v>239</v>
      </c>
      <c r="G125" s="23">
        <v>12</v>
      </c>
      <c r="H125" s="23">
        <v>2</v>
      </c>
      <c r="I125" s="16">
        <v>2</v>
      </c>
      <c r="J125" s="24"/>
      <c r="K125" s="13">
        <v>2</v>
      </c>
      <c r="L125" s="23"/>
      <c r="M125" s="5"/>
      <c r="N125" s="6"/>
      <c r="O125" s="7"/>
      <c r="P125" s="8"/>
      <c r="Q125" s="7"/>
      <c r="R125" s="19">
        <v>0</v>
      </c>
      <c r="S125" s="23">
        <v>3</v>
      </c>
      <c r="T125" s="5">
        <v>1</v>
      </c>
      <c r="U125" s="6"/>
      <c r="V125" s="7"/>
      <c r="W125" s="8"/>
      <c r="X125" s="7"/>
      <c r="Y125" s="7"/>
      <c r="Z125" s="12"/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 t="s">
        <v>235</v>
      </c>
      <c r="D126" s="22">
        <v>1</v>
      </c>
      <c r="E126" s="22">
        <v>28</v>
      </c>
      <c r="F126" s="16" t="s">
        <v>239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/>
      <c r="N126" s="6">
        <v>1</v>
      </c>
      <c r="O126" s="7"/>
      <c r="P126" s="8"/>
      <c r="Q126" s="7"/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235</v>
      </c>
      <c r="D127" s="22">
        <v>1</v>
      </c>
      <c r="E127" s="22">
        <v>28</v>
      </c>
      <c r="F127" s="16" t="s">
        <v>239</v>
      </c>
      <c r="G127" s="23">
        <v>13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/>
      <c r="N127" s="6">
        <v>1</v>
      </c>
      <c r="O127" s="7"/>
      <c r="P127" s="8"/>
      <c r="Q127" s="7"/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/>
      <c r="B128" s="30">
        <v>1</v>
      </c>
      <c r="C128" s="21" t="s">
        <v>235</v>
      </c>
      <c r="D128" s="22">
        <v>1</v>
      </c>
      <c r="E128" s="22">
        <v>28</v>
      </c>
      <c r="F128" s="16" t="s">
        <v>239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2</v>
      </c>
      <c r="M128" s="5">
        <v>1</v>
      </c>
      <c r="N128" s="6"/>
      <c r="O128" s="7"/>
      <c r="P128" s="8"/>
      <c r="Q128" s="7"/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235</v>
      </c>
      <c r="D129" s="22">
        <v>1</v>
      </c>
      <c r="E129" s="22">
        <v>28</v>
      </c>
      <c r="F129" s="16" t="s">
        <v>239</v>
      </c>
      <c r="G129" s="23">
        <v>13</v>
      </c>
      <c r="H129" s="23">
        <v>1</v>
      </c>
      <c r="I129" s="16">
        <v>2</v>
      </c>
      <c r="J129" s="24"/>
      <c r="K129" s="13">
        <v>1</v>
      </c>
      <c r="L129" s="23">
        <v>1</v>
      </c>
      <c r="M129" s="5"/>
      <c r="N129" s="6">
        <v>1</v>
      </c>
      <c r="O129" s="7"/>
      <c r="P129" s="8"/>
      <c r="Q129" s="7"/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235</v>
      </c>
      <c r="D130" s="22">
        <v>1</v>
      </c>
      <c r="E130" s="22">
        <v>28</v>
      </c>
      <c r="F130" s="16" t="s">
        <v>239</v>
      </c>
      <c r="G130" s="23">
        <v>13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/>
      <c r="N130" s="6">
        <v>1</v>
      </c>
      <c r="O130" s="7"/>
      <c r="P130" s="8"/>
      <c r="Q130" s="7"/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/>
      <c r="B131" s="30">
        <v>1</v>
      </c>
      <c r="C131" s="21" t="s">
        <v>235</v>
      </c>
      <c r="D131" s="22">
        <v>1</v>
      </c>
      <c r="E131" s="22">
        <v>28</v>
      </c>
      <c r="F131" s="16" t="s">
        <v>239</v>
      </c>
      <c r="G131" s="23">
        <v>13</v>
      </c>
      <c r="H131" s="23">
        <v>7</v>
      </c>
      <c r="I131" s="16">
        <v>2</v>
      </c>
      <c r="J131" s="24"/>
      <c r="K131" s="13">
        <v>1</v>
      </c>
      <c r="L131" s="23">
        <v>2</v>
      </c>
      <c r="M131" s="5"/>
      <c r="N131" s="6"/>
      <c r="O131" s="7">
        <v>1</v>
      </c>
      <c r="P131" s="8"/>
      <c r="Q131" s="7"/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235</v>
      </c>
      <c r="D132" s="22">
        <v>1</v>
      </c>
      <c r="E132" s="22">
        <v>28</v>
      </c>
      <c r="F132" s="16" t="s">
        <v>239</v>
      </c>
      <c r="G132" s="23">
        <v>13</v>
      </c>
      <c r="H132" s="23">
        <v>9</v>
      </c>
      <c r="I132" s="16">
        <v>2</v>
      </c>
      <c r="J132" s="24"/>
      <c r="K132" s="13">
        <v>2</v>
      </c>
      <c r="L132" s="23"/>
      <c r="M132" s="5"/>
      <c r="N132" s="6"/>
      <c r="O132" s="7"/>
      <c r="P132" s="8"/>
      <c r="Q132" s="7"/>
      <c r="R132" s="19">
        <v>0</v>
      </c>
      <c r="S132" s="23">
        <v>1</v>
      </c>
      <c r="T132" s="5"/>
      <c r="U132" s="6">
        <v>1</v>
      </c>
      <c r="V132" s="7"/>
      <c r="W132" s="8"/>
      <c r="X132" s="7">
        <v>1</v>
      </c>
      <c r="Y132" s="7"/>
      <c r="Z132" s="12"/>
      <c r="AA132" s="19">
        <v>2</v>
      </c>
    </row>
    <row r="133" spans="1:27" ht="15.95" customHeight="1" x14ac:dyDescent="0.15">
      <c r="A133" s="1">
        <v>122</v>
      </c>
      <c r="B133" s="30">
        <v>1</v>
      </c>
      <c r="C133" s="21" t="s">
        <v>235</v>
      </c>
      <c r="D133" s="22">
        <v>1</v>
      </c>
      <c r="E133" s="22">
        <v>28</v>
      </c>
      <c r="F133" s="16" t="s">
        <v>239</v>
      </c>
      <c r="G133" s="23">
        <v>13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/>
      <c r="N133" s="6"/>
      <c r="O133" s="7"/>
      <c r="P133" s="8">
        <v>2</v>
      </c>
      <c r="Q133" s="7"/>
      <c r="R133" s="19">
        <v>2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/>
      <c r="B134" s="30">
        <v>1</v>
      </c>
      <c r="C134" s="21" t="s">
        <v>235</v>
      </c>
      <c r="D134" s="22">
        <v>1</v>
      </c>
      <c r="E134" s="22">
        <v>28</v>
      </c>
      <c r="F134" s="16" t="s">
        <v>239</v>
      </c>
      <c r="G134" s="23">
        <v>13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2</v>
      </c>
      <c r="O134" s="7"/>
      <c r="P134" s="8"/>
      <c r="Q134" s="7"/>
      <c r="R134" s="19">
        <v>3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235</v>
      </c>
      <c r="D135" s="22">
        <v>1</v>
      </c>
      <c r="E135" s="22">
        <v>28</v>
      </c>
      <c r="F135" s="16" t="s">
        <v>239</v>
      </c>
      <c r="G135" s="23">
        <v>13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/>
      <c r="N135" s="6"/>
      <c r="O135" s="7">
        <v>2</v>
      </c>
      <c r="P135" s="8"/>
      <c r="Q135" s="7"/>
      <c r="R135" s="19">
        <v>2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235</v>
      </c>
      <c r="D136" s="22">
        <v>1</v>
      </c>
      <c r="E136" s="22">
        <v>28</v>
      </c>
      <c r="F136" s="16" t="s">
        <v>239</v>
      </c>
      <c r="G136" s="23">
        <v>13</v>
      </c>
      <c r="H136" s="23">
        <v>6</v>
      </c>
      <c r="I136" s="16">
        <v>2</v>
      </c>
      <c r="J136" s="24"/>
      <c r="K136" s="13">
        <v>1</v>
      </c>
      <c r="L136" s="23">
        <v>2</v>
      </c>
      <c r="M136" s="5"/>
      <c r="N136" s="6"/>
      <c r="O136" s="7"/>
      <c r="P136" s="8">
        <v>1</v>
      </c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235</v>
      </c>
      <c r="D137" s="22">
        <v>1</v>
      </c>
      <c r="E137" s="22">
        <v>28</v>
      </c>
      <c r="F137" s="16" t="s">
        <v>239</v>
      </c>
      <c r="G137" s="23">
        <v>13</v>
      </c>
      <c r="H137" s="23">
        <v>6</v>
      </c>
      <c r="I137" s="16">
        <v>2</v>
      </c>
      <c r="J137" s="24"/>
      <c r="K137" s="13">
        <v>2</v>
      </c>
      <c r="L137" s="23"/>
      <c r="M137" s="5"/>
      <c r="N137" s="6"/>
      <c r="O137" s="7"/>
      <c r="P137" s="8"/>
      <c r="Q137" s="7"/>
      <c r="R137" s="19">
        <v>0</v>
      </c>
      <c r="S137" s="23">
        <v>1</v>
      </c>
      <c r="T137" s="5"/>
      <c r="U137" s="6"/>
      <c r="V137" s="7"/>
      <c r="W137" s="8"/>
      <c r="X137" s="7"/>
      <c r="Y137" s="7">
        <v>1</v>
      </c>
      <c r="Z137" s="12"/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235</v>
      </c>
      <c r="D138" s="22">
        <v>1</v>
      </c>
      <c r="E138" s="22">
        <v>28</v>
      </c>
      <c r="F138" s="16" t="s">
        <v>239</v>
      </c>
      <c r="G138" s="23">
        <v>12</v>
      </c>
      <c r="H138" s="23">
        <v>3</v>
      </c>
      <c r="I138" s="16">
        <v>2</v>
      </c>
      <c r="J138" s="24"/>
      <c r="K138" s="13">
        <v>3</v>
      </c>
      <c r="L138" s="23">
        <v>1</v>
      </c>
      <c r="M138" s="5"/>
      <c r="N138" s="6">
        <v>1</v>
      </c>
      <c r="O138" s="7"/>
      <c r="P138" s="8"/>
      <c r="Q138" s="7"/>
      <c r="R138" s="19">
        <v>1</v>
      </c>
      <c r="S138" s="23">
        <v>3</v>
      </c>
      <c r="T138" s="5">
        <v>1</v>
      </c>
      <c r="U138" s="6"/>
      <c r="V138" s="7"/>
      <c r="W138" s="8"/>
      <c r="X138" s="7"/>
      <c r="Y138" s="7"/>
      <c r="Z138" s="12"/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235</v>
      </c>
      <c r="D139" s="22">
        <v>1</v>
      </c>
      <c r="E139" s="22">
        <v>28</v>
      </c>
      <c r="F139" s="16" t="s">
        <v>239</v>
      </c>
      <c r="G139" s="23">
        <v>13</v>
      </c>
      <c r="H139" s="23">
        <v>3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>
        <v>0</v>
      </c>
      <c r="S139" s="23">
        <v>1</v>
      </c>
      <c r="T139" s="5"/>
      <c r="U139" s="6"/>
      <c r="V139" s="7"/>
      <c r="W139" s="8"/>
      <c r="X139" s="7"/>
      <c r="Y139" s="7">
        <v>1</v>
      </c>
      <c r="Z139" s="12"/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235</v>
      </c>
      <c r="D140" s="22">
        <v>1</v>
      </c>
      <c r="E140" s="22">
        <v>28</v>
      </c>
      <c r="F140" s="16" t="s">
        <v>239</v>
      </c>
      <c r="G140" s="23">
        <v>13</v>
      </c>
      <c r="H140" s="23">
        <v>3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>
        <v>0</v>
      </c>
      <c r="S140" s="23">
        <v>1</v>
      </c>
      <c r="T140" s="5"/>
      <c r="U140" s="6"/>
      <c r="V140" s="7">
        <v>1</v>
      </c>
      <c r="W140" s="8"/>
      <c r="X140" s="7"/>
      <c r="Y140" s="7"/>
      <c r="Z140" s="12"/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235</v>
      </c>
      <c r="D141" s="22">
        <v>1</v>
      </c>
      <c r="E141" s="22">
        <v>28</v>
      </c>
      <c r="F141" s="16" t="s">
        <v>239</v>
      </c>
      <c r="G141" s="23">
        <v>13</v>
      </c>
      <c r="H141" s="23">
        <v>3</v>
      </c>
      <c r="I141" s="16">
        <v>2</v>
      </c>
      <c r="J141" s="24"/>
      <c r="K141" s="13">
        <v>3</v>
      </c>
      <c r="L141" s="23">
        <v>1</v>
      </c>
      <c r="M141" s="5"/>
      <c r="N141" s="6"/>
      <c r="O141" s="7">
        <v>1</v>
      </c>
      <c r="P141" s="8"/>
      <c r="Q141" s="7"/>
      <c r="R141" s="19">
        <v>1</v>
      </c>
      <c r="S141" s="23">
        <v>1</v>
      </c>
      <c r="T141" s="5"/>
      <c r="U141" s="6">
        <v>1</v>
      </c>
      <c r="V141" s="7">
        <v>1</v>
      </c>
      <c r="W141" s="8"/>
      <c r="X141" s="7"/>
      <c r="Y141" s="7"/>
      <c r="Z141" s="12"/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 t="s">
        <v>235</v>
      </c>
      <c r="D142" s="22">
        <v>1</v>
      </c>
      <c r="E142" s="22">
        <v>28</v>
      </c>
      <c r="F142" s="16" t="s">
        <v>239</v>
      </c>
      <c r="G142" s="23">
        <v>13</v>
      </c>
      <c r="H142" s="23">
        <v>9</v>
      </c>
      <c r="I142" s="16">
        <v>2</v>
      </c>
      <c r="J142" s="24"/>
      <c r="K142" s="13">
        <v>1</v>
      </c>
      <c r="L142" s="23">
        <v>1</v>
      </c>
      <c r="M142" s="5"/>
      <c r="N142" s="6">
        <v>1</v>
      </c>
      <c r="O142" s="7">
        <v>1</v>
      </c>
      <c r="P142" s="8"/>
      <c r="Q142" s="7"/>
      <c r="R142" s="19">
        <v>2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235</v>
      </c>
      <c r="D143" s="22">
        <v>1</v>
      </c>
      <c r="E143" s="22">
        <v>28</v>
      </c>
      <c r="F143" s="16" t="s">
        <v>239</v>
      </c>
      <c r="G143" s="23">
        <v>13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/>
      <c r="O143" s="7"/>
      <c r="P143" s="8"/>
      <c r="Q143" s="7"/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235</v>
      </c>
      <c r="D144" s="22">
        <v>1</v>
      </c>
      <c r="E144" s="22">
        <v>28</v>
      </c>
      <c r="F144" s="16" t="s">
        <v>239</v>
      </c>
      <c r="G144" s="23">
        <v>13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/>
      <c r="N144" s="6"/>
      <c r="O144" s="7">
        <v>1</v>
      </c>
      <c r="P144" s="8"/>
      <c r="Q144" s="7"/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235</v>
      </c>
      <c r="D145" s="22">
        <v>1</v>
      </c>
      <c r="E145" s="22">
        <v>28</v>
      </c>
      <c r="F145" s="16" t="s">
        <v>239</v>
      </c>
      <c r="G145" s="23">
        <v>13</v>
      </c>
      <c r="H145" s="23">
        <v>1</v>
      </c>
      <c r="I145" s="16">
        <v>2</v>
      </c>
      <c r="J145" s="24"/>
      <c r="K145" s="13">
        <v>1</v>
      </c>
      <c r="L145" s="23">
        <v>1</v>
      </c>
      <c r="M145" s="5"/>
      <c r="N145" s="6">
        <v>1</v>
      </c>
      <c r="O145" s="7"/>
      <c r="P145" s="8"/>
      <c r="Q145" s="7"/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235</v>
      </c>
      <c r="D146" s="22">
        <v>1</v>
      </c>
      <c r="E146" s="22">
        <v>28</v>
      </c>
      <c r="F146" s="16">
        <v>13</v>
      </c>
      <c r="G146" s="23">
        <v>13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/>
      <c r="N146" s="6"/>
      <c r="O146" s="7">
        <v>1</v>
      </c>
      <c r="P146" s="8"/>
      <c r="Q146" s="7"/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235</v>
      </c>
      <c r="D147" s="22">
        <v>1</v>
      </c>
      <c r="E147" s="22">
        <v>28</v>
      </c>
      <c r="F147" s="16" t="s">
        <v>239</v>
      </c>
      <c r="G147" s="23">
        <v>13</v>
      </c>
      <c r="H147" s="23">
        <v>5</v>
      </c>
      <c r="I147" s="16">
        <v>2</v>
      </c>
      <c r="J147" s="24"/>
      <c r="K147" s="13">
        <v>2</v>
      </c>
      <c r="L147" s="23"/>
      <c r="M147" s="5"/>
      <c r="N147" s="6"/>
      <c r="O147" s="7"/>
      <c r="P147" s="8"/>
      <c r="Q147" s="7"/>
      <c r="R147" s="19">
        <v>0</v>
      </c>
      <c r="S147" s="23">
        <v>1</v>
      </c>
      <c r="T147" s="5"/>
      <c r="U147" s="6"/>
      <c r="V147" s="7"/>
      <c r="W147" s="8"/>
      <c r="X147" s="7"/>
      <c r="Y147" s="7">
        <v>1</v>
      </c>
      <c r="Z147" s="12"/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235</v>
      </c>
      <c r="D148" s="22">
        <v>1</v>
      </c>
      <c r="E148" s="22">
        <v>28</v>
      </c>
      <c r="F148" s="16" t="s">
        <v>239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/>
      <c r="N148" s="6"/>
      <c r="O148" s="7"/>
      <c r="P148" s="8">
        <v>1</v>
      </c>
      <c r="Q148" s="7"/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235</v>
      </c>
      <c r="D149" s="22">
        <v>1</v>
      </c>
      <c r="E149" s="22">
        <v>28</v>
      </c>
      <c r="F149" s="16" t="s">
        <v>239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/>
      <c r="N149" s="6">
        <v>1</v>
      </c>
      <c r="O149" s="7"/>
      <c r="P149" s="8"/>
      <c r="Q149" s="7"/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235</v>
      </c>
      <c r="D150" s="22">
        <v>1</v>
      </c>
      <c r="E150" s="22">
        <v>28</v>
      </c>
      <c r="F150" s="16" t="s">
        <v>239</v>
      </c>
      <c r="G150" s="23">
        <v>13</v>
      </c>
      <c r="H150" s="23">
        <v>2</v>
      </c>
      <c r="I150" s="16">
        <v>1</v>
      </c>
      <c r="J150" s="24">
        <v>5</v>
      </c>
      <c r="K150" s="13">
        <v>2</v>
      </c>
      <c r="L150" s="23"/>
      <c r="M150" s="5"/>
      <c r="N150" s="6"/>
      <c r="O150" s="7"/>
      <c r="P150" s="8"/>
      <c r="Q150" s="7"/>
      <c r="R150" s="19">
        <v>0</v>
      </c>
      <c r="S150" s="23">
        <v>1</v>
      </c>
      <c r="T150" s="5"/>
      <c r="U150" s="6">
        <v>1</v>
      </c>
      <c r="V150" s="7"/>
      <c r="W150" s="8"/>
      <c r="X150" s="7"/>
      <c r="Y150" s="7"/>
      <c r="Z150" s="12"/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 t="s">
        <v>235</v>
      </c>
      <c r="D151" s="22">
        <v>1</v>
      </c>
      <c r="E151" s="22">
        <v>28</v>
      </c>
      <c r="F151" s="16" t="s">
        <v>239</v>
      </c>
      <c r="G151" s="23">
        <v>13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/>
      <c r="N151" s="6">
        <v>1</v>
      </c>
      <c r="O151" s="7"/>
      <c r="P151" s="8"/>
      <c r="Q151" s="7"/>
      <c r="R151" s="19">
        <v>1</v>
      </c>
      <c r="S151" s="23">
        <v>1</v>
      </c>
      <c r="T151" s="5"/>
      <c r="U151" s="6">
        <v>1</v>
      </c>
      <c r="V151" s="7"/>
      <c r="W151" s="8"/>
      <c r="X151" s="7"/>
      <c r="Y151" s="7"/>
      <c r="Z151" s="12"/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235</v>
      </c>
      <c r="D152" s="22">
        <v>1</v>
      </c>
      <c r="E152" s="22">
        <v>28</v>
      </c>
      <c r="F152" s="16" t="s">
        <v>239</v>
      </c>
      <c r="G152" s="23">
        <v>13</v>
      </c>
      <c r="H152" s="23">
        <v>6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/>
      <c r="O152" s="7"/>
      <c r="P152" s="8"/>
      <c r="Q152" s="7"/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235</v>
      </c>
      <c r="D153" s="22">
        <v>1</v>
      </c>
      <c r="E153" s="22">
        <v>28</v>
      </c>
      <c r="F153" s="16" t="s">
        <v>239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/>
      <c r="O153" s="7"/>
      <c r="P153" s="8"/>
      <c r="Q153" s="7"/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235</v>
      </c>
      <c r="D154" s="22">
        <v>1</v>
      </c>
      <c r="E154" s="22">
        <v>28</v>
      </c>
      <c r="F154" s="16" t="s">
        <v>239</v>
      </c>
      <c r="G154" s="23">
        <v>13</v>
      </c>
      <c r="H154" s="23">
        <v>3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>
        <v>0</v>
      </c>
      <c r="S154" s="23">
        <v>1</v>
      </c>
      <c r="T154" s="5">
        <v>1</v>
      </c>
      <c r="U154" s="6"/>
      <c r="V154" s="7"/>
      <c r="W154" s="8"/>
      <c r="X154" s="7"/>
      <c r="Y154" s="7"/>
      <c r="Z154" s="12"/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235</v>
      </c>
      <c r="D155" s="22">
        <v>1</v>
      </c>
      <c r="E155" s="22">
        <v>28</v>
      </c>
      <c r="F155" s="16" t="s">
        <v>239</v>
      </c>
      <c r="G155" s="23">
        <v>13</v>
      </c>
      <c r="H155" s="23">
        <v>3</v>
      </c>
      <c r="I155" s="16">
        <v>2</v>
      </c>
      <c r="J155" s="24"/>
      <c r="K155" s="13">
        <v>3</v>
      </c>
      <c r="L155" s="23">
        <v>1</v>
      </c>
      <c r="M155" s="5"/>
      <c r="N155" s="6">
        <v>1</v>
      </c>
      <c r="O155" s="7"/>
      <c r="P155" s="8"/>
      <c r="Q155" s="7"/>
      <c r="R155" s="19">
        <v>1</v>
      </c>
      <c r="S155" s="23">
        <v>1</v>
      </c>
      <c r="T155" s="5">
        <v>1</v>
      </c>
      <c r="U155" s="6">
        <v>1</v>
      </c>
      <c r="V155" s="7"/>
      <c r="W155" s="8"/>
      <c r="X155" s="7"/>
      <c r="Y155" s="7"/>
      <c r="Z155" s="12"/>
      <c r="AA155" s="19">
        <v>2</v>
      </c>
    </row>
    <row r="156" spans="1:27" ht="15.95" customHeight="1" x14ac:dyDescent="0.15">
      <c r="A156" s="1">
        <v>145</v>
      </c>
      <c r="B156" s="30">
        <v>1</v>
      </c>
      <c r="C156" s="21" t="s">
        <v>235</v>
      </c>
      <c r="D156" s="22">
        <v>1</v>
      </c>
      <c r="E156" s="22">
        <v>28</v>
      </c>
      <c r="F156" s="16" t="s">
        <v>239</v>
      </c>
      <c r="G156" s="23">
        <v>13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/>
      <c r="O156" s="7"/>
      <c r="P156" s="8"/>
      <c r="Q156" s="7"/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235</v>
      </c>
      <c r="D157" s="22">
        <v>1</v>
      </c>
      <c r="E157" s="22">
        <v>28</v>
      </c>
      <c r="F157" s="16" t="s">
        <v>239</v>
      </c>
      <c r="G157" s="23">
        <v>13</v>
      </c>
      <c r="H157" s="23">
        <v>3</v>
      </c>
      <c r="I157" s="16">
        <v>2</v>
      </c>
      <c r="J157" s="24"/>
      <c r="K157" s="13">
        <v>3</v>
      </c>
      <c r="L157" s="23">
        <v>1</v>
      </c>
      <c r="M157" s="5"/>
      <c r="N157" s="6"/>
      <c r="O157" s="7">
        <v>1</v>
      </c>
      <c r="P157" s="8"/>
      <c r="Q157" s="7"/>
      <c r="R157" s="19">
        <v>1</v>
      </c>
      <c r="S157" s="23">
        <v>1</v>
      </c>
      <c r="T157" s="5"/>
      <c r="U157" s="6"/>
      <c r="V157" s="7">
        <v>1</v>
      </c>
      <c r="W157" s="8"/>
      <c r="X157" s="7"/>
      <c r="Y157" s="7"/>
      <c r="Z157" s="12"/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235</v>
      </c>
      <c r="D158" s="22">
        <v>1</v>
      </c>
      <c r="E158" s="22">
        <v>28</v>
      </c>
      <c r="F158" s="16" t="s">
        <v>239</v>
      </c>
      <c r="G158" s="23">
        <v>13</v>
      </c>
      <c r="H158" s="23">
        <v>9</v>
      </c>
      <c r="I158" s="16">
        <v>2</v>
      </c>
      <c r="J158" s="24"/>
      <c r="K158" s="13">
        <v>1</v>
      </c>
      <c r="L158" s="23">
        <v>1</v>
      </c>
      <c r="M158" s="5"/>
      <c r="N158" s="6">
        <v>1</v>
      </c>
      <c r="O158" s="7"/>
      <c r="P158" s="8"/>
      <c r="Q158" s="7"/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235</v>
      </c>
      <c r="D159" s="22">
        <v>1</v>
      </c>
      <c r="E159" s="22">
        <v>28</v>
      </c>
      <c r="F159" s="16" t="s">
        <v>239</v>
      </c>
      <c r="G159" s="23">
        <v>13</v>
      </c>
      <c r="H159" s="23">
        <v>3</v>
      </c>
      <c r="I159" s="16">
        <v>2</v>
      </c>
      <c r="J159" s="24"/>
      <c r="K159" s="13">
        <v>3</v>
      </c>
      <c r="L159" s="23">
        <v>1</v>
      </c>
      <c r="M159" s="5"/>
      <c r="N159" s="6"/>
      <c r="O159" s="7">
        <v>1</v>
      </c>
      <c r="P159" s="8"/>
      <c r="Q159" s="7"/>
      <c r="R159" s="19">
        <v>1</v>
      </c>
      <c r="S159" s="23">
        <v>1</v>
      </c>
      <c r="T159" s="5"/>
      <c r="U159" s="6"/>
      <c r="V159" s="7">
        <v>2</v>
      </c>
      <c r="W159" s="8"/>
      <c r="X159" s="7"/>
      <c r="Y159" s="7"/>
      <c r="Z159" s="12"/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21" t="s">
        <v>235</v>
      </c>
      <c r="D160" s="22">
        <v>1</v>
      </c>
      <c r="E160" s="22">
        <v>28</v>
      </c>
      <c r="F160" s="16" t="s">
        <v>239</v>
      </c>
      <c r="G160" s="23">
        <v>13</v>
      </c>
      <c r="H160" s="23">
        <v>3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>
        <v>0</v>
      </c>
      <c r="S160" s="23">
        <v>3</v>
      </c>
      <c r="T160" s="5">
        <v>1</v>
      </c>
      <c r="U160" s="6"/>
      <c r="V160" s="7"/>
      <c r="W160" s="8"/>
      <c r="X160" s="7"/>
      <c r="Y160" s="7"/>
      <c r="Z160" s="12"/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235</v>
      </c>
      <c r="D161" s="22">
        <v>1</v>
      </c>
      <c r="E161" s="22">
        <v>28</v>
      </c>
      <c r="F161" s="16" t="s">
        <v>239</v>
      </c>
      <c r="G161" s="23">
        <v>14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/>
      <c r="O161" s="7"/>
      <c r="P161" s="8"/>
      <c r="Q161" s="7"/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235</v>
      </c>
      <c r="D162" s="22">
        <v>1</v>
      </c>
      <c r="E162" s="22">
        <v>28</v>
      </c>
      <c r="F162" s="16" t="s">
        <v>239</v>
      </c>
      <c r="G162" s="23">
        <v>13</v>
      </c>
      <c r="H162" s="23">
        <v>4</v>
      </c>
      <c r="I162" s="16">
        <v>2</v>
      </c>
      <c r="J162" s="24"/>
      <c r="K162" s="13">
        <v>2</v>
      </c>
      <c r="L162" s="23"/>
      <c r="M162" s="5"/>
      <c r="N162" s="6"/>
      <c r="O162" s="7"/>
      <c r="P162" s="8"/>
      <c r="Q162" s="7"/>
      <c r="R162" s="19">
        <v>0</v>
      </c>
      <c r="S162" s="23">
        <v>1</v>
      </c>
      <c r="T162" s="5"/>
      <c r="U162" s="6"/>
      <c r="V162" s="7"/>
      <c r="W162" s="8"/>
      <c r="X162" s="7">
        <v>1</v>
      </c>
      <c r="Y162" s="7"/>
      <c r="Z162" s="12"/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235</v>
      </c>
      <c r="D163" s="22">
        <v>1</v>
      </c>
      <c r="E163" s="22">
        <v>28</v>
      </c>
      <c r="F163" s="16" t="s">
        <v>239</v>
      </c>
      <c r="G163" s="23">
        <v>14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/>
      <c r="O163" s="7"/>
      <c r="P163" s="8"/>
      <c r="Q163" s="7"/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235</v>
      </c>
      <c r="D164" s="22">
        <v>1</v>
      </c>
      <c r="E164" s="22">
        <v>28</v>
      </c>
      <c r="F164" s="16" t="s">
        <v>239</v>
      </c>
      <c r="G164" s="23">
        <v>14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/>
      <c r="O164" s="7"/>
      <c r="P164" s="8"/>
      <c r="Q164" s="7"/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235</v>
      </c>
      <c r="D165" s="22">
        <v>1</v>
      </c>
      <c r="E165" s="22">
        <v>28</v>
      </c>
      <c r="F165" s="16" t="s">
        <v>239</v>
      </c>
      <c r="G165" s="23">
        <v>14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/>
      <c r="N165" s="6"/>
      <c r="O165" s="7">
        <v>1</v>
      </c>
      <c r="P165" s="8"/>
      <c r="Q165" s="7"/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235</v>
      </c>
      <c r="D166" s="22">
        <v>1</v>
      </c>
      <c r="E166" s="22">
        <v>28</v>
      </c>
      <c r="F166" s="16" t="s">
        <v>239</v>
      </c>
      <c r="G166" s="23">
        <v>12</v>
      </c>
      <c r="H166" s="23">
        <v>3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>
        <v>0</v>
      </c>
      <c r="S166" s="23">
        <v>1</v>
      </c>
      <c r="T166" s="5"/>
      <c r="U166" s="6">
        <v>1</v>
      </c>
      <c r="V166" s="7"/>
      <c r="W166" s="8"/>
      <c r="X166" s="7">
        <v>2</v>
      </c>
      <c r="Y166" s="7"/>
      <c r="Z166" s="12"/>
      <c r="AA166" s="19">
        <v>3</v>
      </c>
    </row>
    <row r="167" spans="1:27" ht="15.95" customHeight="1" x14ac:dyDescent="0.15">
      <c r="A167" s="1"/>
      <c r="B167" s="30">
        <v>1</v>
      </c>
      <c r="C167" s="21" t="s">
        <v>235</v>
      </c>
      <c r="D167" s="22">
        <v>1</v>
      </c>
      <c r="E167" s="22">
        <v>28</v>
      </c>
      <c r="F167" s="16" t="s">
        <v>239</v>
      </c>
      <c r="G167" s="23">
        <v>14</v>
      </c>
      <c r="H167" s="23">
        <v>2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>
        <v>0</v>
      </c>
      <c r="S167" s="23">
        <v>1</v>
      </c>
      <c r="T167" s="5"/>
      <c r="U167" s="6"/>
      <c r="V167" s="7"/>
      <c r="W167" s="8"/>
      <c r="X167" s="7"/>
      <c r="Y167" s="7">
        <v>1</v>
      </c>
      <c r="Z167" s="12"/>
      <c r="AA167" s="19">
        <v>1</v>
      </c>
    </row>
    <row r="168" spans="1:27" ht="15.95" customHeight="1" x14ac:dyDescent="0.15">
      <c r="A168" s="1"/>
      <c r="B168" s="30">
        <v>1</v>
      </c>
      <c r="C168" s="21" t="s">
        <v>235</v>
      </c>
      <c r="D168" s="22">
        <v>1</v>
      </c>
      <c r="E168" s="22">
        <v>28</v>
      </c>
      <c r="F168" s="16" t="s">
        <v>239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/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/>
      <c r="B169" s="30">
        <v>1</v>
      </c>
      <c r="C169" s="21" t="s">
        <v>235</v>
      </c>
      <c r="D169" s="22">
        <v>1</v>
      </c>
      <c r="E169" s="22">
        <v>28</v>
      </c>
      <c r="F169" s="16" t="s">
        <v>239</v>
      </c>
      <c r="G169" s="23">
        <v>14</v>
      </c>
      <c r="H169" s="23">
        <v>7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/>
      <c r="O169" s="7"/>
      <c r="P169" s="8"/>
      <c r="Q169" s="7"/>
      <c r="R169" s="19">
        <v>1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/>
      <c r="B170" s="30">
        <v>1</v>
      </c>
      <c r="C170" s="21" t="s">
        <v>235</v>
      </c>
      <c r="D170" s="22">
        <v>1</v>
      </c>
      <c r="E170" s="22">
        <v>28</v>
      </c>
      <c r="F170" s="16" t="s">
        <v>239</v>
      </c>
      <c r="G170" s="23">
        <v>14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/>
      <c r="N170" s="6">
        <v>1</v>
      </c>
      <c r="O170" s="7"/>
      <c r="P170" s="8"/>
      <c r="Q170" s="7"/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/>
      <c r="B171" s="30">
        <v>1</v>
      </c>
      <c r="C171" s="21" t="s">
        <v>235</v>
      </c>
      <c r="D171" s="22">
        <v>1</v>
      </c>
      <c r="E171" s="22">
        <v>28</v>
      </c>
      <c r="F171" s="16" t="s">
        <v>239</v>
      </c>
      <c r="G171" s="23">
        <v>13</v>
      </c>
      <c r="H171" s="23">
        <v>2</v>
      </c>
      <c r="I171" s="16">
        <v>2</v>
      </c>
      <c r="J171" s="24"/>
      <c r="K171" s="13">
        <v>2</v>
      </c>
      <c r="L171" s="23"/>
      <c r="M171" s="5"/>
      <c r="N171" s="6"/>
      <c r="O171" s="7"/>
      <c r="P171" s="8"/>
      <c r="Q171" s="7"/>
      <c r="R171" s="19">
        <v>0</v>
      </c>
      <c r="S171" s="23">
        <v>1</v>
      </c>
      <c r="T171" s="5"/>
      <c r="U171" s="6">
        <v>2</v>
      </c>
      <c r="V171" s="7"/>
      <c r="W171" s="8"/>
      <c r="X171" s="7">
        <v>2</v>
      </c>
      <c r="Y171" s="7"/>
      <c r="Z171" s="12"/>
      <c r="AA171" s="19">
        <v>4</v>
      </c>
    </row>
    <row r="172" spans="1:27" ht="15.95" customHeight="1" x14ac:dyDescent="0.15">
      <c r="A172" s="1"/>
      <c r="B172" s="30">
        <v>1</v>
      </c>
      <c r="C172" s="21" t="s">
        <v>235</v>
      </c>
      <c r="D172" s="22">
        <v>1</v>
      </c>
      <c r="E172" s="22">
        <v>28</v>
      </c>
      <c r="F172" s="16" t="s">
        <v>239</v>
      </c>
      <c r="G172" s="23">
        <v>14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/>
      <c r="N172" s="6">
        <v>1</v>
      </c>
      <c r="O172" s="7"/>
      <c r="P172" s="8"/>
      <c r="Q172" s="7"/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235</v>
      </c>
      <c r="D173" s="22">
        <v>1</v>
      </c>
      <c r="E173" s="22">
        <v>28</v>
      </c>
      <c r="F173" s="16" t="s">
        <v>239</v>
      </c>
      <c r="G173" s="23">
        <v>14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/>
      <c r="O173" s="7"/>
      <c r="P173" s="8"/>
      <c r="Q173" s="7"/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235</v>
      </c>
      <c r="D174" s="22">
        <v>1</v>
      </c>
      <c r="E174" s="22">
        <v>28</v>
      </c>
      <c r="F174" s="16" t="s">
        <v>239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/>
      <c r="N174" s="6">
        <v>1</v>
      </c>
      <c r="O174" s="7"/>
      <c r="P174" s="8"/>
      <c r="Q174" s="7"/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235</v>
      </c>
      <c r="D175" s="22">
        <v>1</v>
      </c>
      <c r="E175" s="22">
        <v>28</v>
      </c>
      <c r="F175" s="16" t="s">
        <v>239</v>
      </c>
      <c r="G175" s="23">
        <v>14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/>
      <c r="N175" s="6">
        <v>1</v>
      </c>
      <c r="O175" s="7">
        <v>1</v>
      </c>
      <c r="P175" s="8"/>
      <c r="Q175" s="7"/>
      <c r="R175" s="19">
        <v>2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235</v>
      </c>
      <c r="D176" s="22">
        <v>1</v>
      </c>
      <c r="E176" s="22">
        <v>28</v>
      </c>
      <c r="F176" s="16" t="s">
        <v>239</v>
      </c>
      <c r="G176" s="23">
        <v>14</v>
      </c>
      <c r="H176" s="23">
        <v>3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>
        <v>0</v>
      </c>
      <c r="S176" s="23">
        <v>1</v>
      </c>
      <c r="T176" s="5"/>
      <c r="U176" s="6">
        <v>1</v>
      </c>
      <c r="V176" s="7"/>
      <c r="W176" s="8"/>
      <c r="X176" s="7"/>
      <c r="Y176" s="7"/>
      <c r="Z176" s="12"/>
      <c r="AA176" s="19">
        <v>1</v>
      </c>
    </row>
    <row r="177" spans="1:27" ht="15.95" customHeight="1" x14ac:dyDescent="0.15">
      <c r="A177" s="1"/>
      <c r="B177" s="30">
        <v>1</v>
      </c>
      <c r="C177" s="21" t="s">
        <v>235</v>
      </c>
      <c r="D177" s="22">
        <v>1</v>
      </c>
      <c r="E177" s="22">
        <v>28</v>
      </c>
      <c r="F177" s="16" t="s">
        <v>239</v>
      </c>
      <c r="G177" s="23">
        <v>14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/>
      <c r="N177" s="6">
        <v>1</v>
      </c>
      <c r="O177" s="7"/>
      <c r="P177" s="8"/>
      <c r="Q177" s="7"/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235</v>
      </c>
      <c r="D178" s="22">
        <v>1</v>
      </c>
      <c r="E178" s="22">
        <v>28</v>
      </c>
      <c r="F178" s="16" t="s">
        <v>239</v>
      </c>
      <c r="G178" s="23">
        <v>14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/>
      <c r="N178" s="6">
        <v>1</v>
      </c>
      <c r="O178" s="7"/>
      <c r="P178" s="8"/>
      <c r="Q178" s="7"/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235</v>
      </c>
      <c r="D179" s="22">
        <v>1</v>
      </c>
      <c r="E179" s="22">
        <v>28</v>
      </c>
      <c r="F179" s="16" t="s">
        <v>239</v>
      </c>
      <c r="G179" s="23">
        <v>14</v>
      </c>
      <c r="H179" s="23">
        <v>3</v>
      </c>
      <c r="I179" s="16">
        <v>2</v>
      </c>
      <c r="J179" s="24"/>
      <c r="K179" s="13">
        <v>3</v>
      </c>
      <c r="L179" s="23">
        <v>1</v>
      </c>
      <c r="M179" s="5"/>
      <c r="N179" s="6">
        <v>1</v>
      </c>
      <c r="O179" s="7">
        <v>1</v>
      </c>
      <c r="P179" s="8"/>
      <c r="Q179" s="7"/>
      <c r="R179" s="19">
        <v>2</v>
      </c>
      <c r="S179" s="23">
        <v>1</v>
      </c>
      <c r="T179" s="5"/>
      <c r="U179" s="6"/>
      <c r="V179" s="7">
        <v>1</v>
      </c>
      <c r="W179" s="8"/>
      <c r="X179" s="7"/>
      <c r="Y179" s="7"/>
      <c r="Z179" s="12"/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235</v>
      </c>
      <c r="D180" s="22">
        <v>1</v>
      </c>
      <c r="E180" s="22">
        <v>28</v>
      </c>
      <c r="F180" s="16" t="s">
        <v>239</v>
      </c>
      <c r="G180" s="23">
        <v>14</v>
      </c>
      <c r="H180" s="23">
        <v>7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>
        <v>0</v>
      </c>
      <c r="S180" s="23">
        <v>1</v>
      </c>
      <c r="T180" s="5"/>
      <c r="U180" s="6">
        <v>1</v>
      </c>
      <c r="V180" s="7"/>
      <c r="W180" s="8"/>
      <c r="X180" s="7"/>
      <c r="Y180" s="7"/>
      <c r="Z180" s="12"/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235</v>
      </c>
      <c r="D181" s="22">
        <v>1</v>
      </c>
      <c r="E181" s="22">
        <v>28</v>
      </c>
      <c r="F181" s="16" t="s">
        <v>239</v>
      </c>
      <c r="G181" s="23">
        <v>14</v>
      </c>
      <c r="H181" s="23">
        <v>4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>
        <v>0</v>
      </c>
      <c r="S181" s="23">
        <v>1</v>
      </c>
      <c r="T181" s="5"/>
      <c r="U181" s="6"/>
      <c r="V181" s="7"/>
      <c r="W181" s="8"/>
      <c r="X181" s="7"/>
      <c r="Y181" s="7">
        <v>1</v>
      </c>
      <c r="Z181" s="12"/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235</v>
      </c>
      <c r="D182" s="22">
        <v>1</v>
      </c>
      <c r="E182" s="22">
        <v>28</v>
      </c>
      <c r="F182" s="16" t="s">
        <v>239</v>
      </c>
      <c r="G182" s="23">
        <v>14</v>
      </c>
      <c r="H182" s="23">
        <v>9</v>
      </c>
      <c r="I182" s="16">
        <v>2</v>
      </c>
      <c r="J182" s="24"/>
      <c r="K182" s="13">
        <v>1</v>
      </c>
      <c r="L182" s="23">
        <v>1</v>
      </c>
      <c r="M182" s="5"/>
      <c r="N182" s="6">
        <v>1</v>
      </c>
      <c r="O182" s="7"/>
      <c r="P182" s="8"/>
      <c r="Q182" s="7"/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/>
      <c r="B183" s="30">
        <v>1</v>
      </c>
      <c r="C183" s="21" t="s">
        <v>235</v>
      </c>
      <c r="D183" s="22">
        <v>1</v>
      </c>
      <c r="E183" s="22">
        <v>28</v>
      </c>
      <c r="F183" s="16" t="s">
        <v>239</v>
      </c>
      <c r="G183" s="23">
        <v>14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/>
      <c r="O183" s="7"/>
      <c r="P183" s="8"/>
      <c r="Q183" s="7"/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/>
      <c r="B184" s="30">
        <v>1</v>
      </c>
      <c r="C184" s="21" t="s">
        <v>235</v>
      </c>
      <c r="D184" s="22">
        <v>1</v>
      </c>
      <c r="E184" s="22">
        <v>28</v>
      </c>
      <c r="F184" s="16" t="s">
        <v>239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/>
      <c r="N184" s="6">
        <v>1</v>
      </c>
      <c r="O184" s="7"/>
      <c r="P184" s="8"/>
      <c r="Q184" s="7"/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/>
      <c r="B185" s="30">
        <v>1</v>
      </c>
      <c r="C185" s="21" t="s">
        <v>235</v>
      </c>
      <c r="D185" s="22">
        <v>1</v>
      </c>
      <c r="E185" s="22">
        <v>28</v>
      </c>
      <c r="F185" s="16" t="s">
        <v>239</v>
      </c>
      <c r="G185" s="23">
        <v>14</v>
      </c>
      <c r="H185" s="23">
        <v>3</v>
      </c>
      <c r="I185" s="16">
        <v>2</v>
      </c>
      <c r="J185" s="24"/>
      <c r="K185" s="13">
        <v>1</v>
      </c>
      <c r="L185" s="23">
        <v>3</v>
      </c>
      <c r="M185" s="5"/>
      <c r="N185" s="6">
        <v>1</v>
      </c>
      <c r="O185" s="7"/>
      <c r="P185" s="8"/>
      <c r="Q185" s="7"/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/>
      <c r="B186" s="30">
        <v>1</v>
      </c>
      <c r="C186" s="21" t="s">
        <v>235</v>
      </c>
      <c r="D186" s="22">
        <v>1</v>
      </c>
      <c r="E186" s="22">
        <v>28</v>
      </c>
      <c r="F186" s="16" t="s">
        <v>239</v>
      </c>
      <c r="G186" s="23">
        <v>14</v>
      </c>
      <c r="H186" s="23">
        <v>9</v>
      </c>
      <c r="I186" s="16">
        <v>2</v>
      </c>
      <c r="J186" s="24"/>
      <c r="K186" s="13">
        <v>1</v>
      </c>
      <c r="L186" s="23">
        <v>1</v>
      </c>
      <c r="M186" s="5"/>
      <c r="N186" s="6">
        <v>1</v>
      </c>
      <c r="O186" s="7"/>
      <c r="P186" s="8"/>
      <c r="Q186" s="7"/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/>
      <c r="B187" s="30">
        <v>1</v>
      </c>
      <c r="C187" s="21" t="s">
        <v>235</v>
      </c>
      <c r="D187" s="22">
        <v>1</v>
      </c>
      <c r="E187" s="22">
        <v>28</v>
      </c>
      <c r="F187" s="16" t="s">
        <v>239</v>
      </c>
      <c r="G187" s="23">
        <v>14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/>
      <c r="N187" s="6"/>
      <c r="O187" s="7"/>
      <c r="P187" s="8">
        <v>1</v>
      </c>
      <c r="Q187" s="7"/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/>
      <c r="B188" s="30">
        <v>1</v>
      </c>
      <c r="C188" s="21" t="s">
        <v>235</v>
      </c>
      <c r="D188" s="22">
        <v>1</v>
      </c>
      <c r="E188" s="22">
        <v>28</v>
      </c>
      <c r="F188" s="16" t="s">
        <v>239</v>
      </c>
      <c r="G188" s="23">
        <v>14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/>
      <c r="N188" s="6"/>
      <c r="O188" s="7">
        <v>1</v>
      </c>
      <c r="P188" s="8"/>
      <c r="Q188" s="7"/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/>
      <c r="B189" s="30">
        <v>1</v>
      </c>
      <c r="C189" s="21" t="s">
        <v>235</v>
      </c>
      <c r="D189" s="22">
        <v>1</v>
      </c>
      <c r="E189" s="22">
        <v>28</v>
      </c>
      <c r="F189" s="16" t="s">
        <v>239</v>
      </c>
      <c r="G189" s="23">
        <v>14</v>
      </c>
      <c r="H189" s="23">
        <v>4</v>
      </c>
      <c r="I189" s="16">
        <v>2</v>
      </c>
      <c r="J189" s="24"/>
      <c r="K189" s="13">
        <v>2</v>
      </c>
      <c r="L189" s="23"/>
      <c r="M189" s="5"/>
      <c r="N189" s="6"/>
      <c r="O189" s="7"/>
      <c r="P189" s="8"/>
      <c r="Q189" s="7"/>
      <c r="R189" s="19">
        <v>0</v>
      </c>
      <c r="S189" s="23">
        <v>1</v>
      </c>
      <c r="T189" s="5"/>
      <c r="U189" s="6"/>
      <c r="V189" s="7"/>
      <c r="W189" s="8"/>
      <c r="X189" s="7"/>
      <c r="Y189" s="7">
        <v>1</v>
      </c>
      <c r="Z189" s="12"/>
      <c r="AA189" s="19">
        <v>1</v>
      </c>
    </row>
    <row r="190" spans="1:27" ht="15.95" customHeight="1" x14ac:dyDescent="0.15">
      <c r="A190" s="1"/>
      <c r="B190" s="30">
        <v>1</v>
      </c>
      <c r="C190" s="21" t="s">
        <v>235</v>
      </c>
      <c r="D190" s="22">
        <v>1</v>
      </c>
      <c r="E190" s="22">
        <v>28</v>
      </c>
      <c r="F190" s="16" t="s">
        <v>239</v>
      </c>
      <c r="G190" s="23">
        <v>14</v>
      </c>
      <c r="H190" s="23">
        <v>5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>
        <v>0</v>
      </c>
      <c r="S190" s="23">
        <v>1</v>
      </c>
      <c r="T190" s="5">
        <v>1</v>
      </c>
      <c r="U190" s="6"/>
      <c r="V190" s="7"/>
      <c r="W190" s="8"/>
      <c r="X190" s="7"/>
      <c r="Y190" s="7"/>
      <c r="Z190" s="12"/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235</v>
      </c>
      <c r="D191" s="22">
        <v>1</v>
      </c>
      <c r="E191" s="22">
        <v>28</v>
      </c>
      <c r="F191" s="16" t="s">
        <v>239</v>
      </c>
      <c r="G191" s="23">
        <v>14</v>
      </c>
      <c r="H191" s="23">
        <v>7</v>
      </c>
      <c r="I191" s="16">
        <v>2</v>
      </c>
      <c r="J191" s="24"/>
      <c r="K191" s="13">
        <v>1</v>
      </c>
      <c r="L191" s="23">
        <v>1</v>
      </c>
      <c r="M191" s="5"/>
      <c r="N191" s="6">
        <v>1</v>
      </c>
      <c r="O191" s="7">
        <v>1</v>
      </c>
      <c r="P191" s="8"/>
      <c r="Q191" s="7"/>
      <c r="R191" s="19">
        <v>2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235</v>
      </c>
      <c r="D192" s="22">
        <v>1</v>
      </c>
      <c r="E192" s="22">
        <v>28</v>
      </c>
      <c r="F192" s="16" t="s">
        <v>239</v>
      </c>
      <c r="G192" s="23">
        <v>15</v>
      </c>
      <c r="H192" s="23">
        <v>5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>
        <v>5</v>
      </c>
      <c r="S192" s="23">
        <v>1</v>
      </c>
      <c r="T192" s="5">
        <v>1</v>
      </c>
      <c r="U192" s="6"/>
      <c r="V192" s="7"/>
      <c r="W192" s="8">
        <v>4</v>
      </c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235</v>
      </c>
      <c r="D193" s="22">
        <v>1</v>
      </c>
      <c r="E193" s="22">
        <v>28</v>
      </c>
      <c r="F193" s="16" t="s">
        <v>239</v>
      </c>
      <c r="G193" s="23">
        <v>14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/>
      <c r="O193" s="7">
        <v>1</v>
      </c>
      <c r="P193" s="8"/>
      <c r="Q193" s="7"/>
      <c r="R193" s="19">
        <v>2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235</v>
      </c>
      <c r="D194" s="22">
        <v>1</v>
      </c>
      <c r="E194" s="22">
        <v>28</v>
      </c>
      <c r="F194" s="16" t="s">
        <v>239</v>
      </c>
      <c r="G194" s="23">
        <v>15</v>
      </c>
      <c r="H194" s="23">
        <v>3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>
        <v>0</v>
      </c>
      <c r="S194" s="23">
        <v>1</v>
      </c>
      <c r="T194" s="5"/>
      <c r="U194" s="6"/>
      <c r="V194" s="7"/>
      <c r="W194" s="8"/>
      <c r="X194" s="7"/>
      <c r="Y194" s="7">
        <v>1</v>
      </c>
      <c r="Z194" s="12"/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235</v>
      </c>
      <c r="D195" s="22">
        <v>1</v>
      </c>
      <c r="E195" s="22">
        <v>28</v>
      </c>
      <c r="F195" s="16" t="s">
        <v>239</v>
      </c>
      <c r="G195" s="23">
        <v>15</v>
      </c>
      <c r="H195" s="23">
        <v>5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>
        <v>0</v>
      </c>
      <c r="S195" s="23">
        <v>1</v>
      </c>
      <c r="T195" s="5"/>
      <c r="U195" s="6"/>
      <c r="V195" s="7"/>
      <c r="W195" s="8"/>
      <c r="X195" s="7"/>
      <c r="Y195" s="7">
        <v>2</v>
      </c>
      <c r="Z195" s="12"/>
      <c r="AA195" s="19">
        <v>2</v>
      </c>
    </row>
    <row r="196" spans="1:27" ht="15.95" customHeight="1" x14ac:dyDescent="0.15">
      <c r="A196" s="1">
        <v>185</v>
      </c>
      <c r="B196" s="30">
        <v>1</v>
      </c>
      <c r="C196" s="21" t="s">
        <v>235</v>
      </c>
      <c r="D196" s="22">
        <v>1</v>
      </c>
      <c r="E196" s="22">
        <v>28</v>
      </c>
      <c r="F196" s="16" t="s">
        <v>239</v>
      </c>
      <c r="G196" s="23">
        <v>15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/>
      <c r="N196" s="6">
        <v>1</v>
      </c>
      <c r="O196" s="7"/>
      <c r="P196" s="8"/>
      <c r="Q196" s="7"/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235</v>
      </c>
      <c r="D197" s="22">
        <v>1</v>
      </c>
      <c r="E197" s="22">
        <v>28</v>
      </c>
      <c r="F197" s="16" t="s">
        <v>239</v>
      </c>
      <c r="G197" s="23">
        <v>14</v>
      </c>
      <c r="H197" s="23">
        <v>3</v>
      </c>
      <c r="I197" s="16">
        <v>1</v>
      </c>
      <c r="J197" s="24">
        <v>1</v>
      </c>
      <c r="K197" s="13">
        <v>3</v>
      </c>
      <c r="L197" s="23">
        <v>1</v>
      </c>
      <c r="M197" s="5"/>
      <c r="N197" s="6">
        <v>1</v>
      </c>
      <c r="O197" s="7"/>
      <c r="P197" s="8"/>
      <c r="Q197" s="7"/>
      <c r="R197" s="19">
        <v>1</v>
      </c>
      <c r="S197" s="23">
        <v>1</v>
      </c>
      <c r="T197" s="5"/>
      <c r="U197" s="6">
        <v>1</v>
      </c>
      <c r="V197" s="7"/>
      <c r="W197" s="8"/>
      <c r="X197" s="7">
        <v>1</v>
      </c>
      <c r="Y197" s="7"/>
      <c r="Z197" s="12"/>
      <c r="AA197" s="19">
        <v>2</v>
      </c>
    </row>
    <row r="198" spans="1:27" ht="15.95" customHeight="1" x14ac:dyDescent="0.15">
      <c r="A198" s="1">
        <v>187</v>
      </c>
      <c r="B198" s="30">
        <v>1</v>
      </c>
      <c r="C198" s="21" t="s">
        <v>235</v>
      </c>
      <c r="D198" s="22">
        <v>1</v>
      </c>
      <c r="E198" s="22">
        <v>28</v>
      </c>
      <c r="F198" s="16" t="s">
        <v>239</v>
      </c>
      <c r="G198" s="23">
        <v>14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/>
      <c r="N198" s="6">
        <v>1</v>
      </c>
      <c r="O198" s="7"/>
      <c r="P198" s="8"/>
      <c r="Q198" s="7"/>
      <c r="R198" s="19">
        <v>1</v>
      </c>
      <c r="S198" s="23">
        <v>1</v>
      </c>
      <c r="T198" s="5"/>
      <c r="U198" s="6">
        <v>1</v>
      </c>
      <c r="V198" s="7"/>
      <c r="W198" s="8"/>
      <c r="X198" s="7"/>
      <c r="Y198" s="7"/>
      <c r="Z198" s="12"/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235</v>
      </c>
      <c r="D199" s="22">
        <v>1</v>
      </c>
      <c r="E199" s="22">
        <v>28</v>
      </c>
      <c r="F199" s="16" t="s">
        <v>239</v>
      </c>
      <c r="G199" s="23">
        <v>15</v>
      </c>
      <c r="H199" s="23">
        <v>7</v>
      </c>
      <c r="I199" s="16">
        <v>2</v>
      </c>
      <c r="J199" s="24"/>
      <c r="K199" s="13">
        <v>1</v>
      </c>
      <c r="L199" s="23">
        <v>2</v>
      </c>
      <c r="M199" s="5"/>
      <c r="N199" s="6">
        <v>1</v>
      </c>
      <c r="O199" s="7"/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235</v>
      </c>
      <c r="D200" s="22">
        <v>1</v>
      </c>
      <c r="E200" s="22">
        <v>28</v>
      </c>
      <c r="F200" s="16" t="s">
        <v>239</v>
      </c>
      <c r="G200" s="23">
        <v>14</v>
      </c>
      <c r="H200" s="23">
        <v>2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>
        <v>0</v>
      </c>
      <c r="S200" s="23">
        <v>1</v>
      </c>
      <c r="T200" s="5"/>
      <c r="U200" s="6">
        <v>1</v>
      </c>
      <c r="V200" s="7"/>
      <c r="W200" s="8"/>
      <c r="X200" s="7"/>
      <c r="Y200" s="7"/>
      <c r="Z200" s="12"/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235</v>
      </c>
      <c r="D201" s="22">
        <v>1</v>
      </c>
      <c r="E201" s="22">
        <v>28</v>
      </c>
      <c r="F201" s="16" t="s">
        <v>239</v>
      </c>
      <c r="G201" s="23">
        <v>15</v>
      </c>
      <c r="H201" s="23">
        <v>2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>
        <v>0</v>
      </c>
      <c r="S201" s="23">
        <v>1</v>
      </c>
      <c r="T201" s="5"/>
      <c r="U201" s="6">
        <v>1</v>
      </c>
      <c r="V201" s="7"/>
      <c r="W201" s="8"/>
      <c r="X201" s="7"/>
      <c r="Y201" s="7"/>
      <c r="Z201" s="12"/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235</v>
      </c>
      <c r="D202" s="22">
        <v>1</v>
      </c>
      <c r="E202" s="22">
        <v>28</v>
      </c>
      <c r="F202" s="16" t="s">
        <v>239</v>
      </c>
      <c r="G202" s="23">
        <v>14</v>
      </c>
      <c r="H202" s="23">
        <v>3</v>
      </c>
      <c r="I202" s="16">
        <v>2</v>
      </c>
      <c r="J202" s="24"/>
      <c r="K202" s="13">
        <v>2</v>
      </c>
      <c r="L202" s="23"/>
      <c r="M202" s="5"/>
      <c r="N202" s="6"/>
      <c r="O202" s="7"/>
      <c r="P202" s="8"/>
      <c r="Q202" s="7"/>
      <c r="R202" s="19">
        <v>0</v>
      </c>
      <c r="S202" s="23">
        <v>1</v>
      </c>
      <c r="T202" s="5">
        <v>1</v>
      </c>
      <c r="U202" s="6">
        <v>1</v>
      </c>
      <c r="V202" s="7"/>
      <c r="W202" s="8"/>
      <c r="X202" s="7"/>
      <c r="Y202" s="7"/>
      <c r="Z202" s="12"/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 t="s">
        <v>235</v>
      </c>
      <c r="D203" s="22">
        <v>1</v>
      </c>
      <c r="E203" s="22">
        <v>28</v>
      </c>
      <c r="F203" s="16" t="s">
        <v>239</v>
      </c>
      <c r="G203" s="23">
        <v>15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/>
      <c r="N203" s="6"/>
      <c r="O203" s="7">
        <v>1</v>
      </c>
      <c r="P203" s="8"/>
      <c r="Q203" s="7"/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235</v>
      </c>
      <c r="D204" s="22">
        <v>1</v>
      </c>
      <c r="E204" s="22">
        <v>28</v>
      </c>
      <c r="F204" s="16" t="s">
        <v>239</v>
      </c>
      <c r="G204" s="23">
        <v>15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/>
      <c r="N204" s="6">
        <v>1</v>
      </c>
      <c r="O204" s="7"/>
      <c r="P204" s="8">
        <v>1</v>
      </c>
      <c r="Q204" s="7"/>
      <c r="R204" s="19">
        <v>2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235</v>
      </c>
      <c r="D205" s="22">
        <v>1</v>
      </c>
      <c r="E205" s="22">
        <v>28</v>
      </c>
      <c r="F205" s="16" t="s">
        <v>239</v>
      </c>
      <c r="G205" s="23">
        <v>14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1</v>
      </c>
      <c r="N205" s="6">
        <v>1</v>
      </c>
      <c r="O205" s="7"/>
      <c r="P205" s="8"/>
      <c r="Q205" s="7"/>
      <c r="R205" s="19">
        <v>2</v>
      </c>
      <c r="S205" s="23">
        <v>1</v>
      </c>
      <c r="T205" s="5">
        <v>1</v>
      </c>
      <c r="U205" s="6">
        <v>1</v>
      </c>
      <c r="V205" s="7"/>
      <c r="W205" s="8"/>
      <c r="X205" s="7"/>
      <c r="Y205" s="7"/>
      <c r="Z205" s="12"/>
      <c r="AA205" s="19">
        <v>2</v>
      </c>
    </row>
    <row r="206" spans="1:27" ht="15.95" customHeight="1" x14ac:dyDescent="0.15">
      <c r="A206" s="1">
        <v>195</v>
      </c>
      <c r="B206" s="30">
        <v>1</v>
      </c>
      <c r="C206" s="21" t="s">
        <v>235</v>
      </c>
      <c r="D206" s="22">
        <v>1</v>
      </c>
      <c r="E206" s="22">
        <v>28</v>
      </c>
      <c r="F206" s="16" t="s">
        <v>239</v>
      </c>
      <c r="G206" s="23">
        <v>15</v>
      </c>
      <c r="H206" s="23">
        <v>6</v>
      </c>
      <c r="I206" s="16">
        <v>2</v>
      </c>
      <c r="J206" s="24"/>
      <c r="K206" s="13">
        <v>1</v>
      </c>
      <c r="L206" s="23">
        <v>1</v>
      </c>
      <c r="M206" s="5"/>
      <c r="N206" s="6"/>
      <c r="O206" s="7">
        <v>1</v>
      </c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235</v>
      </c>
      <c r="D207" s="22">
        <v>1</v>
      </c>
      <c r="E207" s="22">
        <v>28</v>
      </c>
      <c r="F207" s="16" t="s">
        <v>239</v>
      </c>
      <c r="G207" s="23">
        <v>15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/>
      <c r="N207" s="6"/>
      <c r="O207" s="7">
        <v>1</v>
      </c>
      <c r="P207" s="8"/>
      <c r="Q207" s="7"/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235</v>
      </c>
      <c r="D208" s="22">
        <v>1</v>
      </c>
      <c r="E208" s="22">
        <v>28</v>
      </c>
      <c r="F208" s="16" t="s">
        <v>239</v>
      </c>
      <c r="G208" s="23">
        <v>15</v>
      </c>
      <c r="H208" s="23">
        <v>6</v>
      </c>
      <c r="I208" s="16">
        <v>2</v>
      </c>
      <c r="J208" s="24"/>
      <c r="K208" s="13">
        <v>3</v>
      </c>
      <c r="L208" s="23">
        <v>1</v>
      </c>
      <c r="M208" s="5"/>
      <c r="N208" s="6">
        <v>1</v>
      </c>
      <c r="O208" s="7"/>
      <c r="P208" s="8"/>
      <c r="Q208" s="7"/>
      <c r="R208" s="19">
        <v>1</v>
      </c>
      <c r="S208" s="23">
        <v>1</v>
      </c>
      <c r="T208" s="5"/>
      <c r="U208" s="6">
        <v>1</v>
      </c>
      <c r="V208" s="7"/>
      <c r="W208" s="8"/>
      <c r="X208" s="7"/>
      <c r="Y208" s="7"/>
      <c r="Z208" s="12"/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235</v>
      </c>
      <c r="D209" s="22">
        <v>1</v>
      </c>
      <c r="E209" s="22">
        <v>28</v>
      </c>
      <c r="F209" s="16" t="s">
        <v>239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/>
      <c r="N209" s="6">
        <v>1</v>
      </c>
      <c r="O209" s="7"/>
      <c r="P209" s="8"/>
      <c r="Q209" s="7"/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235</v>
      </c>
      <c r="D210" s="22">
        <v>1</v>
      </c>
      <c r="E210" s="22">
        <v>28</v>
      </c>
      <c r="F210" s="16" t="s">
        <v>239</v>
      </c>
      <c r="G210" s="23">
        <v>15</v>
      </c>
      <c r="H210" s="23">
        <v>8</v>
      </c>
      <c r="I210" s="16">
        <v>2</v>
      </c>
      <c r="J210" s="24"/>
      <c r="K210" s="13">
        <v>2</v>
      </c>
      <c r="L210" s="23"/>
      <c r="M210" s="5"/>
      <c r="N210" s="6"/>
      <c r="O210" s="7"/>
      <c r="P210" s="8"/>
      <c r="Q210" s="7"/>
      <c r="R210" s="19">
        <v>0</v>
      </c>
      <c r="S210" s="23">
        <v>1</v>
      </c>
      <c r="T210" s="5"/>
      <c r="U210" s="6"/>
      <c r="V210" s="7"/>
      <c r="W210" s="8"/>
      <c r="X210" s="7"/>
      <c r="Y210" s="7">
        <v>2</v>
      </c>
      <c r="Z210" s="12"/>
      <c r="AA210" s="19">
        <v>2</v>
      </c>
    </row>
    <row r="211" spans="1:27" ht="15.95" customHeight="1" x14ac:dyDescent="0.15">
      <c r="A211" s="1">
        <v>200</v>
      </c>
      <c r="B211" s="30">
        <v>1</v>
      </c>
      <c r="C211" s="21" t="s">
        <v>235</v>
      </c>
      <c r="D211" s="22">
        <v>1</v>
      </c>
      <c r="E211" s="22">
        <v>28</v>
      </c>
      <c r="F211" s="16" t="s">
        <v>239</v>
      </c>
      <c r="G211" s="23">
        <v>15</v>
      </c>
      <c r="H211" s="23">
        <v>4</v>
      </c>
      <c r="I211" s="16">
        <v>2</v>
      </c>
      <c r="J211" s="24"/>
      <c r="K211" s="13">
        <v>1</v>
      </c>
      <c r="L211" s="23">
        <v>5</v>
      </c>
      <c r="M211" s="5">
        <v>2</v>
      </c>
      <c r="N211" s="6">
        <v>1</v>
      </c>
      <c r="O211" s="7"/>
      <c r="P211" s="8"/>
      <c r="Q211" s="7"/>
      <c r="R211" s="19">
        <v>3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235</v>
      </c>
      <c r="D212" s="22">
        <v>1</v>
      </c>
      <c r="E212" s="22">
        <v>28</v>
      </c>
      <c r="F212" s="16" t="s">
        <v>239</v>
      </c>
      <c r="G212" s="23">
        <v>15</v>
      </c>
      <c r="H212" s="23">
        <v>3</v>
      </c>
      <c r="I212" s="16">
        <v>2</v>
      </c>
      <c r="J212" s="24"/>
      <c r="K212" s="13">
        <v>1</v>
      </c>
      <c r="L212" s="23">
        <v>2</v>
      </c>
      <c r="M212" s="5"/>
      <c r="N212" s="6"/>
      <c r="O212" s="7"/>
      <c r="P212" s="8">
        <v>2</v>
      </c>
      <c r="Q212" s="7"/>
      <c r="R212" s="19">
        <v>2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235</v>
      </c>
      <c r="D213" s="22">
        <v>1</v>
      </c>
      <c r="E213" s="22">
        <v>28</v>
      </c>
      <c r="F213" s="16" t="s">
        <v>239</v>
      </c>
      <c r="G213" s="23">
        <v>15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/>
      <c r="N213" s="6"/>
      <c r="O213" s="7"/>
      <c r="P213" s="8">
        <v>1</v>
      </c>
      <c r="Q213" s="7"/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235</v>
      </c>
      <c r="D214" s="22">
        <v>1</v>
      </c>
      <c r="E214" s="22">
        <v>28</v>
      </c>
      <c r="F214" s="16" t="s">
        <v>239</v>
      </c>
      <c r="G214" s="23">
        <v>15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/>
      <c r="N214" s="6">
        <v>1</v>
      </c>
      <c r="O214" s="7"/>
      <c r="P214" s="8"/>
      <c r="Q214" s="7"/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235</v>
      </c>
      <c r="D215" s="22">
        <v>1</v>
      </c>
      <c r="E215" s="22">
        <v>28</v>
      </c>
      <c r="F215" s="16" t="s">
        <v>239</v>
      </c>
      <c r="G215" s="23">
        <v>15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/>
      <c r="N215" s="6">
        <v>1</v>
      </c>
      <c r="O215" s="7"/>
      <c r="P215" s="8"/>
      <c r="Q215" s="7"/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235</v>
      </c>
      <c r="D216" s="22">
        <v>1</v>
      </c>
      <c r="E216" s="22">
        <v>28</v>
      </c>
      <c r="F216" s="16" t="s">
        <v>239</v>
      </c>
      <c r="G216" s="23">
        <v>16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/>
      <c r="N216" s="6"/>
      <c r="O216" s="7">
        <v>1</v>
      </c>
      <c r="P216" s="8">
        <v>1</v>
      </c>
      <c r="Q216" s="7"/>
      <c r="R216" s="19">
        <v>2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235</v>
      </c>
      <c r="D217" s="22">
        <v>1</v>
      </c>
      <c r="E217" s="22">
        <v>28</v>
      </c>
      <c r="F217" s="16" t="s">
        <v>239</v>
      </c>
      <c r="G217" s="23">
        <v>16</v>
      </c>
      <c r="H217" s="23">
        <v>8</v>
      </c>
      <c r="I217" s="16">
        <v>2</v>
      </c>
      <c r="J217" s="24"/>
      <c r="K217" s="13">
        <v>1</v>
      </c>
      <c r="L217" s="23">
        <v>1</v>
      </c>
      <c r="M217" s="5"/>
      <c r="N217" s="6">
        <v>1</v>
      </c>
      <c r="O217" s="7"/>
      <c r="P217" s="8"/>
      <c r="Q217" s="7"/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235</v>
      </c>
      <c r="D218" s="22">
        <v>1</v>
      </c>
      <c r="E218" s="22">
        <v>28</v>
      </c>
      <c r="F218" s="16" t="s">
        <v>239</v>
      </c>
      <c r="G218" s="23">
        <v>16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/>
      <c r="N218" s="6">
        <v>1</v>
      </c>
      <c r="O218" s="7"/>
      <c r="P218" s="8"/>
      <c r="Q218" s="7"/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235</v>
      </c>
      <c r="D219" s="22">
        <v>1</v>
      </c>
      <c r="E219" s="22">
        <v>28</v>
      </c>
      <c r="F219" s="16" t="s">
        <v>239</v>
      </c>
      <c r="G219" s="23">
        <v>16</v>
      </c>
      <c r="H219" s="23">
        <v>3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>
        <v>0</v>
      </c>
      <c r="S219" s="23">
        <v>1</v>
      </c>
      <c r="T219" s="5"/>
      <c r="U219" s="6"/>
      <c r="V219" s="7"/>
      <c r="W219" s="8"/>
      <c r="X219" s="7">
        <v>1</v>
      </c>
      <c r="Y219" s="7">
        <v>1</v>
      </c>
      <c r="Z219" s="12"/>
      <c r="AA219" s="19">
        <v>2</v>
      </c>
    </row>
    <row r="220" spans="1:27" ht="15.95" customHeight="1" x14ac:dyDescent="0.15">
      <c r="A220" s="1">
        <v>209</v>
      </c>
      <c r="B220" s="30">
        <v>1</v>
      </c>
      <c r="C220" s="21" t="s">
        <v>235</v>
      </c>
      <c r="D220" s="22">
        <v>1</v>
      </c>
      <c r="E220" s="22">
        <v>28</v>
      </c>
      <c r="F220" s="16" t="s">
        <v>239</v>
      </c>
      <c r="G220" s="23">
        <v>16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/>
      <c r="N220" s="6">
        <v>1</v>
      </c>
      <c r="O220" s="7"/>
      <c r="P220" s="8"/>
      <c r="Q220" s="7"/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235</v>
      </c>
      <c r="D221" s="22">
        <v>1</v>
      </c>
      <c r="E221" s="22">
        <v>28</v>
      </c>
      <c r="F221" s="16" t="s">
        <v>239</v>
      </c>
      <c r="G221" s="23">
        <v>16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/>
      <c r="O221" s="7"/>
      <c r="P221" s="8"/>
      <c r="Q221" s="7"/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235</v>
      </c>
      <c r="D222" s="22">
        <v>1</v>
      </c>
      <c r="E222" s="22">
        <v>28</v>
      </c>
      <c r="F222" s="16" t="s">
        <v>239</v>
      </c>
      <c r="G222" s="23">
        <v>16</v>
      </c>
      <c r="H222" s="23">
        <v>2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>
        <v>0</v>
      </c>
      <c r="S222" s="23">
        <v>1</v>
      </c>
      <c r="T222" s="5"/>
      <c r="U222" s="6"/>
      <c r="V222" s="7"/>
      <c r="W222" s="8"/>
      <c r="X222" s="7"/>
      <c r="Y222" s="7">
        <v>1</v>
      </c>
      <c r="Z222" s="12"/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235</v>
      </c>
      <c r="D223" s="22">
        <v>1</v>
      </c>
      <c r="E223" s="22">
        <v>28</v>
      </c>
      <c r="F223" s="16" t="s">
        <v>239</v>
      </c>
      <c r="G223" s="23">
        <v>16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/>
      <c r="N223" s="6">
        <v>1</v>
      </c>
      <c r="O223" s="7"/>
      <c r="P223" s="8"/>
      <c r="Q223" s="7"/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235</v>
      </c>
      <c r="D224" s="22">
        <v>1</v>
      </c>
      <c r="E224" s="22">
        <v>28</v>
      </c>
      <c r="F224" s="16" t="s">
        <v>239</v>
      </c>
      <c r="G224" s="23">
        <v>16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2</v>
      </c>
      <c r="N224" s="6"/>
      <c r="O224" s="7"/>
      <c r="P224" s="8"/>
      <c r="Q224" s="7"/>
      <c r="R224" s="19">
        <v>2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235</v>
      </c>
      <c r="D225" s="22">
        <v>1</v>
      </c>
      <c r="E225" s="22">
        <v>28</v>
      </c>
      <c r="F225" s="16" t="s">
        <v>239</v>
      </c>
      <c r="G225" s="23">
        <v>16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/>
      <c r="N225" s="6">
        <v>1</v>
      </c>
      <c r="O225" s="7"/>
      <c r="P225" s="8"/>
      <c r="Q225" s="7"/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235</v>
      </c>
      <c r="D226" s="22">
        <v>1</v>
      </c>
      <c r="E226" s="22">
        <v>28</v>
      </c>
      <c r="F226" s="16" t="s">
        <v>239</v>
      </c>
      <c r="G226" s="23">
        <v>16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/>
      <c r="N226" s="6">
        <v>1</v>
      </c>
      <c r="O226" s="7"/>
      <c r="P226" s="8"/>
      <c r="Q226" s="7"/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235</v>
      </c>
      <c r="D227" s="22">
        <v>1</v>
      </c>
      <c r="E227" s="22">
        <v>28</v>
      </c>
      <c r="F227" s="16" t="s">
        <v>239</v>
      </c>
      <c r="G227" s="23">
        <v>16</v>
      </c>
      <c r="H227" s="23">
        <v>6</v>
      </c>
      <c r="I227" s="16">
        <v>2</v>
      </c>
      <c r="J227" s="24"/>
      <c r="K227" s="13">
        <v>1</v>
      </c>
      <c r="L227" s="23">
        <v>3</v>
      </c>
      <c r="M227" s="5"/>
      <c r="N227" s="6">
        <v>1</v>
      </c>
      <c r="O227" s="7"/>
      <c r="P227" s="8"/>
      <c r="Q227" s="7"/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235</v>
      </c>
      <c r="D228" s="22">
        <v>1</v>
      </c>
      <c r="E228" s="22">
        <v>28</v>
      </c>
      <c r="F228" s="16" t="s">
        <v>239</v>
      </c>
      <c r="G228" s="23">
        <v>16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/>
      <c r="N228" s="6">
        <v>1</v>
      </c>
      <c r="O228" s="7"/>
      <c r="P228" s="8"/>
      <c r="Q228" s="7"/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235</v>
      </c>
      <c r="D229" s="22">
        <v>1</v>
      </c>
      <c r="E229" s="22">
        <v>28</v>
      </c>
      <c r="F229" s="16" t="s">
        <v>239</v>
      </c>
      <c r="G229" s="23">
        <v>15</v>
      </c>
      <c r="H229" s="23">
        <v>7</v>
      </c>
      <c r="I229" s="16">
        <v>2</v>
      </c>
      <c r="J229" s="24"/>
      <c r="K229" s="13">
        <v>3</v>
      </c>
      <c r="L229" s="23">
        <v>1</v>
      </c>
      <c r="M229" s="5">
        <v>3</v>
      </c>
      <c r="N229" s="6">
        <v>2</v>
      </c>
      <c r="O229" s="7"/>
      <c r="P229" s="8"/>
      <c r="Q229" s="7"/>
      <c r="R229" s="19">
        <v>5</v>
      </c>
      <c r="S229" s="23">
        <v>1</v>
      </c>
      <c r="T229" s="5"/>
      <c r="U229" s="6">
        <v>1</v>
      </c>
      <c r="V229" s="7"/>
      <c r="W229" s="8"/>
      <c r="X229" s="7"/>
      <c r="Y229" s="7"/>
      <c r="Z229" s="12"/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235</v>
      </c>
      <c r="D230" s="22">
        <v>1</v>
      </c>
      <c r="E230" s="22">
        <v>28</v>
      </c>
      <c r="F230" s="16" t="s">
        <v>239</v>
      </c>
      <c r="G230" s="23">
        <v>16</v>
      </c>
      <c r="H230" s="23">
        <v>3</v>
      </c>
      <c r="I230" s="16">
        <v>2</v>
      </c>
      <c r="J230" s="24"/>
      <c r="K230" s="13">
        <v>2</v>
      </c>
      <c r="L230" s="23"/>
      <c r="M230" s="5"/>
      <c r="N230" s="6"/>
      <c r="O230" s="7"/>
      <c r="P230" s="8"/>
      <c r="Q230" s="7"/>
      <c r="R230" s="19">
        <v>0</v>
      </c>
      <c r="S230" s="23">
        <v>1</v>
      </c>
      <c r="T230" s="5"/>
      <c r="U230" s="6"/>
      <c r="V230" s="7"/>
      <c r="W230" s="8"/>
      <c r="X230" s="7">
        <v>1</v>
      </c>
      <c r="Y230" s="7"/>
      <c r="Z230" s="12"/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235</v>
      </c>
      <c r="D231" s="22">
        <v>1</v>
      </c>
      <c r="E231" s="22">
        <v>28</v>
      </c>
      <c r="F231" s="16" t="s">
        <v>239</v>
      </c>
      <c r="G231" s="23">
        <v>16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/>
      <c r="N231" s="6"/>
      <c r="O231" s="7">
        <v>1</v>
      </c>
      <c r="P231" s="8"/>
      <c r="Q231" s="7"/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235</v>
      </c>
      <c r="D232" s="22">
        <v>1</v>
      </c>
      <c r="E232" s="22">
        <v>28</v>
      </c>
      <c r="F232" s="16" t="s">
        <v>239</v>
      </c>
      <c r="G232" s="23">
        <v>16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/>
      <c r="N232" s="6">
        <v>1</v>
      </c>
      <c r="O232" s="7"/>
      <c r="P232" s="8"/>
      <c r="Q232" s="7"/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235</v>
      </c>
      <c r="D233" s="22">
        <v>1</v>
      </c>
      <c r="E233" s="22">
        <v>28</v>
      </c>
      <c r="F233" s="16" t="s">
        <v>239</v>
      </c>
      <c r="G233" s="23">
        <v>17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/>
      <c r="N233" s="6"/>
      <c r="O233" s="7">
        <v>1</v>
      </c>
      <c r="P233" s="8"/>
      <c r="Q233" s="7"/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235</v>
      </c>
      <c r="D234" s="22">
        <v>1</v>
      </c>
      <c r="E234" s="22">
        <v>28</v>
      </c>
      <c r="F234" s="16" t="s">
        <v>239</v>
      </c>
      <c r="G234" s="23">
        <v>17</v>
      </c>
      <c r="H234" s="23">
        <v>1</v>
      </c>
      <c r="I234" s="16">
        <v>2</v>
      </c>
      <c r="J234" s="24"/>
      <c r="K234" s="13">
        <v>1</v>
      </c>
      <c r="L234" s="23">
        <v>2</v>
      </c>
      <c r="M234" s="5"/>
      <c r="N234" s="6"/>
      <c r="O234" s="7"/>
      <c r="P234" s="8">
        <v>1</v>
      </c>
      <c r="Q234" s="7"/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235</v>
      </c>
      <c r="D235" s="22">
        <v>1</v>
      </c>
      <c r="E235" s="22">
        <v>28</v>
      </c>
      <c r="F235" s="16" t="s">
        <v>239</v>
      </c>
      <c r="G235" s="23">
        <v>17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/>
      <c r="N235" s="6">
        <v>1</v>
      </c>
      <c r="O235" s="7"/>
      <c r="P235" s="8"/>
      <c r="Q235" s="7"/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235</v>
      </c>
      <c r="D236" s="22">
        <v>1</v>
      </c>
      <c r="E236" s="22">
        <v>28</v>
      </c>
      <c r="F236" s="16" t="s">
        <v>239</v>
      </c>
      <c r="G236" s="23">
        <v>16</v>
      </c>
      <c r="H236" s="23">
        <v>5</v>
      </c>
      <c r="I236" s="16">
        <v>2</v>
      </c>
      <c r="J236" s="24"/>
      <c r="K236" s="13">
        <v>2</v>
      </c>
      <c r="L236" s="23"/>
      <c r="M236" s="5"/>
      <c r="N236" s="6"/>
      <c r="O236" s="7"/>
      <c r="P236" s="8"/>
      <c r="Q236" s="7"/>
      <c r="R236" s="19">
        <v>0</v>
      </c>
      <c r="S236" s="23">
        <v>3</v>
      </c>
      <c r="T236" s="5">
        <v>1</v>
      </c>
      <c r="U236" s="6"/>
      <c r="V236" s="7"/>
      <c r="W236" s="8"/>
      <c r="X236" s="7"/>
      <c r="Y236" s="7"/>
      <c r="Z236" s="12"/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235</v>
      </c>
      <c r="D237" s="22">
        <v>1</v>
      </c>
      <c r="E237" s="22">
        <v>28</v>
      </c>
      <c r="F237" s="16" t="s">
        <v>239</v>
      </c>
      <c r="G237" s="23">
        <v>17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/>
      <c r="N237" s="6">
        <v>1</v>
      </c>
      <c r="O237" s="7"/>
      <c r="P237" s="8"/>
      <c r="Q237" s="7"/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235</v>
      </c>
      <c r="D238" s="22">
        <v>1</v>
      </c>
      <c r="E238" s="22">
        <v>28</v>
      </c>
      <c r="F238" s="16" t="s">
        <v>239</v>
      </c>
      <c r="G238" s="23">
        <v>17</v>
      </c>
      <c r="H238" s="23">
        <v>7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/>
      <c r="O238" s="7"/>
      <c r="P238" s="8"/>
      <c r="Q238" s="7"/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235</v>
      </c>
      <c r="D239" s="22">
        <v>1</v>
      </c>
      <c r="E239" s="22">
        <v>28</v>
      </c>
      <c r="F239" s="16" t="s">
        <v>239</v>
      </c>
      <c r="G239" s="23">
        <v>17</v>
      </c>
      <c r="H239" s="23">
        <v>3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1</v>
      </c>
      <c r="O239" s="7">
        <v>1</v>
      </c>
      <c r="P239" s="8"/>
      <c r="Q239" s="7"/>
      <c r="R239" s="19">
        <v>3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235</v>
      </c>
      <c r="D240" s="22">
        <v>1</v>
      </c>
      <c r="E240" s="22">
        <v>28</v>
      </c>
      <c r="F240" s="16" t="s">
        <v>239</v>
      </c>
      <c r="G240" s="23">
        <v>17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/>
      <c r="N240" s="6">
        <v>2</v>
      </c>
      <c r="O240" s="7"/>
      <c r="P240" s="8"/>
      <c r="Q240" s="7"/>
      <c r="R240" s="19">
        <v>2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235</v>
      </c>
      <c r="D241" s="22">
        <v>1</v>
      </c>
      <c r="E241" s="22">
        <v>28</v>
      </c>
      <c r="F241" s="16" t="s">
        <v>239</v>
      </c>
      <c r="G241" s="23">
        <v>17</v>
      </c>
      <c r="H241" s="23">
        <v>2</v>
      </c>
      <c r="I241" s="16">
        <v>2</v>
      </c>
      <c r="J241" s="24"/>
      <c r="K241" s="13">
        <v>2</v>
      </c>
      <c r="L241" s="23"/>
      <c r="M241" s="5"/>
      <c r="N241" s="6"/>
      <c r="O241" s="7"/>
      <c r="P241" s="8"/>
      <c r="Q241" s="7"/>
      <c r="R241" s="19">
        <v>0</v>
      </c>
      <c r="S241" s="23">
        <v>1</v>
      </c>
      <c r="T241" s="5"/>
      <c r="U241" s="6">
        <v>1</v>
      </c>
      <c r="V241" s="7"/>
      <c r="W241" s="8"/>
      <c r="X241" s="7"/>
      <c r="Y241" s="7"/>
      <c r="Z241" s="12"/>
      <c r="AA241" s="19">
        <v>1</v>
      </c>
    </row>
    <row r="242" spans="1:27" ht="15.95" customHeight="1" x14ac:dyDescent="0.15">
      <c r="A242" s="1">
        <v>231</v>
      </c>
      <c r="B242" s="30">
        <v>2</v>
      </c>
      <c r="C242" s="21" t="s">
        <v>235</v>
      </c>
      <c r="D242" s="22">
        <v>1</v>
      </c>
      <c r="E242" s="22">
        <v>28</v>
      </c>
      <c r="F242" s="16" t="s">
        <v>239</v>
      </c>
      <c r="G242" s="23"/>
      <c r="H242" s="23"/>
      <c r="I242" s="16"/>
      <c r="J242" s="24"/>
      <c r="K242" s="13">
        <v>2</v>
      </c>
      <c r="L242" s="23"/>
      <c r="M242" s="5"/>
      <c r="N242" s="6"/>
      <c r="O242" s="7"/>
      <c r="P242" s="8"/>
      <c r="Q242" s="7"/>
      <c r="R242" s="19">
        <v>0</v>
      </c>
      <c r="S242" s="23">
        <v>1</v>
      </c>
      <c r="T242" s="5">
        <v>1</v>
      </c>
      <c r="U242" s="6"/>
      <c r="V242" s="7"/>
      <c r="W242" s="8"/>
      <c r="X242" s="7"/>
      <c r="Y242" s="7"/>
      <c r="Z242" s="12"/>
      <c r="AA242" s="19">
        <v>1</v>
      </c>
    </row>
    <row r="243" spans="1:27" ht="15.95" customHeight="1" x14ac:dyDescent="0.15">
      <c r="A243" s="1">
        <v>232</v>
      </c>
      <c r="B243" s="30">
        <v>2</v>
      </c>
      <c r="C243" s="21" t="s">
        <v>235</v>
      </c>
      <c r="D243" s="22">
        <v>1</v>
      </c>
      <c r="E243" s="22">
        <v>28</v>
      </c>
      <c r="F243" s="16" t="s">
        <v>239</v>
      </c>
      <c r="G243" s="23"/>
      <c r="H243" s="23"/>
      <c r="I243" s="16"/>
      <c r="J243" s="24"/>
      <c r="K243" s="13">
        <v>2</v>
      </c>
      <c r="L243" s="23"/>
      <c r="M243" s="5"/>
      <c r="N243" s="6"/>
      <c r="O243" s="7"/>
      <c r="P243" s="8"/>
      <c r="Q243" s="7"/>
      <c r="R243" s="19">
        <v>0</v>
      </c>
      <c r="S243" s="23">
        <v>1</v>
      </c>
      <c r="T243" s="5">
        <v>1</v>
      </c>
      <c r="U243" s="6"/>
      <c r="V243" s="7"/>
      <c r="W243" s="8"/>
      <c r="X243" s="7"/>
      <c r="Y243" s="7"/>
      <c r="Z243" s="12"/>
      <c r="AA243" s="19">
        <v>1</v>
      </c>
    </row>
    <row r="244" spans="1:27" ht="15.95" customHeight="1" x14ac:dyDescent="0.15">
      <c r="A244" s="1">
        <v>233</v>
      </c>
      <c r="B244" s="30">
        <v>2</v>
      </c>
      <c r="C244" s="21" t="s">
        <v>235</v>
      </c>
      <c r="D244" s="22">
        <v>1</v>
      </c>
      <c r="E244" s="22">
        <v>28</v>
      </c>
      <c r="F244" s="16" t="s">
        <v>239</v>
      </c>
      <c r="G244" s="23"/>
      <c r="H244" s="23"/>
      <c r="I244" s="16"/>
      <c r="J244" s="24"/>
      <c r="K244" s="13">
        <v>2</v>
      </c>
      <c r="L244" s="23"/>
      <c r="M244" s="5"/>
      <c r="N244" s="6"/>
      <c r="O244" s="7"/>
      <c r="P244" s="8"/>
      <c r="Q244" s="7"/>
      <c r="R244" s="19">
        <v>0</v>
      </c>
      <c r="S244" s="23">
        <v>3</v>
      </c>
      <c r="T244" s="5">
        <v>2</v>
      </c>
      <c r="U244" s="6"/>
      <c r="V244" s="7"/>
      <c r="W244" s="8"/>
      <c r="X244" s="7"/>
      <c r="Y244" s="7"/>
      <c r="Z244" s="12"/>
      <c r="AA244" s="19">
        <v>2</v>
      </c>
    </row>
    <row r="245" spans="1:27" ht="15.95" customHeight="1" x14ac:dyDescent="0.15">
      <c r="A245" s="1">
        <v>234</v>
      </c>
      <c r="B245" s="30">
        <v>2</v>
      </c>
      <c r="C245" s="21" t="s">
        <v>235</v>
      </c>
      <c r="D245" s="22">
        <v>1</v>
      </c>
      <c r="E245" s="22">
        <v>28</v>
      </c>
      <c r="F245" s="16" t="s">
        <v>239</v>
      </c>
      <c r="G245" s="23"/>
      <c r="H245" s="23"/>
      <c r="I245" s="16"/>
      <c r="J245" s="24"/>
      <c r="K245" s="13">
        <v>2</v>
      </c>
      <c r="L245" s="23"/>
      <c r="M245" s="5"/>
      <c r="N245" s="6"/>
      <c r="O245" s="7"/>
      <c r="P245" s="8"/>
      <c r="Q245" s="7"/>
      <c r="R245" s="19">
        <v>0</v>
      </c>
      <c r="S245" s="23">
        <v>1</v>
      </c>
      <c r="T245" s="5">
        <v>1</v>
      </c>
      <c r="U245" s="6"/>
      <c r="V245" s="7"/>
      <c r="W245" s="8"/>
      <c r="X245" s="7"/>
      <c r="Y245" s="7"/>
      <c r="Z245" s="12"/>
      <c r="AA245" s="19">
        <v>1</v>
      </c>
    </row>
    <row r="246" spans="1:27" ht="15.95" customHeight="1" x14ac:dyDescent="0.15">
      <c r="A246" s="1">
        <v>235</v>
      </c>
      <c r="B246" s="30">
        <v>2</v>
      </c>
      <c r="C246" s="21" t="s">
        <v>235</v>
      </c>
      <c r="D246" s="22">
        <v>1</v>
      </c>
      <c r="E246" s="22">
        <v>28</v>
      </c>
      <c r="F246" s="16" t="s">
        <v>239</v>
      </c>
      <c r="G246" s="23"/>
      <c r="H246" s="23"/>
      <c r="I246" s="16"/>
      <c r="J246" s="24"/>
      <c r="K246" s="13">
        <v>2</v>
      </c>
      <c r="L246" s="23"/>
      <c r="M246" s="5"/>
      <c r="N246" s="6"/>
      <c r="O246" s="7"/>
      <c r="P246" s="8"/>
      <c r="Q246" s="7"/>
      <c r="R246" s="19">
        <v>0</v>
      </c>
      <c r="S246" s="23">
        <v>1</v>
      </c>
      <c r="T246" s="5"/>
      <c r="U246" s="6">
        <v>1</v>
      </c>
      <c r="V246" s="7"/>
      <c r="W246" s="8"/>
      <c r="X246" s="7"/>
      <c r="Y246" s="7"/>
      <c r="Z246" s="12"/>
      <c r="AA246" s="19">
        <v>1</v>
      </c>
    </row>
    <row r="247" spans="1:27" ht="15.95" customHeight="1" x14ac:dyDescent="0.15">
      <c r="A247" s="1">
        <v>236</v>
      </c>
      <c r="B247" s="30">
        <v>2</v>
      </c>
      <c r="C247" s="21" t="s">
        <v>235</v>
      </c>
      <c r="D247" s="22">
        <v>1</v>
      </c>
      <c r="E247" s="22">
        <v>28</v>
      </c>
      <c r="F247" s="16" t="s">
        <v>239</v>
      </c>
      <c r="G247" s="23"/>
      <c r="H247" s="23"/>
      <c r="I247" s="16"/>
      <c r="J247" s="24"/>
      <c r="K247" s="13">
        <v>2</v>
      </c>
      <c r="L247" s="23"/>
      <c r="M247" s="5"/>
      <c r="N247" s="6"/>
      <c r="O247" s="7"/>
      <c r="P247" s="8"/>
      <c r="Q247" s="7"/>
      <c r="R247" s="19">
        <v>0</v>
      </c>
      <c r="S247" s="23">
        <v>1</v>
      </c>
      <c r="T247" s="5"/>
      <c r="U247" s="6">
        <v>1</v>
      </c>
      <c r="V247" s="7"/>
      <c r="W247" s="8"/>
      <c r="X247" s="7"/>
      <c r="Y247" s="7"/>
      <c r="Z247" s="12"/>
      <c r="AA247" s="19">
        <v>1</v>
      </c>
    </row>
    <row r="248" spans="1:27" ht="15.95" customHeight="1" x14ac:dyDescent="0.15">
      <c r="A248" s="1">
        <v>237</v>
      </c>
      <c r="B248" s="30">
        <v>2</v>
      </c>
      <c r="C248" s="21" t="s">
        <v>235</v>
      </c>
      <c r="D248" s="22">
        <v>1</v>
      </c>
      <c r="E248" s="22">
        <v>28</v>
      </c>
      <c r="F248" s="16" t="s">
        <v>239</v>
      </c>
      <c r="G248" s="23"/>
      <c r="H248" s="23"/>
      <c r="I248" s="16"/>
      <c r="J248" s="24"/>
      <c r="K248" s="13">
        <v>2</v>
      </c>
      <c r="L248" s="23"/>
      <c r="M248" s="5"/>
      <c r="N248" s="6"/>
      <c r="O248" s="7"/>
      <c r="P248" s="8"/>
      <c r="Q248" s="7"/>
      <c r="R248" s="19">
        <v>0</v>
      </c>
      <c r="S248" s="23">
        <v>1</v>
      </c>
      <c r="T248" s="5">
        <v>1</v>
      </c>
      <c r="U248" s="6"/>
      <c r="V248" s="7"/>
      <c r="W248" s="8"/>
      <c r="X248" s="7"/>
      <c r="Y248" s="7"/>
      <c r="Z248" s="12"/>
      <c r="AA248" s="19">
        <v>1</v>
      </c>
    </row>
    <row r="249" spans="1:27" ht="15.95" customHeight="1" x14ac:dyDescent="0.15">
      <c r="A249" s="1">
        <v>238</v>
      </c>
      <c r="B249" s="30">
        <v>2</v>
      </c>
      <c r="C249" s="21" t="s">
        <v>235</v>
      </c>
      <c r="D249" s="22">
        <v>1</v>
      </c>
      <c r="E249" s="22">
        <v>28</v>
      </c>
      <c r="F249" s="16" t="s">
        <v>239</v>
      </c>
      <c r="G249" s="23"/>
      <c r="H249" s="23"/>
      <c r="I249" s="16"/>
      <c r="J249" s="24"/>
      <c r="K249" s="13">
        <v>2</v>
      </c>
      <c r="L249" s="23"/>
      <c r="M249" s="5"/>
      <c r="N249" s="6"/>
      <c r="O249" s="7"/>
      <c r="P249" s="8"/>
      <c r="Q249" s="7"/>
      <c r="R249" s="19">
        <v>0</v>
      </c>
      <c r="S249" s="23">
        <v>1</v>
      </c>
      <c r="T249" s="5">
        <v>1</v>
      </c>
      <c r="U249" s="6"/>
      <c r="V249" s="7"/>
      <c r="W249" s="8"/>
      <c r="X249" s="7"/>
      <c r="Y249" s="7"/>
      <c r="Z249" s="12"/>
      <c r="AA249" s="19">
        <v>1</v>
      </c>
    </row>
    <row r="250" spans="1:27" ht="15.95" customHeight="1" x14ac:dyDescent="0.15">
      <c r="A250" s="1">
        <v>239</v>
      </c>
      <c r="B250" s="30">
        <v>2</v>
      </c>
      <c r="C250" s="21" t="s">
        <v>235</v>
      </c>
      <c r="D250" s="22">
        <v>1</v>
      </c>
      <c r="E250" s="22">
        <v>28</v>
      </c>
      <c r="F250" s="16" t="s">
        <v>239</v>
      </c>
      <c r="G250" s="23"/>
      <c r="H250" s="23"/>
      <c r="I250" s="16"/>
      <c r="J250" s="24"/>
      <c r="K250" s="13">
        <v>1</v>
      </c>
      <c r="L250" s="23">
        <v>5</v>
      </c>
      <c r="M250" s="5">
        <v>0</v>
      </c>
      <c r="N250" s="6">
        <v>1</v>
      </c>
      <c r="O250" s="7"/>
      <c r="P250" s="8"/>
      <c r="Q250" s="7"/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>
        <v>2</v>
      </c>
      <c r="C251" s="21" t="s">
        <v>235</v>
      </c>
      <c r="D251" s="22">
        <v>1</v>
      </c>
      <c r="E251" s="22">
        <v>28</v>
      </c>
      <c r="F251" s="16" t="s">
        <v>239</v>
      </c>
      <c r="G251" s="23"/>
      <c r="H251" s="23"/>
      <c r="I251" s="16"/>
      <c r="J251" s="24"/>
      <c r="K251" s="13">
        <v>1</v>
      </c>
      <c r="L251" s="23">
        <v>5</v>
      </c>
      <c r="M251" s="5">
        <v>2</v>
      </c>
      <c r="N251" s="6">
        <v>2</v>
      </c>
      <c r="O251" s="7"/>
      <c r="P251" s="8"/>
      <c r="Q251" s="7"/>
      <c r="R251" s="19">
        <v>4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>
        <v>2</v>
      </c>
      <c r="C252" s="21" t="s">
        <v>235</v>
      </c>
      <c r="D252" s="22">
        <v>1</v>
      </c>
      <c r="E252" s="22">
        <v>28</v>
      </c>
      <c r="F252" s="16" t="s">
        <v>239</v>
      </c>
      <c r="G252" s="23"/>
      <c r="H252" s="23"/>
      <c r="I252" s="16"/>
      <c r="J252" s="24"/>
      <c r="K252" s="13">
        <v>1</v>
      </c>
      <c r="L252" s="23">
        <v>5</v>
      </c>
      <c r="M252" s="5">
        <v>2</v>
      </c>
      <c r="N252" s="6">
        <v>2</v>
      </c>
      <c r="O252" s="7"/>
      <c r="P252" s="8"/>
      <c r="Q252" s="7"/>
      <c r="R252" s="19">
        <v>4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2</v>
      </c>
      <c r="C253" s="21" t="s">
        <v>235</v>
      </c>
      <c r="D253" s="22">
        <v>1</v>
      </c>
      <c r="E253" s="22">
        <v>28</v>
      </c>
      <c r="F253" s="16" t="s">
        <v>239</v>
      </c>
      <c r="G253" s="23"/>
      <c r="H253" s="23"/>
      <c r="I253" s="16"/>
      <c r="J253" s="24"/>
      <c r="K253" s="13">
        <v>1</v>
      </c>
      <c r="L253" s="23">
        <v>5</v>
      </c>
      <c r="M253" s="5">
        <v>0</v>
      </c>
      <c r="N253" s="6">
        <v>1</v>
      </c>
      <c r="O253" s="7"/>
      <c r="P253" s="8"/>
      <c r="Q253" s="7"/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>
        <v>2</v>
      </c>
      <c r="C254" s="21" t="s">
        <v>235</v>
      </c>
      <c r="D254" s="22">
        <v>1</v>
      </c>
      <c r="E254" s="22">
        <v>28</v>
      </c>
      <c r="F254" s="16" t="s">
        <v>239</v>
      </c>
      <c r="G254" s="23"/>
      <c r="H254" s="23"/>
      <c r="I254" s="16"/>
      <c r="J254" s="24"/>
      <c r="K254" s="13">
        <v>1</v>
      </c>
      <c r="L254" s="23">
        <v>5</v>
      </c>
      <c r="M254" s="5">
        <v>0</v>
      </c>
      <c r="N254" s="6">
        <v>1</v>
      </c>
      <c r="O254" s="7"/>
      <c r="P254" s="8"/>
      <c r="Q254" s="7"/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>
        <v>2</v>
      </c>
      <c r="C255" s="21" t="s">
        <v>235</v>
      </c>
      <c r="D255" s="22">
        <v>1</v>
      </c>
      <c r="E255" s="22">
        <v>28</v>
      </c>
      <c r="F255" s="16" t="s">
        <v>239</v>
      </c>
      <c r="G255" s="23"/>
      <c r="H255" s="23"/>
      <c r="I255" s="16"/>
      <c r="J255" s="24"/>
      <c r="K255" s="13">
        <v>1</v>
      </c>
      <c r="L255" s="23">
        <v>5</v>
      </c>
      <c r="M255" s="5">
        <v>0</v>
      </c>
      <c r="N255" s="6">
        <v>1</v>
      </c>
      <c r="O255" s="7"/>
      <c r="P255" s="8"/>
      <c r="Q255" s="7"/>
      <c r="R255" s="19">
        <v>1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>
        <v>2</v>
      </c>
      <c r="C256" s="21" t="s">
        <v>235</v>
      </c>
      <c r="D256" s="22">
        <v>1</v>
      </c>
      <c r="E256" s="22">
        <v>28</v>
      </c>
      <c r="F256" s="16" t="s">
        <v>239</v>
      </c>
      <c r="G256" s="23"/>
      <c r="H256" s="23"/>
      <c r="I256" s="16"/>
      <c r="J256" s="24"/>
      <c r="K256" s="13">
        <v>1</v>
      </c>
      <c r="L256" s="23">
        <v>5</v>
      </c>
      <c r="M256" s="5">
        <v>0</v>
      </c>
      <c r="N256" s="6">
        <v>1</v>
      </c>
      <c r="O256" s="7"/>
      <c r="P256" s="8"/>
      <c r="Q256" s="7"/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 t="s">
        <v>235</v>
      </c>
      <c r="D257" s="22">
        <v>1</v>
      </c>
      <c r="E257" s="22">
        <v>28</v>
      </c>
      <c r="F257" s="16" t="s">
        <v>239</v>
      </c>
      <c r="G257" s="23"/>
      <c r="H257" s="23"/>
      <c r="I257" s="16"/>
      <c r="J257" s="24"/>
      <c r="K257" s="13">
        <v>1</v>
      </c>
      <c r="L257" s="23">
        <v>5</v>
      </c>
      <c r="M257" s="5">
        <v>0</v>
      </c>
      <c r="N257" s="6">
        <v>1</v>
      </c>
      <c r="O257" s="7"/>
      <c r="P257" s="8"/>
      <c r="Q257" s="7"/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2</v>
      </c>
      <c r="C258" s="21" t="s">
        <v>235</v>
      </c>
      <c r="D258" s="22">
        <v>1</v>
      </c>
      <c r="E258" s="22">
        <v>28</v>
      </c>
      <c r="F258" s="16" t="s">
        <v>239</v>
      </c>
      <c r="G258" s="23"/>
      <c r="H258" s="23"/>
      <c r="I258" s="16"/>
      <c r="J258" s="24"/>
      <c r="K258" s="13">
        <v>1</v>
      </c>
      <c r="L258" s="23">
        <v>5</v>
      </c>
      <c r="M258" s="5">
        <v>0</v>
      </c>
      <c r="N258" s="6">
        <v>2</v>
      </c>
      <c r="O258" s="7"/>
      <c r="P258" s="8"/>
      <c r="Q258" s="7"/>
      <c r="R258" s="19">
        <v>2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 t="s">
        <v>235</v>
      </c>
      <c r="D259" s="22">
        <v>1</v>
      </c>
      <c r="E259" s="22">
        <v>28</v>
      </c>
      <c r="F259" s="16" t="s">
        <v>239</v>
      </c>
      <c r="G259" s="23"/>
      <c r="H259" s="23"/>
      <c r="I259" s="16"/>
      <c r="J259" s="24"/>
      <c r="K259" s="13">
        <v>1</v>
      </c>
      <c r="L259" s="23">
        <v>5</v>
      </c>
      <c r="M259" s="5">
        <v>0</v>
      </c>
      <c r="N259" s="6">
        <v>1</v>
      </c>
      <c r="O259" s="7"/>
      <c r="P259" s="8"/>
      <c r="Q259" s="7"/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 t="s">
        <v>235</v>
      </c>
      <c r="D260" s="22">
        <v>1</v>
      </c>
      <c r="E260" s="22">
        <v>28</v>
      </c>
      <c r="F260" s="16" t="s">
        <v>239</v>
      </c>
      <c r="G260" s="23"/>
      <c r="H260" s="23"/>
      <c r="I260" s="16"/>
      <c r="J260" s="24"/>
      <c r="K260" s="13">
        <v>1</v>
      </c>
      <c r="L260" s="23">
        <v>5</v>
      </c>
      <c r="M260" s="5">
        <v>0</v>
      </c>
      <c r="N260" s="6">
        <v>1</v>
      </c>
      <c r="O260" s="7"/>
      <c r="P260" s="8"/>
      <c r="Q260" s="7"/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 t="s">
        <v>235</v>
      </c>
      <c r="D261" s="22">
        <v>1</v>
      </c>
      <c r="E261" s="22">
        <v>28</v>
      </c>
      <c r="F261" s="16" t="s">
        <v>239</v>
      </c>
      <c r="G261" s="23"/>
      <c r="H261" s="23"/>
      <c r="I261" s="16"/>
      <c r="J261" s="24"/>
      <c r="K261" s="13">
        <v>1</v>
      </c>
      <c r="L261" s="23">
        <v>5</v>
      </c>
      <c r="M261" s="5">
        <v>0</v>
      </c>
      <c r="N261" s="6">
        <v>1</v>
      </c>
      <c r="O261" s="7"/>
      <c r="P261" s="8"/>
      <c r="Q261" s="7"/>
      <c r="R261" s="19">
        <v>1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>
        <v>2</v>
      </c>
      <c r="C262" s="21" t="s">
        <v>235</v>
      </c>
      <c r="D262" s="22">
        <v>1</v>
      </c>
      <c r="E262" s="22">
        <v>28</v>
      </c>
      <c r="F262" s="16" t="s">
        <v>239</v>
      </c>
      <c r="G262" s="23"/>
      <c r="H262" s="23"/>
      <c r="I262" s="16"/>
      <c r="J262" s="24"/>
      <c r="K262" s="13">
        <v>1</v>
      </c>
      <c r="L262" s="23">
        <v>5</v>
      </c>
      <c r="M262" s="5">
        <v>0</v>
      </c>
      <c r="N262" s="6">
        <v>1</v>
      </c>
      <c r="O262" s="7"/>
      <c r="P262" s="8"/>
      <c r="Q262" s="7"/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 t="s">
        <v>235</v>
      </c>
      <c r="D263" s="22">
        <v>1</v>
      </c>
      <c r="E263" s="22">
        <v>28</v>
      </c>
      <c r="F263" s="16" t="s">
        <v>239</v>
      </c>
      <c r="G263" s="23"/>
      <c r="H263" s="23"/>
      <c r="I263" s="16"/>
      <c r="J263" s="24"/>
      <c r="K263" s="13">
        <v>1</v>
      </c>
      <c r="L263" s="23">
        <v>5</v>
      </c>
      <c r="M263" s="5">
        <v>0</v>
      </c>
      <c r="N263" s="6">
        <v>1</v>
      </c>
      <c r="O263" s="7"/>
      <c r="P263" s="8"/>
      <c r="Q263" s="7"/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2</v>
      </c>
      <c r="C264" s="21" t="s">
        <v>235</v>
      </c>
      <c r="D264" s="22">
        <v>1</v>
      </c>
      <c r="E264" s="22">
        <v>28</v>
      </c>
      <c r="F264" s="16" t="s">
        <v>239</v>
      </c>
      <c r="G264" s="23"/>
      <c r="H264" s="23"/>
      <c r="I264" s="16"/>
      <c r="J264" s="24"/>
      <c r="K264" s="13">
        <v>1</v>
      </c>
      <c r="L264" s="23">
        <v>5</v>
      </c>
      <c r="M264" s="5">
        <v>0</v>
      </c>
      <c r="N264" s="6">
        <v>1</v>
      </c>
      <c r="O264" s="7"/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 t="s">
        <v>235</v>
      </c>
      <c r="D265" s="22">
        <v>1</v>
      </c>
      <c r="E265" s="22">
        <v>28</v>
      </c>
      <c r="F265" s="16" t="s">
        <v>239</v>
      </c>
      <c r="G265" s="23"/>
      <c r="H265" s="23"/>
      <c r="I265" s="16"/>
      <c r="J265" s="24"/>
      <c r="K265" s="13">
        <v>1</v>
      </c>
      <c r="L265" s="23">
        <v>5</v>
      </c>
      <c r="M265" s="5">
        <v>0</v>
      </c>
      <c r="N265" s="6">
        <v>1</v>
      </c>
      <c r="O265" s="7"/>
      <c r="P265" s="8"/>
      <c r="Q265" s="7"/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>
        <v>2</v>
      </c>
      <c r="C266" s="21" t="s">
        <v>235</v>
      </c>
      <c r="D266" s="22">
        <v>1</v>
      </c>
      <c r="E266" s="22">
        <v>28</v>
      </c>
      <c r="F266" s="16" t="s">
        <v>239</v>
      </c>
      <c r="G266" s="23"/>
      <c r="H266" s="23"/>
      <c r="I266" s="16"/>
      <c r="J266" s="24"/>
      <c r="K266" s="13">
        <v>1</v>
      </c>
      <c r="L266" s="23">
        <v>5</v>
      </c>
      <c r="M266" s="5">
        <v>0</v>
      </c>
      <c r="N266" s="6">
        <v>2</v>
      </c>
      <c r="O266" s="7"/>
      <c r="P266" s="8"/>
      <c r="Q266" s="7"/>
      <c r="R266" s="19">
        <v>2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 t="s">
        <v>235</v>
      </c>
      <c r="D267" s="22">
        <v>1</v>
      </c>
      <c r="E267" s="22">
        <v>28</v>
      </c>
      <c r="F267" s="16" t="s">
        <v>239</v>
      </c>
      <c r="G267" s="23"/>
      <c r="H267" s="23"/>
      <c r="I267" s="16"/>
      <c r="J267" s="24"/>
      <c r="K267" s="13">
        <v>1</v>
      </c>
      <c r="L267" s="23">
        <v>5</v>
      </c>
      <c r="M267" s="5">
        <v>2</v>
      </c>
      <c r="N267" s="6">
        <v>1</v>
      </c>
      <c r="O267" s="7"/>
      <c r="P267" s="8"/>
      <c r="Q267" s="7"/>
      <c r="R267" s="19">
        <v>3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>
        <v>2</v>
      </c>
      <c r="C268" s="21" t="s">
        <v>235</v>
      </c>
      <c r="D268" s="22">
        <v>1</v>
      </c>
      <c r="E268" s="22">
        <v>28</v>
      </c>
      <c r="F268" s="16" t="s">
        <v>239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1</v>
      </c>
      <c r="O268" s="7"/>
      <c r="P268" s="8"/>
      <c r="Q268" s="7"/>
      <c r="R268" s="19">
        <v>2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 t="s">
        <v>235</v>
      </c>
      <c r="D269" s="22">
        <v>1</v>
      </c>
      <c r="E269" s="22">
        <v>28</v>
      </c>
      <c r="F269" s="16" t="s">
        <v>239</v>
      </c>
      <c r="G269" s="23"/>
      <c r="H269" s="23"/>
      <c r="I269" s="16"/>
      <c r="J269" s="24"/>
      <c r="K269" s="13">
        <v>1</v>
      </c>
      <c r="L269" s="23">
        <v>5</v>
      </c>
      <c r="M269" s="5">
        <v>2</v>
      </c>
      <c r="N269" s="6">
        <v>1</v>
      </c>
      <c r="O269" s="7"/>
      <c r="P269" s="8"/>
      <c r="Q269" s="7"/>
      <c r="R269" s="19">
        <v>3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 t="s">
        <v>235</v>
      </c>
      <c r="D270" s="22">
        <v>1</v>
      </c>
      <c r="E270" s="22">
        <v>28</v>
      </c>
      <c r="F270" s="16" t="s">
        <v>239</v>
      </c>
      <c r="G270" s="23"/>
      <c r="H270" s="23"/>
      <c r="I270" s="16"/>
      <c r="J270" s="24"/>
      <c r="K270" s="13">
        <v>1</v>
      </c>
      <c r="L270" s="23">
        <v>5</v>
      </c>
      <c r="M270" s="5">
        <v>2</v>
      </c>
      <c r="N270" s="6">
        <v>1</v>
      </c>
      <c r="O270" s="7"/>
      <c r="P270" s="8"/>
      <c r="Q270" s="7"/>
      <c r="R270" s="19">
        <v>3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 t="s">
        <v>235</v>
      </c>
      <c r="D271" s="22">
        <v>1</v>
      </c>
      <c r="E271" s="22">
        <v>28</v>
      </c>
      <c r="F271" s="16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1</v>
      </c>
      <c r="O271" s="7"/>
      <c r="P271" s="8"/>
      <c r="Q271" s="7"/>
      <c r="R271" s="19">
        <v>2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 t="s">
        <v>235</v>
      </c>
      <c r="D272" s="22">
        <v>1</v>
      </c>
      <c r="E272" s="22">
        <v>28</v>
      </c>
      <c r="F272" s="16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2</v>
      </c>
      <c r="N272" s="6">
        <v>1</v>
      </c>
      <c r="O272" s="7"/>
      <c r="P272" s="8"/>
      <c r="Q272" s="7"/>
      <c r="R272" s="19">
        <v>3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 t="s">
        <v>235</v>
      </c>
      <c r="D273" s="22">
        <v>1</v>
      </c>
      <c r="E273" s="22">
        <v>28</v>
      </c>
      <c r="F273" s="16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1</v>
      </c>
      <c r="O273" s="7"/>
      <c r="P273" s="8"/>
      <c r="Q273" s="7"/>
      <c r="R273" s="19">
        <v>2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>
        <v>2</v>
      </c>
      <c r="C274" s="21" t="s">
        <v>235</v>
      </c>
      <c r="D274" s="22">
        <v>1</v>
      </c>
      <c r="E274" s="22">
        <v>28</v>
      </c>
      <c r="F274" s="16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0</v>
      </c>
      <c r="N274" s="6">
        <v>1</v>
      </c>
      <c r="O274" s="7"/>
      <c r="P274" s="8"/>
      <c r="Q274" s="7"/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 t="s">
        <v>235</v>
      </c>
      <c r="D275" s="22">
        <v>1</v>
      </c>
      <c r="E275" s="22">
        <v>28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6">
        <v>0</v>
      </c>
      <c r="O275" s="7"/>
      <c r="P275" s="8"/>
      <c r="Q275" s="7"/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2</v>
      </c>
      <c r="C276" s="21" t="s">
        <v>235</v>
      </c>
      <c r="D276" s="22">
        <v>1</v>
      </c>
      <c r="E276" s="22">
        <v>28</v>
      </c>
      <c r="F276" s="16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1</v>
      </c>
      <c r="N276" s="6">
        <v>0</v>
      </c>
      <c r="O276" s="7"/>
      <c r="P276" s="8"/>
      <c r="Q276" s="7"/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 t="s">
        <v>235</v>
      </c>
      <c r="D277" s="22">
        <v>1</v>
      </c>
      <c r="E277" s="22">
        <v>28</v>
      </c>
      <c r="F277" s="16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6">
        <v>0</v>
      </c>
      <c r="O277" s="7"/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2</v>
      </c>
      <c r="C278" s="21" t="s">
        <v>235</v>
      </c>
      <c r="D278" s="22">
        <v>1</v>
      </c>
      <c r="E278" s="22">
        <v>28</v>
      </c>
      <c r="F278" s="16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1</v>
      </c>
      <c r="N278" s="6">
        <v>0</v>
      </c>
      <c r="O278" s="7"/>
      <c r="P278" s="8"/>
      <c r="Q278" s="7"/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 t="s">
        <v>235</v>
      </c>
      <c r="D279" s="22">
        <v>1</v>
      </c>
      <c r="E279" s="22">
        <v>28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2</v>
      </c>
      <c r="N279" s="6">
        <v>1</v>
      </c>
      <c r="O279" s="7"/>
      <c r="P279" s="8"/>
      <c r="Q279" s="7"/>
      <c r="R279" s="19">
        <v>3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 t="s">
        <v>235</v>
      </c>
      <c r="D280" s="22">
        <v>1</v>
      </c>
      <c r="E280" s="22">
        <v>28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1</v>
      </c>
      <c r="N280" s="6">
        <v>0</v>
      </c>
      <c r="O280" s="7"/>
      <c r="P280" s="8"/>
      <c r="Q280" s="7"/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 t="s">
        <v>235</v>
      </c>
      <c r="D281" s="22">
        <v>1</v>
      </c>
      <c r="E281" s="22">
        <v>28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1</v>
      </c>
      <c r="N281" s="6">
        <v>0</v>
      </c>
      <c r="O281" s="7"/>
      <c r="P281" s="8"/>
      <c r="Q281" s="7"/>
      <c r="R281" s="19">
        <v>1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 t="s">
        <v>235</v>
      </c>
      <c r="D282" s="22">
        <v>1</v>
      </c>
      <c r="E282" s="22">
        <v>28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0</v>
      </c>
      <c r="O282" s="7"/>
      <c r="P282" s="8"/>
      <c r="Q282" s="7"/>
      <c r="R282" s="19">
        <v>1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 t="s">
        <v>235</v>
      </c>
      <c r="D283" s="22">
        <v>1</v>
      </c>
      <c r="E283" s="22">
        <v>28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1</v>
      </c>
      <c r="N283" s="6">
        <v>0</v>
      </c>
      <c r="O283" s="7"/>
      <c r="P283" s="8"/>
      <c r="Q283" s="7"/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 t="s">
        <v>235</v>
      </c>
      <c r="D284" s="22">
        <v>1</v>
      </c>
      <c r="E284" s="22">
        <v>28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0</v>
      </c>
      <c r="O284" s="7"/>
      <c r="P284" s="8"/>
      <c r="Q284" s="7"/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 t="s">
        <v>235</v>
      </c>
      <c r="D285" s="22">
        <v>1</v>
      </c>
      <c r="E285" s="22">
        <v>28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0</v>
      </c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 t="s">
        <v>235</v>
      </c>
      <c r="D286" s="22">
        <v>1</v>
      </c>
      <c r="E286" s="22">
        <v>28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0</v>
      </c>
      <c r="O286" s="7"/>
      <c r="P286" s="8"/>
      <c r="Q286" s="7"/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 t="s">
        <v>235</v>
      </c>
      <c r="D287" s="22">
        <v>1</v>
      </c>
      <c r="E287" s="22">
        <v>28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0</v>
      </c>
      <c r="O287" s="7"/>
      <c r="P287" s="8"/>
      <c r="Q287" s="7"/>
      <c r="R287" s="19">
        <v>1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28</v>
      </c>
      <c r="F5" s="124" t="str">
        <f>ローデータ!E4</f>
        <v>火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227</v>
      </c>
      <c r="C7" s="214"/>
      <c r="E7" t="s">
        <v>230</v>
      </c>
    </row>
    <row r="8" spans="1:20" ht="18" customHeight="1" x14ac:dyDescent="0.15">
      <c r="A8" s="126"/>
      <c r="B8" s="211">
        <f>COUNTIFS(ローデータ!B12:B1011,1)+COUNTIFS(ローデータ!B12:B1011,2)</f>
        <v>276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230</v>
      </c>
      <c r="E13" s="124">
        <f>COUNTIFS(ローデータ!B12:B1011,2)</f>
        <v>46</v>
      </c>
      <c r="F13" s="124">
        <f>SUM(D13:E13)</f>
        <v>276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1" t="str">
        <f>ローデータ!B2</f>
        <v>都島区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4.1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28</v>
      </c>
      <c r="E18" s="121" t="str">
        <f>ローデータ!E4</f>
        <v>火</v>
      </c>
      <c r="G18" s="228">
        <f>COUNTIFS(ローデータ!B12:B1011,2)</f>
        <v>46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1">
        <f>COUNTIFS(ローデータ!$B$12:$B$1011,2,ローデータ!$K$12:$K$1011,B23)</f>
        <v>38</v>
      </c>
      <c r="C25" s="213"/>
      <c r="D25" s="211">
        <f>COUNTIFS(ローデータ!$B$12:$B$1011,2,ローデータ!$K$12:$K$1011,D23)</f>
        <v>8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46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4.1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29</v>
      </c>
      <c r="K31" s="86">
        <f>SUMIFS(ローデータ!N12:N1011,ローデータ!$B$12:$B$1011,2,ローデータ!$K$12:$K$1011,$B$23)</f>
        <v>30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59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38</v>
      </c>
      <c r="G32" s="56">
        <f>SUM(B32:F32)</f>
        <v>38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4.1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7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1</v>
      </c>
      <c r="E38" s="10">
        <f>SUM(B38:D38)</f>
        <v>8</v>
      </c>
      <c r="I38" s="73" t="s">
        <v>51</v>
      </c>
      <c r="J38" s="56">
        <f>SUMIFS(ローデータ!T12:T1011,ローデータ!$B$12:$B$1011,2,ローデータ!$K$12:$K$1011,$D$23)</f>
        <v>7</v>
      </c>
      <c r="K38" s="56">
        <f>SUMIFS(ローデータ!U12:U1011,ローデータ!$B$12:$B$1011,2,ローデータ!$K$12:$K$1011,$D$23)</f>
        <v>2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9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4.1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都島区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68"/>
      <c r="H4" s="228">
        <f>COUNTIFS(ローデータ!B12:B1011,1)</f>
        <v>230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5</v>
      </c>
      <c r="C10" s="56">
        <f>COUNTIFS(ローデータ!$B$12:$B$1011,1,ローデータ!$H$12:$H$1011,C8)</f>
        <v>41</v>
      </c>
      <c r="D10" s="56">
        <f>COUNTIFS(ローデータ!$B$12:$B$1011,1,ローデータ!$H$12:$H$1011,D8)</f>
        <v>49</v>
      </c>
      <c r="E10" s="56">
        <f>COUNTIFS(ローデータ!$B$12:$B$1011,1,ローデータ!$H$12:$H$1011,E8)</f>
        <v>43</v>
      </c>
      <c r="F10" s="56">
        <f>COUNTIFS(ローデータ!$B$12:$B$1011,1,ローデータ!$H$12:$H$1011,F8)</f>
        <v>35</v>
      </c>
      <c r="G10" s="56">
        <f>COUNTIFS(ローデータ!$B$12:$B$1011,1,ローデータ!$H$12:$H$1011,G8)</f>
        <v>22</v>
      </c>
      <c r="H10" s="56">
        <f>COUNTIFS(ローデータ!$B$12:$B$1011,1,ローデータ!$H$12:$H$1011,H8)</f>
        <v>12</v>
      </c>
      <c r="I10" s="56">
        <f>COUNTIFS(ローデータ!$B$12:$B$1011,1,ローデータ!$H$12:$H$1011,I8)</f>
        <v>15</v>
      </c>
      <c r="J10" s="56">
        <f>COUNTIFS(ローデータ!$B$12:$B$1011,1,ローデータ!$H$12:$H$1011,J8)</f>
        <v>8</v>
      </c>
      <c r="K10" s="56">
        <f>SUM(B10:J10)</f>
        <v>230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2</v>
      </c>
      <c r="C16" s="56">
        <f>COUNTIFS(ローデータ!$B$12:$B$1011,1,ローデータ!$I$12:$I$1011,C14)</f>
        <v>228</v>
      </c>
      <c r="D16" s="56">
        <f>SUM(B16:C16)</f>
        <v>230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1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1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157</v>
      </c>
      <c r="C23" s="213"/>
      <c r="D23" s="211">
        <f>COUNTIFS(ローデータ!$B$12:$B$1011,1,ローデータ!$K$12:$K$1011,D21)</f>
        <v>54</v>
      </c>
      <c r="E23" s="213"/>
      <c r="F23" s="211">
        <f>COUNTIFS(ローデータ!$B$12:$B$1011,1,ローデータ!$K$12:$K$1011,F21)</f>
        <v>19</v>
      </c>
      <c r="G23" s="212"/>
      <c r="H23" s="213"/>
      <c r="I23" s="56">
        <f>SUM(B23:H23)</f>
        <v>230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44</v>
      </c>
      <c r="K29" s="86">
        <f>SUMIFS(ローデータ!N12:N1011,ローデータ!$B$12:$B$1011,1,ローデータ!$K$12:$K$1011,$B$21)</f>
        <v>87</v>
      </c>
      <c r="L29" s="86">
        <f>SUMIFS(ローデータ!O12:O1011,ローデータ!$B$12:$B$1011,1,ローデータ!$K$12:$K$1011,$B$21)</f>
        <v>39</v>
      </c>
      <c r="M29" s="86">
        <f>SUMIFS(ローデータ!P12:P1011,ローデータ!$B$12:$B$1011,1,ローデータ!$K$12:$K$1011,$B$21)</f>
        <v>28</v>
      </c>
      <c r="N29" s="86">
        <f>SUMIFS(ローデータ!Q12:Q1011,ローデータ!$B$12:$B$1011,1,ローデータ!$K$12:$K$1011,$B$21)</f>
        <v>0</v>
      </c>
      <c r="O29" s="86">
        <f>SUM(J29:N29)</f>
        <v>198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142</v>
      </c>
      <c r="C30" s="56">
        <f>COUNTIFS(ローデータ!$B$12:$B$1011,1,ローデータ!$K$12:$K$1011,$B$21,ローデータ!$L$12:$L$1011,C27)</f>
        <v>12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157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49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4</v>
      </c>
      <c r="E36" s="56">
        <f>SUM(B36:D36)</f>
        <v>54</v>
      </c>
      <c r="I36" s="161" t="s">
        <v>51</v>
      </c>
      <c r="J36" s="56">
        <f>SUMIFS(ローデータ!T12:T1011,ローデータ!$B$12:$B$1011,1,ローデータ!$K$12:$K$1011,$D$21)</f>
        <v>9</v>
      </c>
      <c r="K36" s="56">
        <f>SUMIFS(ローデータ!U12:U1011,ローデータ!$B$12:$B$1011,1,ローデータ!$K$12:$K$1011,$D$21)</f>
        <v>23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4</v>
      </c>
      <c r="N36" s="56">
        <f>SUMIFS(ローデータ!X12:X1011,ローデータ!$B$12:$B$1011,1,ローデータ!$K$12:$K$1011,$D$21)</f>
        <v>13</v>
      </c>
      <c r="O36" s="56">
        <f>SUMIFS(ローデータ!Y12:Y1011,ローデータ!$B$12:$B$1011,1,ローデータ!$K$12:$K$1011,$D$21)</f>
        <v>24</v>
      </c>
      <c r="P36" s="56">
        <f>SUMIFS(ローデータ!Z12:Z1011,ローデータ!$B$12:$B$1011,1,ローデータ!$K$12:$K$1011,$D$21)</f>
        <v>0</v>
      </c>
      <c r="Q36" s="56">
        <f>SUM(J36:P36)</f>
        <v>75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19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19</v>
      </c>
      <c r="H44" s="89">
        <f>COUNTIFS(ローデータ!$B$12:$B$1011,1,ローデータ!$K$12:$K$1011,$F$21,ローデータ!$S$12:$S$1011,H41)</f>
        <v>18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1</v>
      </c>
      <c r="K44" s="90">
        <f>SUM(H44:J44)</f>
        <v>19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4</v>
      </c>
      <c r="C50" s="91">
        <f>SUMIFS(ローデータ!N12:N1011,ローデータ!$B$12:$B$1011,1,ローデータ!$K$12:$K$1011,$F$21)</f>
        <v>13</v>
      </c>
      <c r="D50" s="91">
        <f>SUMIFS(ローデータ!O12:O1011,ローデータ!$B$12:$B$1011,1,ローデータ!$K$12:$K$1011,$F$21)</f>
        <v>9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26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10</v>
      </c>
      <c r="J50" s="91">
        <f>SUMIFS(ローデータ!V12:V1011,ローデータ!$B$12:$B$1011,1,ローデータ!$K$12:$K$1011,$F$21)</f>
        <v>11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0</v>
      </c>
      <c r="O50" s="95">
        <f>SUM(H50:N50)</f>
        <v>25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5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5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40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1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41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48</v>
      </c>
      <c r="D61" s="56">
        <f>COUNTIFS(ローデータ!$B$12:$B$1011,1,ローデータ!$I$12:$I$1011,$B$14,ローデータ!$J$12:$J$1011,D55,ローデータ!$H$12:$H$1011,$A$61)</f>
        <v>1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49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43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43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35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22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22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12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15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15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8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8</v>
      </c>
    </row>
    <row r="68" spans="1:15" ht="14.1" customHeight="1" thickTop="1" x14ac:dyDescent="0.15">
      <c r="A68" s="400" t="s">
        <v>50</v>
      </c>
      <c r="B68" s="401"/>
      <c r="C68" s="100">
        <f>SUM(C59:C67)</f>
        <v>228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230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5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5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21</v>
      </c>
      <c r="D76" s="213"/>
      <c r="E76" s="211">
        <f>COUNTIFS(ローデータ!$B$12:$B$1011,1,ローデータ!$H$12:$H$1011,$A$76,ローデータ!$K$12:$K$1011,E73)</f>
        <v>16</v>
      </c>
      <c r="F76" s="213"/>
      <c r="G76" s="211">
        <f>COUNTIFS(ローデータ!$B$12:$B$1011,1,ローデータ!$H$12:$H$1011,$A$76,ローデータ!$K$12:$K$1011,G73)</f>
        <v>4</v>
      </c>
      <c r="H76" s="212"/>
      <c r="I76" s="212"/>
      <c r="J76" s="104">
        <f t="shared" si="2"/>
        <v>41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24</v>
      </c>
      <c r="D77" s="213"/>
      <c r="E77" s="211">
        <f>COUNTIFS(ローデータ!$B$12:$B$1011,1,ローデータ!$H$12:$H$1011,$A$77,ローデータ!$K$12:$K$1011,E73)</f>
        <v>17</v>
      </c>
      <c r="F77" s="213"/>
      <c r="G77" s="211">
        <f>COUNTIFS(ローデータ!$B$12:$B$1011,1,ローデータ!$H$12:$H$1011,$A$77,ローデータ!$K$12:$K$1011,G73)</f>
        <v>8</v>
      </c>
      <c r="H77" s="212"/>
      <c r="I77" s="212"/>
      <c r="J77" s="104">
        <f t="shared" si="2"/>
        <v>49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35</v>
      </c>
      <c r="D78" s="213"/>
      <c r="E78" s="211">
        <f>COUNTIFS(ローデータ!$B$12:$B$1011,1,ローデータ!$H$12:$H$1011,$A$78,ローデータ!$K$12:$K$1011,E73)</f>
        <v>4</v>
      </c>
      <c r="F78" s="213"/>
      <c r="G78" s="211">
        <f>COUNTIFS(ローデータ!$B$12:$B$1011,1,ローデータ!$H$12:$H$1011,$A$78,ローデータ!$K$12:$K$1011,G73)</f>
        <v>4</v>
      </c>
      <c r="H78" s="212"/>
      <c r="I78" s="212"/>
      <c r="J78" s="104">
        <f t="shared" si="2"/>
        <v>43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23</v>
      </c>
      <c r="D79" s="213"/>
      <c r="E79" s="211">
        <f>COUNTIFS(ローデータ!$B$12:$B$1011,1,ローデータ!$H$12:$H$1011,$A$79,ローデータ!$K$12:$K$1011,E73)</f>
        <v>12</v>
      </c>
      <c r="F79" s="213"/>
      <c r="G79" s="211">
        <f>COUNTIFS(ローデータ!$B$12:$B$1011,1,ローデータ!$H$12:$H$1011,$A$79,ローデータ!$K$12:$K$1011,G73)</f>
        <v>0</v>
      </c>
      <c r="H79" s="212"/>
      <c r="I79" s="212"/>
      <c r="J79" s="104">
        <f t="shared" si="2"/>
        <v>35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20</v>
      </c>
      <c r="D80" s="213"/>
      <c r="E80" s="211">
        <f>COUNTIFS(ローデータ!$B$12:$B$1011,1,ローデータ!$H$12:$H$1011,$A$80,ローデータ!$K$12:$K$1011,E73)</f>
        <v>1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22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9</v>
      </c>
      <c r="D81" s="213"/>
      <c r="E81" s="211">
        <f>COUNTIFS(ローデータ!$B$12:$B$1011,1,ローデータ!$H$12:$H$1011,$A$81,ローデータ!$K$12:$K$1011,E73)</f>
        <v>1</v>
      </c>
      <c r="F81" s="213"/>
      <c r="G81" s="211">
        <f>COUNTIFS(ローデータ!$B$12:$B$1011,1,ローデータ!$H$12:$H$1011,$A$81,ローデータ!$K$12:$K$1011,G73)</f>
        <v>2</v>
      </c>
      <c r="H81" s="212"/>
      <c r="I81" s="212"/>
      <c r="J81" s="104">
        <f t="shared" si="2"/>
        <v>12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14</v>
      </c>
      <c r="D82" s="213"/>
      <c r="E82" s="211">
        <f>COUNTIFS(ローデータ!$B$12:$B$1011,1,ローデータ!$H$12:$H$1011,$A$82,ローデータ!$K$12:$K$1011,E73)</f>
        <v>1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15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6</v>
      </c>
      <c r="D83" s="398"/>
      <c r="E83" s="397">
        <f>COUNTIFS(ローデータ!$B$12:$B$1011,1,ローデータ!$H$12:$H$1011,$A$83,ローデータ!$K$12:$K$1011,E73)</f>
        <v>2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8</v>
      </c>
    </row>
    <row r="84" spans="1:17" ht="14.1" customHeight="1" thickTop="1" x14ac:dyDescent="0.15">
      <c r="A84" s="400" t="s">
        <v>50</v>
      </c>
      <c r="B84" s="401"/>
      <c r="C84" s="402">
        <f>SUM(C75:D83)</f>
        <v>157</v>
      </c>
      <c r="D84" s="403"/>
      <c r="E84" s="402">
        <f>SUM(E75:F83)</f>
        <v>54</v>
      </c>
      <c r="F84" s="403"/>
      <c r="G84" s="404">
        <f>SUM(G75:I83)</f>
        <v>19</v>
      </c>
      <c r="H84" s="404"/>
      <c r="I84" s="402"/>
      <c r="J84" s="106">
        <f t="shared" si="2"/>
        <v>230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4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1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5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4</v>
      </c>
      <c r="D93" s="56">
        <f>COUNTIFS(ローデータ!$B$12:$B$1011,1,ローデータ!$K$12:$K$1011,$B$21,ローデータ!$L$12:$L$1011,$D$90,ローデータ!$H$12:$H$1011,A93)</f>
        <v>1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5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6</v>
      </c>
      <c r="M93" s="88">
        <f>SUMIFS(ローデータ!$N$12:$N$1011,ローデータ!$B$12:$B$1011,1,ローデータ!$K$12:$K$1011,$B$21,ローデータ!$H$12:$H$1011,J93)</f>
        <v>14</v>
      </c>
      <c r="N93" s="88">
        <f>SUMIFS(ローデータ!$O$12:$O$1011,ローデータ!$B$12:$B$1011,1,ローデータ!$K$12:$K$1011,$B$21,ローデータ!$H$12:$H$1011,J93)</f>
        <v>1</v>
      </c>
      <c r="O93" s="88">
        <f>SUMIFS(ローデータ!$P$12:$P$1011,ローデータ!$B$12:$B$1011,1,ローデータ!$K$12:$K$1011,$B$21,ローデータ!$H$12:$H$1011,J93)</f>
        <v>2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23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21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21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2</v>
      </c>
      <c r="M94" s="88">
        <f>SUMIFS(ローデータ!$N$12:$N$1011,ローデータ!$B$12:$B$1011,1,ローデータ!$K$12:$K$1011,$B$21,ローデータ!$H$12:$H$1011,J94)</f>
        <v>17</v>
      </c>
      <c r="N94" s="88">
        <f>SUMIFS(ローデータ!$O$12:$O$1011,ローデータ!$B$12:$B$1011,1,ローデータ!$K$12:$K$1011,$B$21,ローデータ!$H$12:$H$1011,J94)</f>
        <v>5</v>
      </c>
      <c r="O94" s="88">
        <f>SUMIFS(ローデータ!$P$12:$P$1011,ローデータ!$B$12:$B$1011,1,ローデータ!$K$12:$K$1011,$B$21,ローデータ!$H$12:$H$1011,J94)</f>
        <v>7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31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21</v>
      </c>
      <c r="D95" s="56">
        <f>COUNTIFS(ローデータ!$B$12:$B$1011,1,ローデータ!$K$12:$K$1011,$B$21,ローデータ!$L$12:$L$1011,$D$90,ローデータ!$H$12:$H$1011,A95)</f>
        <v>2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24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13</v>
      </c>
      <c r="M95" s="88">
        <f>SUMIFS(ローデータ!$N$12:$N$1011,ローデータ!$B$12:$B$1011,1,ローデータ!$K$12:$K$1011,$B$21,ローデータ!$H$12:$H$1011,J95)</f>
        <v>18</v>
      </c>
      <c r="N95" s="88">
        <f>SUMIFS(ローデータ!$O$12:$O$1011,ローデータ!$B$12:$B$1011,1,ローデータ!$K$12:$K$1011,$B$21,ローデータ!$H$12:$H$1011,J95)</f>
        <v>8</v>
      </c>
      <c r="O95" s="88">
        <f>SUMIFS(ローデータ!$P$12:$P$1011,ローデータ!$B$12:$B$1011,1,ローデータ!$K$12:$K$1011,$B$21,ローデータ!$H$12:$H$1011,J95)</f>
        <v>9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48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34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35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4</v>
      </c>
      <c r="M96" s="88">
        <f>SUMIFS(ローデータ!$N$12:$N$1011,ローデータ!$B$12:$B$1011,1,ローデータ!$K$12:$K$1011,$B$21,ローデータ!$H$12:$H$1011,J96)</f>
        <v>15</v>
      </c>
      <c r="N96" s="88">
        <f>SUMIFS(ローデータ!$O$12:$O$1011,ローデータ!$B$12:$B$1011,1,ローデータ!$K$12:$K$1011,$B$21,ローデータ!$H$12:$H$1011,J96)</f>
        <v>7</v>
      </c>
      <c r="O96" s="88">
        <f>SUMIFS(ローデータ!$P$12:$P$1011,ローデータ!$B$12:$B$1011,1,ローデータ!$K$12:$K$1011,$B$21,ローデータ!$H$12:$H$1011,J96)</f>
        <v>3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29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21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23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6</v>
      </c>
      <c r="M97" s="88">
        <f>SUMIFS(ローデータ!$N$12:$N$1011,ローデータ!$B$12:$B$1011,1,ローデータ!$K$12:$K$1011,$B$21,ローデータ!$H$12:$H$1011,J97)</f>
        <v>4</v>
      </c>
      <c r="N97" s="88">
        <f>SUMIFS(ローデータ!$O$12:$O$1011,ローデータ!$B$12:$B$1011,1,ローデータ!$K$12:$K$1011,$B$21,ローデータ!$H$12:$H$1011,J97)</f>
        <v>9</v>
      </c>
      <c r="O97" s="88">
        <f>SUMIFS(ローデータ!$P$12:$P$1011,ローデータ!$B$12:$B$1011,1,ローデータ!$K$12:$K$1011,$B$21,ローデータ!$H$12:$H$1011,J97)</f>
        <v>4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23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15</v>
      </c>
      <c r="D98" s="56">
        <f>COUNTIFS(ローデータ!$B$12:$B$1011,1,ローデータ!$K$12:$K$1011,$B$21,ローデータ!$L$12:$L$1011,$D$90,ローデータ!$H$12:$H$1011,A98)</f>
        <v>4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20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2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10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6</v>
      </c>
      <c r="D99" s="56">
        <f>COUNTIFS(ローデータ!$B$12:$B$1011,1,ローデータ!$K$12:$K$1011,$B$21,ローデータ!$L$12:$L$1011,$D$90,ローデータ!$H$12:$H$1011,A99)</f>
        <v>3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9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9</v>
      </c>
      <c r="M99" s="88">
        <f>SUMIFS(ローデータ!$N$12:$N$1011,ローデータ!$B$12:$B$1011,1,ローデータ!$K$12:$K$1011,$B$21,ローデータ!$H$12:$H$1011,J99)</f>
        <v>6</v>
      </c>
      <c r="N99" s="88">
        <f>SUMIFS(ローデータ!$O$12:$O$1011,ローデータ!$B$12:$B$1011,1,ローデータ!$K$12:$K$1011,$B$21,ローデータ!$H$12:$H$1011,J99)</f>
        <v>5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21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14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2</v>
      </c>
      <c r="M100" s="88">
        <f>SUMIFS(ローデータ!$N$12:$N$1011,ローデータ!$B$12:$B$1011,1,ローデータ!$K$12:$K$1011,$B$21,ローデータ!$H$12:$H$1011,J100)</f>
        <v>4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8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6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6</v>
      </c>
      <c r="J101" s="155" t="s">
        <v>50</v>
      </c>
      <c r="K101" s="156"/>
      <c r="L101" s="103">
        <f>SUM(L92:L100)</f>
        <v>44</v>
      </c>
      <c r="M101" s="103">
        <f>SUM(M92:M100)</f>
        <v>87</v>
      </c>
      <c r="N101" s="103">
        <f>SUM(N92:N100)</f>
        <v>39</v>
      </c>
      <c r="O101" s="103">
        <f>SUM(O92:O100)</f>
        <v>28</v>
      </c>
      <c r="P101" s="103">
        <f>SUM(P92:P100)</f>
        <v>0</v>
      </c>
      <c r="Q101" s="103">
        <f t="shared" si="3"/>
        <v>198</v>
      </c>
    </row>
    <row r="102" spans="1:17" ht="14.1" customHeight="1" x14ac:dyDescent="0.15">
      <c r="A102" s="155" t="s">
        <v>50</v>
      </c>
      <c r="B102" s="156"/>
      <c r="C102" s="56">
        <f>SUM(C93:C101)</f>
        <v>142</v>
      </c>
      <c r="D102" s="56">
        <f>SUM(D93:D101)</f>
        <v>12</v>
      </c>
      <c r="E102" s="56">
        <f>SUM(E93:E101)</f>
        <v>2</v>
      </c>
      <c r="F102" s="56">
        <f>SUM(F93:F101)</f>
        <v>0</v>
      </c>
      <c r="G102" s="56">
        <f>SUM(G93:G101)</f>
        <v>1</v>
      </c>
      <c r="H102" s="56">
        <f t="shared" si="4"/>
        <v>157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15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1</v>
      </c>
      <c r="F110" s="110">
        <f t="shared" ref="F110:F117" si="6">SUM(C110:E110)</f>
        <v>16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12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6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16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17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4</v>
      </c>
      <c r="K111" s="109">
        <f>SUMIFS(ローデータ!$U$12:$U$1011,ローデータ!$B$12:$B$1011,1,ローデータ!$K$12:$K$1011,$D$21,ローデータ!$H$12:$H$1011,H111)</f>
        <v>6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5</v>
      </c>
      <c r="O111" s="109">
        <f>SUMIFS(ローデータ!$Y$12:$Y$1011,ローデータ!$B$12:$B$1011,1,ローデータ!$K$12:$K$1011,$D$21,ローデータ!$H$12:$H$1011,H111)</f>
        <v>6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22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4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0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1</v>
      </c>
      <c r="O112" s="109">
        <f>SUMIFS(ローデータ!$Y$12:$Y$1011,ローデータ!$B$12:$B$1011,1,ローデータ!$K$12:$K$1011,$D$21,ローデータ!$H$12:$H$1011,H112)</f>
        <v>3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9</v>
      </c>
      <c r="D113" s="109">
        <f>COUNTIFS(ローデータ!$B$12:$B$1011,1,ローデータ!$K$12:$K$1011,$D$21,ローデータ!$S$12:$S$1011,$D$107,ローデータ!$H$12:$H$1011,A113)</f>
        <v>1</v>
      </c>
      <c r="E113" s="109">
        <f>COUNTIFS(ローデータ!$B$12:$B$1011,1,ローデータ!$K$12:$K$1011,$D$21,ローデータ!$S$12:$S$1011,$E$107,ローデータ!$H$12:$H$1011,A113)</f>
        <v>2</v>
      </c>
      <c r="F113" s="110">
        <f t="shared" si="6"/>
        <v>12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4</v>
      </c>
      <c r="K113" s="109">
        <f>SUMIFS(ローデータ!$U$12:$U$1011,ローデータ!$B$12:$B$1011,1,ローデータ!$K$12:$K$1011,$D$21,ローデータ!$H$12:$H$1011,H113)</f>
        <v>2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4</v>
      </c>
      <c r="N113" s="109">
        <f>SUMIFS(ローデータ!$X$12:$X$1011,ローデータ!$B$12:$B$1011,1,ローデータ!$K$12:$K$1011,$D$21,ローデータ!$H$12:$H$1011,H113)</f>
        <v>3</v>
      </c>
      <c r="O113" s="109">
        <f>SUMIFS(ローデータ!$Y$12:$Y$1011,ローデータ!$B$12:$B$1011,1,ローデータ!$K$12:$K$1011,$D$21,ローデータ!$H$12:$H$1011,H113)</f>
        <v>6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20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1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2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2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1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3</v>
      </c>
    </row>
    <row r="118" spans="1:17" ht="14.1" customHeight="1" x14ac:dyDescent="0.15">
      <c r="A118" s="313" t="s">
        <v>50</v>
      </c>
      <c r="B118" s="315"/>
      <c r="C118" s="109">
        <f>SUM(C109:C117)</f>
        <v>49</v>
      </c>
      <c r="D118" s="109">
        <f t="shared" ref="D118:E118" si="7">SUM(D109:D117)</f>
        <v>1</v>
      </c>
      <c r="E118" s="109">
        <f t="shared" si="7"/>
        <v>4</v>
      </c>
      <c r="F118" s="109">
        <f>SUM(C118:E118)</f>
        <v>54</v>
      </c>
      <c r="G118" s="78"/>
      <c r="H118" s="313" t="s">
        <v>50</v>
      </c>
      <c r="I118" s="315"/>
      <c r="J118" s="109">
        <f t="shared" ref="J118:P118" si="8">SUM(J109:J117)</f>
        <v>9</v>
      </c>
      <c r="K118" s="109">
        <f t="shared" si="8"/>
        <v>23</v>
      </c>
      <c r="L118" s="109">
        <f t="shared" si="8"/>
        <v>2</v>
      </c>
      <c r="M118" s="109">
        <f t="shared" si="8"/>
        <v>4</v>
      </c>
      <c r="N118" s="109">
        <f t="shared" si="8"/>
        <v>13</v>
      </c>
      <c r="O118" s="109">
        <f t="shared" si="8"/>
        <v>24</v>
      </c>
      <c r="P118" s="109">
        <f t="shared" si="8"/>
        <v>0</v>
      </c>
      <c r="Q118" s="109">
        <f t="shared" si="5"/>
        <v>75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4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COUNTIFS(ローデータ!$B$12:$B$1011,1,ローデータ!$K$12:$K$1011,$F$21,ローデータ!$S$12:$S$1011,$I$124,ローデータ!$H$12:$H$1011,A128)</f>
        <v>4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8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8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1</v>
      </c>
      <c r="L129" s="109">
        <f t="shared" si="9"/>
        <v>8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4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4</v>
      </c>
      <c r="I130" s="115">
        <f>COUNTIFS(ローデータ!$B$12:$B$1011,1,ローデータ!$K$12:$K$1011,$F$21,ローデータ!$S$12:$S$1011,$I$124,ローデータ!$H$12:$H$1011,A130)</f>
        <v>4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0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COUNTIFS(ローデータ!$B$12:$B$1011,1,ローデータ!$K$12:$K$1011,$F$21,ローデータ!$S$12:$S$1011,$I$124,ローデータ!$H$12:$H$1011,A131)</f>
        <v>0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2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2</v>
      </c>
      <c r="I133" s="115">
        <f>COUNTIFS(ローデータ!$B$12:$B$1011,1,ローデータ!$K$12:$K$1011,$F$21,ローデータ!$S$12:$S$1011,$I$124,ローデータ!$H$12:$H$1011,A133)</f>
        <v>2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19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19</v>
      </c>
      <c r="I136" s="111">
        <f>SUM(I127:I135)</f>
        <v>18</v>
      </c>
      <c r="J136" s="109">
        <f>SUM(J127:J135)</f>
        <v>0</v>
      </c>
      <c r="K136" s="109">
        <f>SUM(K127:K135)</f>
        <v>1</v>
      </c>
      <c r="L136" s="109">
        <f t="shared" si="9"/>
        <v>19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3</v>
      </c>
      <c r="E144" s="91">
        <f>SUMIFS(ローデータ!$O$12:$O$1011,ローデータ!$B$12:$B$1011,1,ローデータ!$K$12:$K$1011,$F$21,ローデータ!$H$12:$H$1011,A144)</f>
        <v>1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3</v>
      </c>
      <c r="K144" s="91">
        <f>SUMIFS(ローデータ!$V$12:$V$1011,ローデータ!$B$12:$B$1011,1,ローデータ!$K$12:$K$1011,$F$21,ローデータ!$H$12:$H$1011,A144)</f>
        <v>1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0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10</v>
      </c>
      <c r="I145" s="94">
        <f>SUMIFS(ローデータ!$T$12:$T$1011,ローデータ!$B$12:$B$1011,1,ローデータ!$K$12:$K$1011,$F$21,ローデータ!$H$12:$H$1011,A145)</f>
        <v>3</v>
      </c>
      <c r="J145" s="91">
        <f>SUMIFS(ローデータ!$U$12:$U$1011,ローデータ!$B$12:$B$1011,1,ローデータ!$K$12:$K$1011,$F$21,ローデータ!$H$12:$H$1011,A145)</f>
        <v>4</v>
      </c>
      <c r="K145" s="91">
        <f>SUMIFS(ローデータ!$V$12:$V$1011,ローデータ!$B$12:$B$1011,1,ローデータ!$K$12:$K$1011,$F$21,ローデータ!$H$12:$H$1011,A145)</f>
        <v>5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13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3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1</v>
      </c>
      <c r="K146" s="91">
        <f>SUMIFS(ローデータ!$V$12:$V$1011,ローデータ!$B$12:$B$1011,1,ローデータ!$K$12:$K$1011,$F$21,ローデータ!$H$12:$H$1011,A146)</f>
        <v>3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0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1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3</v>
      </c>
      <c r="D149" s="91">
        <f>SUMIFS(ローデータ!$N$12:$N$1011,ローデータ!$B$12:$B$1011,1,ローデータ!$K$12:$K$1011,$F$21,ローデータ!$H$12:$H$1011,A149)</f>
        <v>2</v>
      </c>
      <c r="E149" s="91">
        <f>SUMIFS(ローデータ!$O$12:$O$1011,ローデータ!$B$12:$B$1011,1,ローデータ!$K$12:$K$1011,$F$21,ローデータ!$H$12:$H$1011,A149)</f>
        <v>1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6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1</v>
      </c>
      <c r="K149" s="91">
        <f>SUMIFS(ローデータ!$V$12:$V$1011,ローデータ!$B$12:$B$1011,1,ローデータ!$K$12:$K$1011,$F$21,ローデータ!$H$12:$H$1011,A149)</f>
        <v>2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4</v>
      </c>
      <c r="D152" s="56">
        <f>SUM(D143:D151)</f>
        <v>13</v>
      </c>
      <c r="E152" s="56">
        <f>SUM(E143:E151)</f>
        <v>9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26</v>
      </c>
      <c r="I152" s="56">
        <f t="shared" ref="I152:O152" si="15">SUM(I143:I151)</f>
        <v>3</v>
      </c>
      <c r="J152" s="56">
        <f t="shared" si="15"/>
        <v>10</v>
      </c>
      <c r="K152" s="56">
        <f t="shared" si="15"/>
        <v>11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25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157</v>
      </c>
      <c r="G159" s="213"/>
      <c r="H159" s="211">
        <f>COUNTIFS(ローデータ!$B$12:$B$1011,1,ローデータ!$I$12:$I$1011,$C$14,ローデータ!$K$12:$K$1011,H157)</f>
        <v>53</v>
      </c>
      <c r="I159" s="213"/>
      <c r="J159" s="211">
        <f>COUNTIFS(ローデータ!$B$12:$B$1011,1,ローデータ!$I$12:$I$1011,$C$14,ローデータ!$K$12:$K$1011,J157)</f>
        <v>18</v>
      </c>
      <c r="K159" s="212"/>
      <c r="L159" s="213"/>
      <c r="M159" s="56">
        <f t="shared" ref="M159:M171" si="16">SUM(F159:L159)</f>
        <v>228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1</v>
      </c>
      <c r="K160" s="212"/>
      <c r="L160" s="213"/>
      <c r="M160" s="56">
        <f t="shared" si="16"/>
        <v>1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1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157</v>
      </c>
      <c r="G171" s="213"/>
      <c r="H171" s="211">
        <f>SUM(H159:I170)</f>
        <v>54</v>
      </c>
      <c r="I171" s="213"/>
      <c r="J171" s="211">
        <f>SUM(J159:L170)</f>
        <v>19</v>
      </c>
      <c r="K171" s="212"/>
      <c r="L171" s="213"/>
      <c r="M171" s="56">
        <f t="shared" si="16"/>
        <v>230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142</v>
      </c>
      <c r="G179" s="56">
        <f>COUNTIFS(ローデータ!$B$12:$B$1011,1,ローデータ!$I$12:$I$1011,$C$14,ローデータ!$K$12:$K$1011,$B$21,ローデータ!$L$12:$L$1011,G176)</f>
        <v>12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157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142</v>
      </c>
      <c r="G191" s="56">
        <f>SUM(G179:G190)</f>
        <v>12</v>
      </c>
      <c r="H191" s="56">
        <f>SUM(H179:H190)</f>
        <v>2</v>
      </c>
      <c r="I191" s="56">
        <f>SUM(I179:I190)</f>
        <v>0</v>
      </c>
      <c r="J191" s="56">
        <f>SUM(J179:J190)</f>
        <v>1</v>
      </c>
      <c r="K191" s="107">
        <f t="shared" si="17"/>
        <v>157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44</v>
      </c>
      <c r="G198" s="90">
        <f>SUMIFS(ローデータ!N12:N1011,ローデータ!$B$12:$B$1011,1,ローデータ!$I$12:$I$1011,$C$14,ローデータ!$K$12:$K$1011,$B$21)</f>
        <v>87</v>
      </c>
      <c r="H198" s="90">
        <f>SUMIFS(ローデータ!O12:O1011,ローデータ!$B$12:$B$1011,1,ローデータ!$I$12:$I$1011,$C$14,ローデータ!$K$12:$K$1011,$B$21)</f>
        <v>39</v>
      </c>
      <c r="I198" s="90">
        <f>SUMIFS(ローデータ!P12:P1011,ローデータ!$B$12:$B$1011,1,ローデータ!$I$12:$I$1011,$C$14,ローデータ!$K$12:$K$1011,$B$21)</f>
        <v>28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198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44</v>
      </c>
      <c r="G210" s="95">
        <f t="shared" ref="G210:I210" si="19">SUM(G198:G209)</f>
        <v>87</v>
      </c>
      <c r="H210" s="95">
        <f>SUM(H198:H209)</f>
        <v>39</v>
      </c>
      <c r="I210" s="95">
        <f t="shared" si="19"/>
        <v>28</v>
      </c>
      <c r="J210" s="95">
        <f>SUM(J198:J209)</f>
        <v>0</v>
      </c>
      <c r="K210" s="119">
        <f t="shared" si="18"/>
        <v>198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48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4</v>
      </c>
      <c r="I216" s="56">
        <f>SUM(F216:H216)</f>
        <v>53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49</v>
      </c>
      <c r="G228" s="56">
        <f>SUM(G216:G227)</f>
        <v>1</v>
      </c>
      <c r="H228" s="56">
        <f>SUM(H216:H227)</f>
        <v>4</v>
      </c>
      <c r="I228" s="56">
        <f t="shared" si="20"/>
        <v>54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9</v>
      </c>
      <c r="G234" s="90">
        <f>SUMIFS(ローデータ!U12:U1011,ローデータ!$B$12:$B$1011,1,ローデータ!$I$12:$I$1011,$C$14,ローデータ!$K$12:$K$1011,$D$21)</f>
        <v>22</v>
      </c>
      <c r="H234" s="90">
        <f>SUMIFS(ローデータ!V12:V1011,ローデータ!$B$12:$B$1011,1,ローデータ!$I$12:$I$1011,$C$14,ローデータ!$K$12:$K$1011,$D$21)</f>
        <v>2</v>
      </c>
      <c r="I234" s="90">
        <f>SUMIFS(ローデータ!W12:W1011,ローデータ!$B$12:$B$1011,1,ローデータ!$I$12:$I$1011,$C$14,ローデータ!$K$12:$K$1011,$D$21)</f>
        <v>4</v>
      </c>
      <c r="J234" s="90">
        <f>SUMIFS(ローデータ!X12:X1011,ローデータ!$B$12:$B$1011,1,ローデータ!$I$12:$I$1011,$C$14,ローデータ!$K$12:$K$1011,$D$21)</f>
        <v>13</v>
      </c>
      <c r="K234" s="90">
        <f>SUMIFS(ローデータ!Y12:Y1011,ローデータ!$B$12:$B$1011,1,ローデータ!$I$12:$I$1011,$C$14,ローデータ!$K$12:$K$1011,$D$21)</f>
        <v>24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74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1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9</v>
      </c>
      <c r="G246" s="95">
        <f t="shared" ref="G246:L246" si="22">SUM(G234:G245)</f>
        <v>23</v>
      </c>
      <c r="H246" s="95">
        <f t="shared" si="22"/>
        <v>2</v>
      </c>
      <c r="I246" s="95">
        <f>SUM(I234:I245)</f>
        <v>4</v>
      </c>
      <c r="J246" s="95">
        <f t="shared" si="22"/>
        <v>13</v>
      </c>
      <c r="K246" s="95">
        <f>SUM(K234:K245)</f>
        <v>24</v>
      </c>
      <c r="L246" s="95">
        <f t="shared" si="22"/>
        <v>0</v>
      </c>
      <c r="M246" s="56">
        <f t="shared" si="21"/>
        <v>75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18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18</v>
      </c>
      <c r="L254" s="56">
        <f>COUNTIFS(ローデータ!$B$12:$B$1011,1,ローデータ!$I$12:$I$1011,$C$14,ローデータ!$K$12:$K$1011,$F$21,ローデータ!$S$12:$S$1011,L251)</f>
        <v>17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1</v>
      </c>
      <c r="O254" s="56">
        <f>SUM(L254:N254)</f>
        <v>18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1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1</v>
      </c>
      <c r="L255" s="56">
        <f>COUNTIFS(ローデータ!$B$12:$B$1011,1,ローデータ!$I$12:$I$1011,$B$14,ローデータ!$J$12:$J$1011,C255,ローデータ!$K$12:$K$1011,$F$21,ローデータ!$S$12:$S$1011,$L$251)</f>
        <v>1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1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19</v>
      </c>
      <c r="L266" s="95">
        <f>SUM(L254:L265)</f>
        <v>18</v>
      </c>
      <c r="M266" s="95">
        <f>SUM(M254:M265)</f>
        <v>0</v>
      </c>
      <c r="N266" s="95">
        <f>SUM(N254:N265)</f>
        <v>1</v>
      </c>
      <c r="O266" s="56">
        <f>SUM(L266:N266)</f>
        <v>19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11</v>
      </c>
      <c r="G272" s="90">
        <f>SUMIFS(ローデータ!N86:N1085,ローデータ!$B$12:$B$1011,1,ローデータ!$I$12:$I$1011,$C$14,ローデータ!$K$12:$K$1011,$F$21)</f>
        <v>11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2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27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9</v>
      </c>
      <c r="N272" s="95">
        <f>SUMIFS(ローデータ!$V$12:$V$1011,ローデータ!$B$12:$B$1011,1,ローデータ!$I$12:$I$1011,$C$14,ローデータ!$K$12:$K$1011,$F$21)</f>
        <v>11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0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23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1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1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1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1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2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11</v>
      </c>
      <c r="G284" s="56">
        <f t="shared" ref="G284:J284" si="28">SUM(G272:G283)</f>
        <v>12</v>
      </c>
      <c r="H284" s="56">
        <f t="shared" si="28"/>
        <v>3</v>
      </c>
      <c r="I284" s="56">
        <f t="shared" si="28"/>
        <v>2</v>
      </c>
      <c r="J284" s="56">
        <f t="shared" si="28"/>
        <v>0</v>
      </c>
      <c r="K284" s="96">
        <f t="shared" si="26"/>
        <v>28</v>
      </c>
      <c r="L284" s="95">
        <f>SUM(L272:L283)</f>
        <v>3</v>
      </c>
      <c r="M284" s="95">
        <f t="shared" ref="M284:R284" si="29">SUM(M272:M283)</f>
        <v>10</v>
      </c>
      <c r="N284" s="95">
        <f t="shared" si="29"/>
        <v>11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25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9</v>
      </c>
      <c r="H4" s="147" t="s">
        <v>53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20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4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4</v>
      </c>
      <c r="F84" s="403"/>
      <c r="G84" s="404">
        <f>SUM(G75:I83)</f>
        <v>5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6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9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3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15</v>
      </c>
      <c r="N101" s="103">
        <f>SUM(N92:N100)</f>
        <v>1</v>
      </c>
      <c r="O101" s="103">
        <f>SUM(O92:O100)</f>
        <v>3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4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4</v>
      </c>
      <c r="I130" s="115">
        <f>COUNTIFS(ローデータ!$B$12:$B$1011,1,ローデータ!$G$12:$G$1011,$G$4,ローデータ!$K$12:$K$1011,$F$21,ローデータ!$S$12:$S$1011,$I$124,ローデータ!$H$12:$H$1011,A130)</f>
        <v>4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3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3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20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29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</v>
      </c>
      <c r="G171" s="213"/>
      <c r="H171" s="211">
        <f>SUM(H159:I170)</f>
        <v>4</v>
      </c>
      <c r="I171" s="213"/>
      <c r="J171" s="211">
        <f>SUM(J159:L170)</f>
        <v>5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15</v>
      </c>
      <c r="H210" s="95">
        <f>SUM(H198:H209)</f>
        <v>1</v>
      </c>
      <c r="I210" s="95">
        <f t="shared" si="19"/>
        <v>3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10</v>
      </c>
      <c r="H4" s="147" t="s">
        <v>53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25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6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6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6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7</v>
      </c>
      <c r="F84" s="403"/>
      <c r="G84" s="404">
        <f>SUM(G75:I83)</f>
        <v>1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4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6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3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6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3</v>
      </c>
      <c r="M101" s="103">
        <f>SUM(M92:M100)</f>
        <v>7</v>
      </c>
      <c r="N101" s="103">
        <f>SUM(N92:N100)</f>
        <v>5</v>
      </c>
      <c r="O101" s="103">
        <f>SUM(O92:O100)</f>
        <v>3</v>
      </c>
      <c r="P101" s="103">
        <f>SUM(P92:P100)</f>
        <v>0</v>
      </c>
      <c r="Q101" s="103">
        <f t="shared" si="3"/>
        <v>18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2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7</v>
      </c>
      <c r="I171" s="213"/>
      <c r="J171" s="211">
        <f>SUM(J159:L170)</f>
        <v>1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7</v>
      </c>
      <c r="H210" s="95">
        <f>SUM(H198:H209)</f>
        <v>5</v>
      </c>
      <c r="I210" s="95">
        <f t="shared" si="19"/>
        <v>3</v>
      </c>
      <c r="J210" s="95">
        <f>SUM(J198:J209)</f>
        <v>0</v>
      </c>
      <c r="K210" s="119">
        <f t="shared" si="18"/>
        <v>18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1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11</v>
      </c>
      <c r="H4" s="147" t="s">
        <v>53</v>
      </c>
      <c r="K4" s="228">
        <f>COUNTIFS(ローデータ!B12:B1011,1,ローデータ!G12:G1011,$G$4)</f>
        <v>30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14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24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10</v>
      </c>
      <c r="D79" s="213"/>
      <c r="E79" s="211">
        <f>COUNTIFS(ローデータ!$B$12:$B$1011,1,ローデータ!$G$12:$G$1011,$G$4,ローデータ!$H$12:$H$1011,$A$79,ローデータ!$K$12:$K$1011,E73)</f>
        <v>4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6</v>
      </c>
      <c r="F84" s="403"/>
      <c r="G84" s="404">
        <f>SUM(G75:I83)</f>
        <v>0</v>
      </c>
      <c r="H84" s="404"/>
      <c r="I84" s="402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6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2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11</v>
      </c>
      <c r="N101" s="103">
        <f>SUM(N92:N100)</f>
        <v>10</v>
      </c>
      <c r="O101" s="103">
        <f>SUM(O92:O100)</f>
        <v>6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3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6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1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3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24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30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24</v>
      </c>
      <c r="G171" s="213"/>
      <c r="H171" s="211">
        <f>SUM(H159:I170)</f>
        <v>6</v>
      </c>
      <c r="I171" s="213"/>
      <c r="J171" s="211">
        <f>SUM(J159:L170)</f>
        <v>0</v>
      </c>
      <c r="K171" s="212"/>
      <c r="L171" s="213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11</v>
      </c>
      <c r="H210" s="95">
        <f>SUM(H198:H209)</f>
        <v>10</v>
      </c>
      <c r="I210" s="95">
        <f t="shared" si="19"/>
        <v>6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1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3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12</v>
      </c>
      <c r="H4" s="147" t="s">
        <v>53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10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5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8</v>
      </c>
      <c r="F84" s="403"/>
      <c r="G84" s="404">
        <f>SUM(G75:I83)</f>
        <v>2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4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3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2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10</v>
      </c>
      <c r="M101" s="103">
        <f>SUM(M92:M100)</f>
        <v>12</v>
      </c>
      <c r="N101" s="103">
        <f>SUM(N92:N100)</f>
        <v>5</v>
      </c>
      <c r="O101" s="103">
        <f>SUM(O92:O100)</f>
        <v>5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1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8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4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1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1</v>
      </c>
      <c r="J136" s="109">
        <f>SUM(J127:J135)</f>
        <v>0</v>
      </c>
      <c r="K136" s="109">
        <f>SUM(K127:K135)</f>
        <v>1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8</v>
      </c>
      <c r="I171" s="213"/>
      <c r="J171" s="211">
        <f>SUM(J159:L170)</f>
        <v>2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10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10</v>
      </c>
      <c r="G210" s="95">
        <f t="shared" ref="G210:I210" si="19">SUM(G198:G209)</f>
        <v>12</v>
      </c>
      <c r="H210" s="95">
        <f>SUM(H198:H209)</f>
        <v>5</v>
      </c>
      <c r="I210" s="95">
        <f t="shared" si="19"/>
        <v>5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1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4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1</v>
      </c>
      <c r="M266" s="95">
        <f>SUM(M254:M265)</f>
        <v>0</v>
      </c>
      <c r="N266" s="95">
        <f>SUM(N254:N265)</f>
        <v>1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2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13</v>
      </c>
      <c r="H4" s="147" t="s">
        <v>53</v>
      </c>
      <c r="K4" s="228">
        <f>COUNTIFS(ローデータ!B12:B1011,1,ローデータ!G12:G1011,$G$4)</f>
        <v>37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36</v>
      </c>
      <c r="D16" s="56">
        <f>SUM(B16:C16)</f>
        <v>37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4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11</v>
      </c>
      <c r="F84" s="403"/>
      <c r="G84" s="404">
        <f>SUM(G75:I83)</f>
        <v>5</v>
      </c>
      <c r="H84" s="404"/>
      <c r="I84" s="402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6</v>
      </c>
      <c r="M101" s="103">
        <f>SUM(M92:M100)</f>
        <v>10</v>
      </c>
      <c r="N101" s="103">
        <f>SUM(N92:N100)</f>
        <v>6</v>
      </c>
      <c r="O101" s="103">
        <f>SUM(O92:O100)</f>
        <v>4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1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1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10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11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5</v>
      </c>
      <c r="L118" s="109">
        <f t="shared" si="8"/>
        <v>1</v>
      </c>
      <c r="M118" s="109">
        <f t="shared" si="8"/>
        <v>0</v>
      </c>
      <c r="N118" s="109">
        <f t="shared" si="8"/>
        <v>4</v>
      </c>
      <c r="O118" s="109">
        <f t="shared" si="8"/>
        <v>3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4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COUNTIFS(ローデータ!$B$12:$B$1011,1,ローデータ!$G$12:$G$1011,$G$4,ローデータ!$K$12:$K$1011,$F$21,ローデータ!$S$12:$S$1011,$I$124,ローデータ!$H$12:$H$1011,A129)</f>
        <v>4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3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4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7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36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1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11</v>
      </c>
      <c r="I171" s="213"/>
      <c r="J171" s="211">
        <f>SUM(J159:L170)</f>
        <v>5</v>
      </c>
      <c r="K171" s="212"/>
      <c r="L171" s="213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10</v>
      </c>
      <c r="H210" s="95">
        <f>SUM(H198:H209)</f>
        <v>6</v>
      </c>
      <c r="I210" s="95">
        <f t="shared" si="19"/>
        <v>4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10</v>
      </c>
      <c r="G228" s="56">
        <f>SUM(G216:G227)</f>
        <v>0</v>
      </c>
      <c r="H228" s="56">
        <f>SUM(H216:H227)</f>
        <v>1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5</v>
      </c>
      <c r="H246" s="95">
        <f t="shared" si="22"/>
        <v>1</v>
      </c>
      <c r="I246" s="95">
        <f>SUM(I234:I245)</f>
        <v>0</v>
      </c>
      <c r="J246" s="95">
        <f t="shared" si="22"/>
        <v>4</v>
      </c>
      <c r="K246" s="95">
        <f>SUM(K234:K245)</f>
        <v>3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9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4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9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14</v>
      </c>
      <c r="H4" s="147" t="s">
        <v>53</v>
      </c>
      <c r="K4" s="228">
        <f>COUNTIFS(ローデータ!B12:B1011,1,ローデータ!G12:G1011,$G$4)</f>
        <v>34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34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33</v>
      </c>
      <c r="D16" s="56">
        <f>SUM(B16:C16)</f>
        <v>34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1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1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33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3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8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8</v>
      </c>
      <c r="F84" s="403"/>
      <c r="G84" s="404">
        <f>SUM(G75:I83)</f>
        <v>4</v>
      </c>
      <c r="H84" s="404"/>
      <c r="I84" s="402"/>
      <c r="J84" s="106">
        <f t="shared" si="2"/>
        <v>34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8</v>
      </c>
      <c r="M101" s="103">
        <f>SUM(M92:M100)</f>
        <v>11</v>
      </c>
      <c r="N101" s="103">
        <f>SUM(N92:N100)</f>
        <v>5</v>
      </c>
      <c r="O101" s="103">
        <f>SUM(O92:O100)</f>
        <v>1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22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33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1</v>
      </c>
      <c r="K160" s="212"/>
      <c r="L160" s="213"/>
      <c r="M160" s="56">
        <f t="shared" si="16"/>
        <v>1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8</v>
      </c>
      <c r="I171" s="213"/>
      <c r="J171" s="211">
        <f>SUM(J159:L170)</f>
        <v>4</v>
      </c>
      <c r="K171" s="212"/>
      <c r="L171" s="213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21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11</v>
      </c>
      <c r="H210" s="95">
        <f>SUM(H198:H209)</f>
        <v>5</v>
      </c>
      <c r="I210" s="95">
        <f t="shared" si="19"/>
        <v>1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1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1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1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1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4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1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1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1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1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2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4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8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15</v>
      </c>
      <c r="H4" s="147" t="s">
        <v>53</v>
      </c>
      <c r="K4" s="228">
        <f>COUNTIFS(ローデータ!B12:B1011,1,ローデータ!G12:G1011,$G$4)</f>
        <v>19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12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12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4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3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12</v>
      </c>
      <c r="D84" s="403"/>
      <c r="E84" s="402">
        <f>SUM(E75:F83)</f>
        <v>5</v>
      </c>
      <c r="F84" s="403"/>
      <c r="G84" s="404">
        <f>SUM(G75:I83)</f>
        <v>2</v>
      </c>
      <c r="H84" s="404"/>
      <c r="I84" s="402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7</v>
      </c>
      <c r="N101" s="103">
        <f>SUM(N92:N100)</f>
        <v>3</v>
      </c>
      <c r="O101" s="103">
        <f>SUM(O92:O100)</f>
        <v>4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4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7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4</v>
      </c>
      <c r="N118" s="109">
        <f t="shared" si="8"/>
        <v>0</v>
      </c>
      <c r="O118" s="109">
        <f t="shared" si="8"/>
        <v>5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3</v>
      </c>
      <c r="D149" s="91">
        <f>SUMIFS(ローデータ!$N$12:$N$1011,ローデータ!$B$12:$B$1011,1,ローデータ!$G$12:$G$1011,$G$4,ローデータ!$K$12:$K$1011,$F$21,ローデータ!$H$12:$H$1011,A149)</f>
        <v>2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5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1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3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12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12</v>
      </c>
      <c r="G171" s="213"/>
      <c r="H171" s="211">
        <f>SUM(H159:I170)</f>
        <v>5</v>
      </c>
      <c r="I171" s="213"/>
      <c r="J171" s="211">
        <f>SUM(J159:L170)</f>
        <v>2</v>
      </c>
      <c r="K171" s="212"/>
      <c r="L171" s="213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12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12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7</v>
      </c>
      <c r="H210" s="95">
        <f>SUM(H198:H209)</f>
        <v>3</v>
      </c>
      <c r="I210" s="95">
        <f t="shared" si="19"/>
        <v>4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4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4</v>
      </c>
      <c r="J246" s="95">
        <f t="shared" si="22"/>
        <v>0</v>
      </c>
      <c r="K246" s="95">
        <f>SUM(K234:K245)</f>
        <v>5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16</v>
      </c>
      <c r="H4" s="147" t="s">
        <v>53</v>
      </c>
      <c r="K4" s="228">
        <f>COUNTIFS(ローデータ!B12:B1011,1,ローデータ!G12:G1011,$G$4)</f>
        <v>17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17</v>
      </c>
      <c r="D16" s="56">
        <f>SUM(B16:C16)</f>
        <v>17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13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13</v>
      </c>
      <c r="D84" s="403"/>
      <c r="E84" s="402">
        <f>SUM(E75:F83)</f>
        <v>4</v>
      </c>
      <c r="F84" s="403"/>
      <c r="G84" s="404">
        <f>SUM(G75:I83)</f>
        <v>0</v>
      </c>
      <c r="H84" s="404"/>
      <c r="I84" s="402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9</v>
      </c>
      <c r="N101" s="103">
        <f>SUM(N92:N100)</f>
        <v>2</v>
      </c>
      <c r="O101" s="103">
        <f>SUM(O92:O100)</f>
        <v>1</v>
      </c>
      <c r="P101" s="103">
        <f>SUM(P92:P100)</f>
        <v>0</v>
      </c>
      <c r="Q101" s="103">
        <f t="shared" si="3"/>
        <v>15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13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17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13</v>
      </c>
      <c r="G171" s="213"/>
      <c r="H171" s="211">
        <f>SUM(H159:I170)</f>
        <v>4</v>
      </c>
      <c r="I171" s="213"/>
      <c r="J171" s="211">
        <f>SUM(J159:L170)</f>
        <v>0</v>
      </c>
      <c r="K171" s="212"/>
      <c r="L171" s="213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12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9</v>
      </c>
      <c r="H210" s="95">
        <f>SUM(H198:H209)</f>
        <v>2</v>
      </c>
      <c r="I210" s="95">
        <f t="shared" si="19"/>
        <v>1</v>
      </c>
      <c r="J210" s="95">
        <f>SUM(J198:J209)</f>
        <v>0</v>
      </c>
      <c r="K210" s="119">
        <f t="shared" si="18"/>
        <v>15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1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17</v>
      </c>
      <c r="H4" s="147" t="s">
        <v>53</v>
      </c>
      <c r="K4" s="228">
        <f>COUNTIFS(ローデータ!B12:B1011,1,ローデータ!G12:G1011,$G$4)</f>
        <v>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7</v>
      </c>
      <c r="D84" s="403"/>
      <c r="E84" s="402">
        <f>SUM(E75:F83)</f>
        <v>1</v>
      </c>
      <c r="F84" s="403"/>
      <c r="G84" s="404">
        <f>SUM(G75:I83)</f>
        <v>0</v>
      </c>
      <c r="H84" s="404"/>
      <c r="I84" s="402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1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1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5</v>
      </c>
      <c r="N101" s="103">
        <f>SUM(N92:N100)</f>
        <v>2</v>
      </c>
      <c r="O101" s="103">
        <f>SUM(O92:O100)</f>
        <v>1</v>
      </c>
      <c r="P101" s="103">
        <f>SUM(P92:P100)</f>
        <v>0</v>
      </c>
      <c r="Q101" s="103">
        <f t="shared" si="3"/>
        <v>10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1</v>
      </c>
      <c r="I171" s="213"/>
      <c r="J171" s="211">
        <f>SUM(J159:L170)</f>
        <v>0</v>
      </c>
      <c r="K171" s="212"/>
      <c r="L171" s="213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5</v>
      </c>
      <c r="H210" s="95">
        <f>SUM(H198:H209)</f>
        <v>2</v>
      </c>
      <c r="I210" s="95">
        <f t="shared" si="19"/>
        <v>1</v>
      </c>
      <c r="J210" s="95">
        <f>SUM(J198:J209)</f>
        <v>0</v>
      </c>
      <c r="K210" s="119">
        <f t="shared" si="18"/>
        <v>10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2020-06-05T01:29:14Z</dcterms:created>
  <dcterms:modified xsi:type="dcterms:W3CDTF">2020-06-05T01:29:18Z</dcterms:modified>
</cp:coreProperties>
</file>