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8" i="32" s="1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52" i="32"/>
  <c r="H130" i="32"/>
  <c r="E36" i="32"/>
  <c r="L136" i="32" l="1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<sst xmlns="http://schemas.openxmlformats.org/spreadsheetml/2006/main" count="20586" uniqueCount="240">
  <si>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</si>
  <si>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</si>
  <si>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</si>
  <si>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</si>
  <si>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</si>
  <si>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</si>
  <si>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</si>
  <si>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</si>
  <si>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</si>
  <si>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</si>
  <si>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</si>
  <si>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</si>
  <si>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</si>
  <si>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</si>
  <si>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</si>
  <si>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</si>
  <si>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</si>
  <si>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</si>
  <si>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</si>
  <si>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</si>
  <si>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</si>
  <si>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</si>
  <si>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</si>
  <si>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</si>
  <si>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</si>
  <si>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</si>
  <si>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</si>
  <si>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</si>
  <si>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</si>
  <si>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</si>
  <si>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</si>
  <si>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</si>
  <si>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</si>
  <si>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</si>
  <si>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</si>
  <si>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</si>
  <si>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</si>
  <si>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</si>
  <si>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</si>
  <si>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</si>
  <si>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</si>
  <si>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</si>
  <si>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</si>
  <si>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</si>
  <si>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</si>
  <si>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</si>
  <si>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</si>
  <si>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</si>
  <si>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</si>
  <si>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</si>
  <si>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</si>
  <si>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</si>
  <si>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</si>
  <si>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</si>
  <si>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</si>
  <si>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</si>
  <si>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</si>
  <si>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</si>
  <si>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</si>
  <si>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</si>
  <si>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</si>
  <si>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</si>
  <si>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</si>
  <si>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</si>
  <si>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</si>
  <si>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</si>
  <si>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</si>
  <si>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</si>
  <si>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</si>
  <si>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</si>
  <si>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</si>
  <si>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</si>
  <si>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</si>
  <si>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</si>
  <si>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</si>
  <si>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</si>
  <si>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</si>
  <si>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</si>
  <si>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</si>
  <si>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</si>
  <si>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</si>
  <si>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</si>
  <si>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</si>
  <si>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</si>
  <si>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</si>
  <si>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</si>
  <si>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</si>
  <si>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</si>
  <si>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</si>
  <si>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</si>
  <si>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</si>
  <si>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</si>
  <si>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</si>
  <si>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</si>
  <si>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</si>
  <si>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</si>
  <si>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</si>
  <si>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</si>
  <si>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</si>
  <si>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</si>
  <si>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</si>
  <si>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</si>
  <si>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</si>
  <si>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</si>
  <si>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</si>
  <si>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</si>
  <si>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</si>
  <si>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</si>
  <si>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</si>
  <si>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</si>
  <si>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</si>
  <si>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</si>
  <si>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</si>
  <si>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</si>
  <si>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</si>
  <si>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</si>
  <si>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</si>
  <si>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</si>
  <si>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</si>
  <si>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</si>
  <si>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</si>
  <si>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</si>
  <si>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</si>
  <si>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</si>
  <si>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</si>
  <si>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</si>
  <si>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</si>
  <si>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</si>
  <si>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</si>
  <si>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</si>
  <si>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</si>
  <si>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</si>
  <si>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</si>
  <si>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</si>
  <si>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</si>
  <si>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</si>
  <si>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</si>
  <si>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</si>
  <si>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</si>
  <si>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</si>
  <si>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</si>
  <si>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</si>
  <si>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</si>
  <si>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</si>
  <si>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</si>
  <si>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</si>
  <si>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</si>
  <si>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</si>
  <si>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</si>
  <si>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</si>
  <si>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</si>
  <si>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</si>
  <si>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</si>
  <si>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</si>
  <si>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</si>
  <si>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</si>
  <si>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</si>
  <si>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</si>
  <si>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</si>
  <si>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</si>
  <si>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</si>
  <si>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</si>
  <si>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</si>
  <si>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</si>
  <si>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</si>
  <si>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</si>
  <si>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</si>
  <si>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</si>
  <si>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</si>
  <si>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</si>
  <si>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</si>
  <si>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</si>
  <si>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</si>
  <si>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</si>
  <si>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</si>
  <si>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</si>
  <si>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</si>
  <si>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</si>
  <si>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</si>
  <si>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</si>
  <si>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</si>
  <si>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</si>
  <si>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</si>
  <si>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</si>
  <si>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</si>
  <si>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</si>
  <si>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</si>
  <si>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</si>
  <si>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</si>
  <si>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</si>
  <si>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</si>
  <si>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</si>
  <si>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</si>
  <si>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</si>
  <si>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</si>
  <si>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</si>
  <si>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</si>
  <si>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</si>
  <si>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</si>
  <si>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</si>
  <si>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</si>
  <si>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</si>
  <si>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</si>
  <si>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</si>
  <si>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</si>
  <si>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</si>
  <si>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</si>
  <si>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</si>
  <si>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</si>
  <si>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</si>
  <si>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</si>
  <si>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</si>
  <si>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</si>
  <si>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</si>
  <si>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</si>
  <si>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</si>
  <si>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</si>
  <si>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</si>
  <si>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</si>
  <si>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</si>
  <si>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</si>
  <si>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</si>
  <si>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</si>
  <si>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</si>
  <si>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</si>
  <si>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</si>
  <si>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</si>
  <si>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</si>
  <si>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</si>
  <si>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</si>
  <si>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</si>
  <si>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</si>
  <si>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</si>
  <si>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</si>
  <si>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</si>
  <si>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</si>
  <si>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令和２</t>
  </si>
  <si>
    <t>木</t>
    <rPh sb="0" eb="1">
      <t>モク</t>
    </rPh>
    <phoneticPr fontId="1"/>
  </si>
  <si>
    <t>№</t>
    <phoneticPr fontId="4"/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</si>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</sst>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" name="角丸四角形 1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13" name="角丸四角形 12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16" name="角丸四角形 15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8" name="角丸四角形 1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19" name="角丸四角形 18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A4" sqref="A4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233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234</v>
      </c>
      <c r="C4" s="172">
        <v>1</v>
      </c>
      <c r="D4" s="172">
        <v>30</v>
      </c>
      <c r="E4" s="172" t="s">
        <v>237</v>
      </c>
    </row>
    <row r="5" spans="1:27" ht="15.95" customHeight="1" x14ac:dyDescent="0.15"/>
    <row r="6" spans="1:27" s="25" customFormat="1" ht="15.95" customHeight="1" x14ac:dyDescent="0.15">
      <c r="A6" s="208" t="s">
        <v>238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235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30</v>
      </c>
      <c r="F12" s="16" t="s">
        <v>239</v>
      </c>
      <c r="G12" s="23">
        <v>12</v>
      </c>
      <c r="H12" s="23">
        <v>4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>
        <v>0</v>
      </c>
      <c r="S12" s="23">
        <v>1</v>
      </c>
      <c r="T12" s="5"/>
      <c r="U12" s="6">
        <v>1</v>
      </c>
      <c r="V12" s="7"/>
      <c r="W12" s="8"/>
      <c r="X12" s="7"/>
      <c r="Y12" s="7"/>
      <c r="Z12" s="12"/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30</v>
      </c>
      <c r="F13" s="16" t="s">
        <v>239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2</v>
      </c>
      <c r="M13" s="5"/>
      <c r="N13" s="6"/>
      <c r="O13" s="7"/>
      <c r="P13" s="8">
        <v>1</v>
      </c>
      <c r="Q13" s="7"/>
      <c r="R13" s="19">
        <v>1</v>
      </c>
      <c r="S13" s="23"/>
      <c r="T13" s="5"/>
      <c r="U13" s="6"/>
      <c r="V13" s="7"/>
      <c r="W13" s="8"/>
      <c r="X13" s="7"/>
      <c r="Y13" s="7"/>
      <c r="Z13" s="12"/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30</v>
      </c>
      <c r="F14" s="16" t="s">
        <v>239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/>
      <c r="N14" s="6"/>
      <c r="O14" s="7">
        <v>1</v>
      </c>
      <c r="P14" s="8"/>
      <c r="Q14" s="7"/>
      <c r="R14" s="19">
        <v>1</v>
      </c>
      <c r="S14" s="23"/>
      <c r="T14" s="5"/>
      <c r="U14" s="6"/>
      <c r="V14" s="7"/>
      <c r="W14" s="8"/>
      <c r="X14" s="7"/>
      <c r="Y14" s="7"/>
      <c r="Z14" s="12"/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30</v>
      </c>
      <c r="F15" s="16" t="s">
        <v>239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1</v>
      </c>
      <c r="N15" s="6"/>
      <c r="O15" s="7"/>
      <c r="P15" s="8"/>
      <c r="Q15" s="7"/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30</v>
      </c>
      <c r="F16" s="16" t="s">
        <v>239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/>
      <c r="N16" s="6">
        <v>1</v>
      </c>
      <c r="O16" s="7">
        <v>1</v>
      </c>
      <c r="P16" s="8"/>
      <c r="Q16" s="7"/>
      <c r="R16" s="19">
        <v>2</v>
      </c>
      <c r="S16" s="23"/>
      <c r="T16" s="5"/>
      <c r="U16" s="6"/>
      <c r="V16" s="7"/>
      <c r="W16" s="8"/>
      <c r="X16" s="7"/>
      <c r="Y16" s="7"/>
      <c r="Z16" s="12"/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30</v>
      </c>
      <c r="F17" s="16" t="s">
        <v>239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/>
      <c r="N17" s="6"/>
      <c r="O17" s="7">
        <v>2</v>
      </c>
      <c r="P17" s="8"/>
      <c r="Q17" s="7"/>
      <c r="R17" s="19">
        <v>2</v>
      </c>
      <c r="S17" s="23"/>
      <c r="T17" s="5"/>
      <c r="U17" s="6"/>
      <c r="V17" s="7"/>
      <c r="W17" s="8"/>
      <c r="X17" s="7"/>
      <c r="Y17" s="7"/>
      <c r="Z17" s="12"/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30</v>
      </c>
      <c r="F18" s="16" t="s">
        <v>239</v>
      </c>
      <c r="G18" s="23">
        <v>9</v>
      </c>
      <c r="H18" s="23">
        <v>3</v>
      </c>
      <c r="I18" s="16">
        <v>2</v>
      </c>
      <c r="J18" s="24"/>
      <c r="K18" s="13">
        <v>2</v>
      </c>
      <c r="L18" s="23"/>
      <c r="M18" s="5"/>
      <c r="N18" s="6"/>
      <c r="O18" s="7"/>
      <c r="P18" s="8"/>
      <c r="Q18" s="7"/>
      <c r="R18" s="19">
        <v>0</v>
      </c>
      <c r="S18" s="23">
        <v>1</v>
      </c>
      <c r="T18" s="5"/>
      <c r="U18" s="6"/>
      <c r="V18" s="7"/>
      <c r="W18" s="8"/>
      <c r="X18" s="7"/>
      <c r="Y18" s="7">
        <v>1</v>
      </c>
      <c r="Z18" s="12"/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30</v>
      </c>
      <c r="F19" s="16" t="s">
        <v>239</v>
      </c>
      <c r="G19" s="23">
        <v>9</v>
      </c>
      <c r="H19" s="23">
        <v>8</v>
      </c>
      <c r="I19" s="16">
        <v>2</v>
      </c>
      <c r="J19" s="24"/>
      <c r="K19" s="13">
        <v>1</v>
      </c>
      <c r="L19" s="23">
        <v>1</v>
      </c>
      <c r="M19" s="5"/>
      <c r="N19" s="6">
        <v>1</v>
      </c>
      <c r="O19" s="7">
        <v>1</v>
      </c>
      <c r="P19" s="8"/>
      <c r="Q19" s="7"/>
      <c r="R19" s="19">
        <v>2</v>
      </c>
      <c r="S19" s="23"/>
      <c r="T19" s="5"/>
      <c r="U19" s="6"/>
      <c r="V19" s="7"/>
      <c r="W19" s="8"/>
      <c r="X19" s="7"/>
      <c r="Y19" s="7"/>
      <c r="Z19" s="12"/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30</v>
      </c>
      <c r="F20" s="16" t="s">
        <v>239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/>
      <c r="N20" s="6">
        <v>1</v>
      </c>
      <c r="O20" s="7"/>
      <c r="P20" s="8"/>
      <c r="Q20" s="7"/>
      <c r="R20" s="19">
        <v>1</v>
      </c>
      <c r="S20" s="23"/>
      <c r="T20" s="5"/>
      <c r="U20" s="6"/>
      <c r="V20" s="7"/>
      <c r="W20" s="8"/>
      <c r="X20" s="7"/>
      <c r="Y20" s="7"/>
      <c r="Z20" s="12"/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30</v>
      </c>
      <c r="F21" s="16" t="s">
        <v>239</v>
      </c>
      <c r="G21" s="23">
        <v>9</v>
      </c>
      <c r="H21" s="23">
        <v>2</v>
      </c>
      <c r="I21" s="16">
        <v>2</v>
      </c>
      <c r="J21" s="24"/>
      <c r="K21" s="13">
        <v>2</v>
      </c>
      <c r="L21" s="23"/>
      <c r="M21" s="5"/>
      <c r="N21" s="6"/>
      <c r="O21" s="7"/>
      <c r="P21" s="8"/>
      <c r="Q21" s="7"/>
      <c r="R21" s="19">
        <v>0</v>
      </c>
      <c r="S21" s="23">
        <v>1</v>
      </c>
      <c r="T21" s="5"/>
      <c r="U21" s="6"/>
      <c r="V21" s="7"/>
      <c r="W21" s="8"/>
      <c r="X21" s="7"/>
      <c r="Y21" s="7">
        <v>1</v>
      </c>
      <c r="Z21" s="12"/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30</v>
      </c>
      <c r="F22" s="16" t="s">
        <v>239</v>
      </c>
      <c r="G22" s="23">
        <v>9</v>
      </c>
      <c r="H22" s="23">
        <v>2</v>
      </c>
      <c r="I22" s="16">
        <v>2</v>
      </c>
      <c r="J22" s="24"/>
      <c r="K22" s="13">
        <v>3</v>
      </c>
      <c r="L22" s="23">
        <v>1</v>
      </c>
      <c r="M22" s="5"/>
      <c r="N22" s="6"/>
      <c r="O22" s="7">
        <v>1</v>
      </c>
      <c r="P22" s="8"/>
      <c r="Q22" s="7"/>
      <c r="R22" s="19">
        <v>1</v>
      </c>
      <c r="S22" s="23">
        <v>1</v>
      </c>
      <c r="T22" s="5"/>
      <c r="U22" s="6"/>
      <c r="V22" s="7">
        <v>1</v>
      </c>
      <c r="W22" s="8"/>
      <c r="X22" s="7"/>
      <c r="Y22" s="7"/>
      <c r="Z22" s="12"/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30</v>
      </c>
      <c r="F23" s="16" t="s">
        <v>239</v>
      </c>
      <c r="G23" s="23">
        <v>9</v>
      </c>
      <c r="H23" s="23">
        <v>4</v>
      </c>
      <c r="I23" s="16">
        <v>2</v>
      </c>
      <c r="J23" s="24"/>
      <c r="K23" s="13">
        <v>2</v>
      </c>
      <c r="L23" s="23"/>
      <c r="M23" s="5"/>
      <c r="N23" s="6"/>
      <c r="O23" s="7"/>
      <c r="P23" s="8"/>
      <c r="Q23" s="7"/>
      <c r="R23" s="19">
        <v>0</v>
      </c>
      <c r="S23" s="23">
        <v>1</v>
      </c>
      <c r="T23" s="5"/>
      <c r="U23" s="6"/>
      <c r="V23" s="7"/>
      <c r="W23" s="8"/>
      <c r="X23" s="7"/>
      <c r="Y23" s="7">
        <v>1</v>
      </c>
      <c r="Z23" s="12"/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30</v>
      </c>
      <c r="F24" s="16" t="s">
        <v>239</v>
      </c>
      <c r="G24" s="23">
        <v>9</v>
      </c>
      <c r="H24" s="23">
        <v>4</v>
      </c>
      <c r="I24" s="16">
        <v>2</v>
      </c>
      <c r="J24" s="24"/>
      <c r="K24" s="13">
        <v>2</v>
      </c>
      <c r="L24" s="23"/>
      <c r="M24" s="5"/>
      <c r="N24" s="6"/>
      <c r="O24" s="7"/>
      <c r="P24" s="8"/>
      <c r="Q24" s="7"/>
      <c r="R24" s="19">
        <v>0</v>
      </c>
      <c r="S24" s="23">
        <v>1</v>
      </c>
      <c r="T24" s="5"/>
      <c r="U24" s="6">
        <v>1</v>
      </c>
      <c r="V24" s="7"/>
      <c r="W24" s="8"/>
      <c r="X24" s="7"/>
      <c r="Y24" s="7"/>
      <c r="Z24" s="12"/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30</v>
      </c>
      <c r="F25" s="16" t="s">
        <v>239</v>
      </c>
      <c r="G25" s="23">
        <v>9</v>
      </c>
      <c r="H25" s="23">
        <v>5</v>
      </c>
      <c r="I25" s="16">
        <v>2</v>
      </c>
      <c r="J25" s="24"/>
      <c r="K25" s="13">
        <v>2</v>
      </c>
      <c r="L25" s="23"/>
      <c r="M25" s="5"/>
      <c r="N25" s="6"/>
      <c r="O25" s="7"/>
      <c r="P25" s="8"/>
      <c r="Q25" s="7"/>
      <c r="R25" s="19">
        <v>0</v>
      </c>
      <c r="S25" s="23">
        <v>1</v>
      </c>
      <c r="T25" s="5">
        <v>2</v>
      </c>
      <c r="U25" s="6"/>
      <c r="V25" s="7"/>
      <c r="W25" s="8"/>
      <c r="X25" s="7"/>
      <c r="Y25" s="7"/>
      <c r="Z25" s="12"/>
      <c r="AA25" s="19">
        <v>2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30</v>
      </c>
      <c r="F26" s="16" t="s">
        <v>239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2</v>
      </c>
      <c r="M26" s="5"/>
      <c r="N26" s="6">
        <v>1</v>
      </c>
      <c r="O26" s="7"/>
      <c r="P26" s="8">
        <v>1</v>
      </c>
      <c r="Q26" s="7"/>
      <c r="R26" s="19">
        <v>2</v>
      </c>
      <c r="S26" s="23"/>
      <c r="T26" s="5"/>
      <c r="U26" s="6"/>
      <c r="V26" s="7"/>
      <c r="W26" s="8"/>
      <c r="X26" s="7"/>
      <c r="Y26" s="7"/>
      <c r="Z26" s="12"/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30</v>
      </c>
      <c r="F27" s="16" t="s">
        <v>239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/>
      <c r="N27" s="6">
        <v>1</v>
      </c>
      <c r="O27" s="7"/>
      <c r="P27" s="8">
        <v>1</v>
      </c>
      <c r="Q27" s="7"/>
      <c r="R27" s="19">
        <v>2</v>
      </c>
      <c r="S27" s="23"/>
      <c r="T27" s="5"/>
      <c r="U27" s="6"/>
      <c r="V27" s="7"/>
      <c r="W27" s="8"/>
      <c r="X27" s="7"/>
      <c r="Y27" s="7"/>
      <c r="Z27" s="12"/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30</v>
      </c>
      <c r="F28" s="16" t="s">
        <v>239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1</v>
      </c>
      <c r="O28" s="7"/>
      <c r="P28" s="8"/>
      <c r="Q28" s="7"/>
      <c r="R28" s="19">
        <v>2</v>
      </c>
      <c r="S28" s="23"/>
      <c r="T28" s="5"/>
      <c r="U28" s="6"/>
      <c r="V28" s="7"/>
      <c r="W28" s="8"/>
      <c r="X28" s="7"/>
      <c r="Y28" s="7"/>
      <c r="Z28" s="12"/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30</v>
      </c>
      <c r="F29" s="16" t="s">
        <v>239</v>
      </c>
      <c r="G29" s="23">
        <v>9</v>
      </c>
      <c r="H29" s="23">
        <v>3</v>
      </c>
      <c r="I29" s="16">
        <v>2</v>
      </c>
      <c r="J29" s="24"/>
      <c r="K29" s="13">
        <v>3</v>
      </c>
      <c r="L29" s="23">
        <v>1</v>
      </c>
      <c r="M29" s="5"/>
      <c r="N29" s="6">
        <v>1</v>
      </c>
      <c r="O29" s="7">
        <v>1</v>
      </c>
      <c r="P29" s="8"/>
      <c r="Q29" s="7"/>
      <c r="R29" s="19">
        <v>2</v>
      </c>
      <c r="S29" s="23">
        <v>1</v>
      </c>
      <c r="T29" s="5"/>
      <c r="U29" s="6"/>
      <c r="V29" s="7">
        <v>1</v>
      </c>
      <c r="W29" s="8"/>
      <c r="X29" s="7"/>
      <c r="Y29" s="7"/>
      <c r="Z29" s="12"/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30</v>
      </c>
      <c r="F30" s="16" t="s">
        <v>239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2</v>
      </c>
      <c r="M30" s="5"/>
      <c r="N30" s="6"/>
      <c r="O30" s="7"/>
      <c r="P30" s="8"/>
      <c r="Q30" s="7">
        <v>1</v>
      </c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30</v>
      </c>
      <c r="F31" s="16" t="s">
        <v>239</v>
      </c>
      <c r="G31" s="23">
        <v>9</v>
      </c>
      <c r="H31" s="23">
        <v>3</v>
      </c>
      <c r="I31" s="16">
        <v>2</v>
      </c>
      <c r="J31" s="24"/>
      <c r="K31" s="13">
        <v>1</v>
      </c>
      <c r="L31" s="23">
        <v>1</v>
      </c>
      <c r="M31" s="5"/>
      <c r="N31" s="6">
        <v>1</v>
      </c>
      <c r="O31" s="7"/>
      <c r="P31" s="8"/>
      <c r="Q31" s="7"/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30</v>
      </c>
      <c r="F32" s="16" t="s">
        <v>239</v>
      </c>
      <c r="G32" s="23">
        <v>9</v>
      </c>
      <c r="H32" s="23">
        <v>6</v>
      </c>
      <c r="I32" s="16">
        <v>2</v>
      </c>
      <c r="J32" s="24"/>
      <c r="K32" s="13">
        <v>1</v>
      </c>
      <c r="L32" s="23">
        <v>1</v>
      </c>
      <c r="M32" s="5"/>
      <c r="N32" s="6"/>
      <c r="O32" s="7">
        <v>1</v>
      </c>
      <c r="P32" s="8"/>
      <c r="Q32" s="7"/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30</v>
      </c>
      <c r="F33" s="16" t="s">
        <v>239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/>
      <c r="N33" s="6">
        <v>2</v>
      </c>
      <c r="O33" s="7"/>
      <c r="P33" s="8"/>
      <c r="Q33" s="7"/>
      <c r="R33" s="19">
        <v>2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30</v>
      </c>
      <c r="F34" s="16" t="s">
        <v>239</v>
      </c>
      <c r="G34" s="23">
        <v>9</v>
      </c>
      <c r="H34" s="23">
        <v>2</v>
      </c>
      <c r="I34" s="16">
        <v>2</v>
      </c>
      <c r="J34" s="24"/>
      <c r="K34" s="13">
        <v>2</v>
      </c>
      <c r="L34" s="23"/>
      <c r="M34" s="5"/>
      <c r="N34" s="6"/>
      <c r="O34" s="7"/>
      <c r="P34" s="8"/>
      <c r="Q34" s="7"/>
      <c r="R34" s="19">
        <v>0</v>
      </c>
      <c r="S34" s="23">
        <v>1</v>
      </c>
      <c r="T34" s="5"/>
      <c r="U34" s="6">
        <v>1</v>
      </c>
      <c r="V34" s="7"/>
      <c r="W34" s="8"/>
      <c r="X34" s="7"/>
      <c r="Y34" s="7"/>
      <c r="Z34" s="12"/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30</v>
      </c>
      <c r="F35" s="16" t="s">
        <v>239</v>
      </c>
      <c r="G35" s="23">
        <v>9</v>
      </c>
      <c r="H35" s="23">
        <v>6</v>
      </c>
      <c r="I35" s="16">
        <v>2</v>
      </c>
      <c r="J35" s="24"/>
      <c r="K35" s="13">
        <v>1</v>
      </c>
      <c r="L35" s="23">
        <v>1</v>
      </c>
      <c r="M35" s="5">
        <v>1</v>
      </c>
      <c r="N35" s="6"/>
      <c r="O35" s="7"/>
      <c r="P35" s="8"/>
      <c r="Q35" s="7"/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30</v>
      </c>
      <c r="F36" s="16" t="s">
        <v>239</v>
      </c>
      <c r="G36" s="23">
        <v>9</v>
      </c>
      <c r="H36" s="23">
        <v>2</v>
      </c>
      <c r="I36" s="16">
        <v>2</v>
      </c>
      <c r="J36" s="24"/>
      <c r="K36" s="13">
        <v>2</v>
      </c>
      <c r="L36" s="23"/>
      <c r="M36" s="5"/>
      <c r="N36" s="6"/>
      <c r="O36" s="7"/>
      <c r="P36" s="8"/>
      <c r="Q36" s="7"/>
      <c r="R36" s="19">
        <v>0</v>
      </c>
      <c r="S36" s="23">
        <v>1</v>
      </c>
      <c r="T36" s="5"/>
      <c r="U36" s="6"/>
      <c r="V36" s="7"/>
      <c r="W36" s="8"/>
      <c r="X36" s="7"/>
      <c r="Y36" s="7">
        <v>1</v>
      </c>
      <c r="Z36" s="12"/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30</v>
      </c>
      <c r="F37" s="16" t="s">
        <v>239</v>
      </c>
      <c r="G37" s="23">
        <v>9</v>
      </c>
      <c r="H37" s="23">
        <v>7</v>
      </c>
      <c r="I37" s="16">
        <v>2</v>
      </c>
      <c r="J37" s="24"/>
      <c r="K37" s="13">
        <v>2</v>
      </c>
      <c r="L37" s="23"/>
      <c r="M37" s="5"/>
      <c r="N37" s="6"/>
      <c r="O37" s="7"/>
      <c r="P37" s="8"/>
      <c r="Q37" s="7"/>
      <c r="R37" s="19">
        <v>0</v>
      </c>
      <c r="S37" s="23">
        <v>1</v>
      </c>
      <c r="T37" s="5"/>
      <c r="U37" s="6"/>
      <c r="V37" s="7"/>
      <c r="W37" s="8"/>
      <c r="X37" s="7"/>
      <c r="Y37" s="7">
        <v>1</v>
      </c>
      <c r="Z37" s="12"/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30</v>
      </c>
      <c r="F38" s="16" t="s">
        <v>239</v>
      </c>
      <c r="G38" s="23">
        <v>10</v>
      </c>
      <c r="H38" s="23">
        <v>6</v>
      </c>
      <c r="I38" s="16">
        <v>2</v>
      </c>
      <c r="J38" s="24"/>
      <c r="K38" s="13">
        <v>1</v>
      </c>
      <c r="L38" s="23">
        <v>1</v>
      </c>
      <c r="M38" s="5"/>
      <c r="N38" s="6"/>
      <c r="O38" s="7">
        <v>1</v>
      </c>
      <c r="P38" s="8"/>
      <c r="Q38" s="7"/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30</v>
      </c>
      <c r="F39" s="16" t="s">
        <v>239</v>
      </c>
      <c r="G39" s="23">
        <v>10</v>
      </c>
      <c r="H39" s="23">
        <v>4</v>
      </c>
      <c r="I39" s="16">
        <v>2</v>
      </c>
      <c r="J39" s="24"/>
      <c r="K39" s="13">
        <v>1</v>
      </c>
      <c r="L39" s="23">
        <v>1</v>
      </c>
      <c r="M39" s="5"/>
      <c r="N39" s="6">
        <v>1</v>
      </c>
      <c r="O39" s="7">
        <v>1</v>
      </c>
      <c r="P39" s="8"/>
      <c r="Q39" s="7"/>
      <c r="R39" s="19">
        <v>2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30</v>
      </c>
      <c r="F40" s="16" t="s">
        <v>239</v>
      </c>
      <c r="G40" s="23">
        <v>10</v>
      </c>
      <c r="H40" s="23">
        <v>4</v>
      </c>
      <c r="I40" s="16">
        <v>2</v>
      </c>
      <c r="J40" s="24"/>
      <c r="K40" s="13">
        <v>1</v>
      </c>
      <c r="L40" s="23">
        <v>1</v>
      </c>
      <c r="M40" s="5"/>
      <c r="N40" s="6">
        <v>1</v>
      </c>
      <c r="O40" s="7">
        <v>1</v>
      </c>
      <c r="P40" s="8"/>
      <c r="Q40" s="7"/>
      <c r="R40" s="19">
        <v>2</v>
      </c>
      <c r="S40" s="23"/>
      <c r="T40" s="5"/>
      <c r="U40" s="6"/>
      <c r="V40" s="7"/>
      <c r="W40" s="8"/>
      <c r="X40" s="7"/>
      <c r="Y40" s="7"/>
      <c r="Z40" s="12"/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30</v>
      </c>
      <c r="F41" s="16" t="s">
        <v>239</v>
      </c>
      <c r="G41" s="23">
        <v>10</v>
      </c>
      <c r="H41" s="23">
        <v>2</v>
      </c>
      <c r="I41" s="16">
        <v>2</v>
      </c>
      <c r="J41" s="24"/>
      <c r="K41" s="13">
        <v>1</v>
      </c>
      <c r="L41" s="23">
        <v>1</v>
      </c>
      <c r="M41" s="5"/>
      <c r="N41" s="6">
        <v>1</v>
      </c>
      <c r="O41" s="7"/>
      <c r="P41" s="8"/>
      <c r="Q41" s="7"/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30</v>
      </c>
      <c r="F42" s="16" t="s">
        <v>239</v>
      </c>
      <c r="G42" s="23">
        <v>9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2</v>
      </c>
      <c r="N42" s="6"/>
      <c r="O42" s="7"/>
      <c r="P42" s="8"/>
      <c r="Q42" s="7"/>
      <c r="R42" s="19">
        <v>2</v>
      </c>
      <c r="S42" s="23"/>
      <c r="T42" s="5"/>
      <c r="U42" s="6"/>
      <c r="V42" s="7"/>
      <c r="W42" s="8"/>
      <c r="X42" s="7"/>
      <c r="Y42" s="7"/>
      <c r="Z42" s="12"/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30</v>
      </c>
      <c r="F43" s="16" t="s">
        <v>239</v>
      </c>
      <c r="G43" s="23">
        <v>10</v>
      </c>
      <c r="H43" s="23">
        <v>2</v>
      </c>
      <c r="I43" s="16">
        <v>2</v>
      </c>
      <c r="J43" s="24"/>
      <c r="K43" s="13">
        <v>1</v>
      </c>
      <c r="L43" s="23">
        <v>1</v>
      </c>
      <c r="M43" s="5"/>
      <c r="N43" s="6">
        <v>1</v>
      </c>
      <c r="O43" s="7"/>
      <c r="P43" s="8"/>
      <c r="Q43" s="7"/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30</v>
      </c>
      <c r="F44" s="16" t="s">
        <v>239</v>
      </c>
      <c r="G44" s="23">
        <v>9</v>
      </c>
      <c r="H44" s="23">
        <v>4</v>
      </c>
      <c r="I44" s="16">
        <v>2</v>
      </c>
      <c r="J44" s="24"/>
      <c r="K44" s="13">
        <v>1</v>
      </c>
      <c r="L44" s="23">
        <v>1</v>
      </c>
      <c r="M44" s="5"/>
      <c r="N44" s="6"/>
      <c r="O44" s="7">
        <v>1</v>
      </c>
      <c r="P44" s="8"/>
      <c r="Q44" s="7"/>
      <c r="R44" s="19">
        <v>1</v>
      </c>
      <c r="S44" s="23"/>
      <c r="T44" s="5"/>
      <c r="U44" s="6"/>
      <c r="V44" s="7"/>
      <c r="W44" s="8"/>
      <c r="X44" s="7"/>
      <c r="Y44" s="7"/>
      <c r="Z44" s="12"/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30</v>
      </c>
      <c r="F45" s="16" t="s">
        <v>239</v>
      </c>
      <c r="G45" s="23">
        <v>10</v>
      </c>
      <c r="H45" s="23">
        <v>3</v>
      </c>
      <c r="I45" s="16">
        <v>2</v>
      </c>
      <c r="J45" s="24"/>
      <c r="K45" s="13">
        <v>2</v>
      </c>
      <c r="L45" s="23"/>
      <c r="M45" s="5"/>
      <c r="N45" s="6"/>
      <c r="O45" s="7"/>
      <c r="P45" s="8"/>
      <c r="Q45" s="7"/>
      <c r="R45" s="19">
        <v>0</v>
      </c>
      <c r="S45" s="23">
        <v>1</v>
      </c>
      <c r="T45" s="5"/>
      <c r="U45" s="6">
        <v>1</v>
      </c>
      <c r="V45" s="7"/>
      <c r="W45" s="8"/>
      <c r="X45" s="7"/>
      <c r="Y45" s="7"/>
      <c r="Z45" s="12"/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30</v>
      </c>
      <c r="F46" s="16" t="s">
        <v>239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1</v>
      </c>
      <c r="M46" s="5"/>
      <c r="N46" s="6">
        <v>1</v>
      </c>
      <c r="O46" s="7">
        <v>1</v>
      </c>
      <c r="P46" s="8"/>
      <c r="Q46" s="7"/>
      <c r="R46" s="19">
        <v>2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30</v>
      </c>
      <c r="F47" s="16" t="s">
        <v>239</v>
      </c>
      <c r="G47" s="23">
        <v>9</v>
      </c>
      <c r="H47" s="23">
        <v>4</v>
      </c>
      <c r="I47" s="16">
        <v>2</v>
      </c>
      <c r="J47" s="24"/>
      <c r="K47" s="13">
        <v>3</v>
      </c>
      <c r="L47" s="23">
        <v>1</v>
      </c>
      <c r="M47" s="5"/>
      <c r="N47" s="6">
        <v>1</v>
      </c>
      <c r="O47" s="7"/>
      <c r="P47" s="8"/>
      <c r="Q47" s="7"/>
      <c r="R47" s="19">
        <v>1</v>
      </c>
      <c r="S47" s="23">
        <v>3</v>
      </c>
      <c r="T47" s="5">
        <v>1</v>
      </c>
      <c r="U47" s="6"/>
      <c r="V47" s="7"/>
      <c r="W47" s="8"/>
      <c r="X47" s="7"/>
      <c r="Y47" s="7"/>
      <c r="Z47" s="12"/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30</v>
      </c>
      <c r="F48" s="16" t="s">
        <v>239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/>
      <c r="N48" s="6">
        <v>1</v>
      </c>
      <c r="O48" s="7"/>
      <c r="P48" s="8"/>
      <c r="Q48" s="7"/>
      <c r="R48" s="19">
        <v>1</v>
      </c>
      <c r="S48" s="23"/>
      <c r="T48" s="5"/>
      <c r="U48" s="6"/>
      <c r="V48" s="7"/>
      <c r="W48" s="8"/>
      <c r="X48" s="7"/>
      <c r="Y48" s="7"/>
      <c r="Z48" s="12"/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30</v>
      </c>
      <c r="F49" s="16" t="s">
        <v>239</v>
      </c>
      <c r="G49" s="23">
        <v>10</v>
      </c>
      <c r="H49" s="23">
        <v>2</v>
      </c>
      <c r="I49" s="16">
        <v>2</v>
      </c>
      <c r="J49" s="24"/>
      <c r="K49" s="13">
        <v>3</v>
      </c>
      <c r="L49" s="23">
        <v>1</v>
      </c>
      <c r="M49" s="5"/>
      <c r="N49" s="6">
        <v>1</v>
      </c>
      <c r="O49" s="7"/>
      <c r="P49" s="8"/>
      <c r="Q49" s="7"/>
      <c r="R49" s="19">
        <v>1</v>
      </c>
      <c r="S49" s="23">
        <v>1</v>
      </c>
      <c r="T49" s="5"/>
      <c r="U49" s="6">
        <v>1</v>
      </c>
      <c r="V49" s="7"/>
      <c r="W49" s="8"/>
      <c r="X49" s="7"/>
      <c r="Y49" s="7">
        <v>1</v>
      </c>
      <c r="Z49" s="12"/>
      <c r="AA49" s="19">
        <v>2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30</v>
      </c>
      <c r="F50" s="16" t="s">
        <v>239</v>
      </c>
      <c r="G50" s="23">
        <v>9</v>
      </c>
      <c r="H50" s="23">
        <v>2</v>
      </c>
      <c r="I50" s="16">
        <v>2</v>
      </c>
      <c r="J50" s="24"/>
      <c r="K50" s="13">
        <v>2</v>
      </c>
      <c r="L50" s="23"/>
      <c r="M50" s="5"/>
      <c r="N50" s="6"/>
      <c r="O50" s="7"/>
      <c r="P50" s="8"/>
      <c r="Q50" s="7"/>
      <c r="R50" s="19">
        <v>0</v>
      </c>
      <c r="S50" s="23">
        <v>3</v>
      </c>
      <c r="T50" s="5">
        <v>1</v>
      </c>
      <c r="U50" s="6"/>
      <c r="V50" s="7"/>
      <c r="W50" s="8"/>
      <c r="X50" s="7"/>
      <c r="Y50" s="7"/>
      <c r="Z50" s="12"/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30</v>
      </c>
      <c r="F51" s="16" t="s">
        <v>239</v>
      </c>
      <c r="G51" s="23">
        <v>10</v>
      </c>
      <c r="H51" s="23">
        <v>6</v>
      </c>
      <c r="I51" s="16">
        <v>2</v>
      </c>
      <c r="J51" s="24"/>
      <c r="K51" s="13">
        <v>1</v>
      </c>
      <c r="L51" s="23">
        <v>1</v>
      </c>
      <c r="M51" s="5"/>
      <c r="N51" s="6">
        <v>1</v>
      </c>
      <c r="O51" s="7">
        <v>1</v>
      </c>
      <c r="P51" s="8"/>
      <c r="Q51" s="7"/>
      <c r="R51" s="19">
        <v>2</v>
      </c>
      <c r="S51" s="23"/>
      <c r="T51" s="5"/>
      <c r="U51" s="6"/>
      <c r="V51" s="7"/>
      <c r="W51" s="8"/>
      <c r="X51" s="7"/>
      <c r="Y51" s="7"/>
      <c r="Z51" s="12"/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30</v>
      </c>
      <c r="F52" s="16" t="s">
        <v>239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/>
      <c r="N52" s="6"/>
      <c r="O52" s="7"/>
      <c r="P52" s="8">
        <v>1</v>
      </c>
      <c r="Q52" s="7"/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30</v>
      </c>
      <c r="F53" s="16" t="s">
        <v>239</v>
      </c>
      <c r="G53" s="23">
        <v>10</v>
      </c>
      <c r="H53" s="23">
        <v>6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>
        <v>0</v>
      </c>
      <c r="S53" s="23">
        <v>1</v>
      </c>
      <c r="T53" s="5"/>
      <c r="U53" s="6"/>
      <c r="V53" s="7"/>
      <c r="W53" s="8"/>
      <c r="X53" s="7"/>
      <c r="Y53" s="7">
        <v>1</v>
      </c>
      <c r="Z53" s="12"/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30</v>
      </c>
      <c r="F54" s="16" t="s">
        <v>239</v>
      </c>
      <c r="G54" s="23">
        <v>10</v>
      </c>
      <c r="H54" s="23">
        <v>8</v>
      </c>
      <c r="I54" s="16">
        <v>2</v>
      </c>
      <c r="J54" s="24"/>
      <c r="K54" s="13">
        <v>1</v>
      </c>
      <c r="L54" s="23">
        <v>1</v>
      </c>
      <c r="M54" s="5"/>
      <c r="N54" s="6">
        <v>1</v>
      </c>
      <c r="O54" s="7"/>
      <c r="P54" s="8"/>
      <c r="Q54" s="7"/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30</v>
      </c>
      <c r="F55" s="16" t="s">
        <v>239</v>
      </c>
      <c r="G55" s="23">
        <v>10</v>
      </c>
      <c r="H55" s="23">
        <v>8</v>
      </c>
      <c r="I55" s="16">
        <v>2</v>
      </c>
      <c r="J55" s="24"/>
      <c r="K55" s="13">
        <v>3</v>
      </c>
      <c r="L55" s="23">
        <v>1</v>
      </c>
      <c r="M55" s="5"/>
      <c r="N55" s="6">
        <v>1</v>
      </c>
      <c r="O55" s="7"/>
      <c r="P55" s="8"/>
      <c r="Q55" s="7"/>
      <c r="R55" s="19">
        <v>1</v>
      </c>
      <c r="S55" s="23">
        <v>1</v>
      </c>
      <c r="T55" s="5"/>
      <c r="U55" s="6"/>
      <c r="V55" s="7"/>
      <c r="W55" s="8"/>
      <c r="X55" s="7">
        <v>1</v>
      </c>
      <c r="Y55" s="7"/>
      <c r="Z55" s="12"/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30</v>
      </c>
      <c r="F56" s="16" t="s">
        <v>239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5</v>
      </c>
      <c r="M56" s="5"/>
      <c r="N56" s="6">
        <v>1</v>
      </c>
      <c r="O56" s="7"/>
      <c r="P56" s="8"/>
      <c r="Q56" s="7"/>
      <c r="R56" s="19">
        <v>1</v>
      </c>
      <c r="S56" s="23"/>
      <c r="T56" s="5"/>
      <c r="U56" s="6"/>
      <c r="V56" s="7"/>
      <c r="W56" s="8"/>
      <c r="X56" s="7"/>
      <c r="Y56" s="7"/>
      <c r="Z56" s="12"/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30</v>
      </c>
      <c r="F57" s="16" t="s">
        <v>239</v>
      </c>
      <c r="G57" s="23">
        <v>10</v>
      </c>
      <c r="H57" s="23">
        <v>2</v>
      </c>
      <c r="I57" s="16">
        <v>2</v>
      </c>
      <c r="J57" s="24"/>
      <c r="K57" s="13">
        <v>1</v>
      </c>
      <c r="L57" s="23">
        <v>1</v>
      </c>
      <c r="M57" s="5"/>
      <c r="N57" s="6">
        <v>1</v>
      </c>
      <c r="O57" s="7"/>
      <c r="P57" s="8"/>
      <c r="Q57" s="7"/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30</v>
      </c>
      <c r="F58" s="16" t="s">
        <v>239</v>
      </c>
      <c r="G58" s="23">
        <v>10</v>
      </c>
      <c r="H58" s="23">
        <v>6</v>
      </c>
      <c r="I58" s="16">
        <v>2</v>
      </c>
      <c r="J58" s="24"/>
      <c r="K58" s="13">
        <v>1</v>
      </c>
      <c r="L58" s="23">
        <v>1</v>
      </c>
      <c r="M58" s="5">
        <v>1</v>
      </c>
      <c r="N58" s="6"/>
      <c r="O58" s="7"/>
      <c r="P58" s="8"/>
      <c r="Q58" s="7"/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30</v>
      </c>
      <c r="F59" s="16" t="s">
        <v>239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/>
      <c r="N59" s="6">
        <v>1</v>
      </c>
      <c r="O59" s="7"/>
      <c r="P59" s="8"/>
      <c r="Q59" s="7"/>
      <c r="R59" s="19">
        <v>1</v>
      </c>
      <c r="S59" s="23"/>
      <c r="T59" s="5"/>
      <c r="U59" s="6"/>
      <c r="V59" s="7"/>
      <c r="W59" s="8"/>
      <c r="X59" s="7"/>
      <c r="Y59" s="7"/>
      <c r="Z59" s="12"/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30</v>
      </c>
      <c r="F60" s="16" t="s">
        <v>239</v>
      </c>
      <c r="G60" s="23">
        <v>10</v>
      </c>
      <c r="H60" s="23">
        <v>2</v>
      </c>
      <c r="I60" s="16">
        <v>2</v>
      </c>
      <c r="J60" s="24"/>
      <c r="K60" s="13">
        <v>1</v>
      </c>
      <c r="L60" s="23">
        <v>1</v>
      </c>
      <c r="M60" s="5"/>
      <c r="N60" s="6">
        <v>1</v>
      </c>
      <c r="O60" s="7"/>
      <c r="P60" s="8"/>
      <c r="Q60" s="7"/>
      <c r="R60" s="19">
        <v>1</v>
      </c>
      <c r="S60" s="23"/>
      <c r="T60" s="5"/>
      <c r="U60" s="6"/>
      <c r="V60" s="7"/>
      <c r="W60" s="8"/>
      <c r="X60" s="7"/>
      <c r="Y60" s="7"/>
      <c r="Z60" s="12"/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30</v>
      </c>
      <c r="F61" s="16" t="s">
        <v>239</v>
      </c>
      <c r="G61" s="23">
        <v>10</v>
      </c>
      <c r="H61" s="23">
        <v>5</v>
      </c>
      <c r="I61" s="16">
        <v>2</v>
      </c>
      <c r="J61" s="24"/>
      <c r="K61" s="13">
        <v>1</v>
      </c>
      <c r="L61" s="23">
        <v>2</v>
      </c>
      <c r="M61" s="5"/>
      <c r="N61" s="6"/>
      <c r="O61" s="7">
        <v>1</v>
      </c>
      <c r="P61" s="8"/>
      <c r="Q61" s="7"/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30</v>
      </c>
      <c r="F62" s="16" t="s">
        <v>239</v>
      </c>
      <c r="G62" s="23">
        <v>10</v>
      </c>
      <c r="H62" s="23">
        <v>2</v>
      </c>
      <c r="I62" s="16">
        <v>2</v>
      </c>
      <c r="J62" s="24"/>
      <c r="K62" s="13">
        <v>1</v>
      </c>
      <c r="L62" s="23">
        <v>1</v>
      </c>
      <c r="M62" s="5"/>
      <c r="N62" s="6"/>
      <c r="O62" s="7"/>
      <c r="P62" s="8">
        <v>1</v>
      </c>
      <c r="Q62" s="7"/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30</v>
      </c>
      <c r="F63" s="16" t="s">
        <v>239</v>
      </c>
      <c r="G63" s="23">
        <v>10</v>
      </c>
      <c r="H63" s="23">
        <v>3</v>
      </c>
      <c r="I63" s="16">
        <v>2</v>
      </c>
      <c r="J63" s="24"/>
      <c r="K63" s="13">
        <v>1</v>
      </c>
      <c r="L63" s="23">
        <v>1</v>
      </c>
      <c r="M63" s="5"/>
      <c r="N63" s="6">
        <v>1</v>
      </c>
      <c r="O63" s="7">
        <v>1</v>
      </c>
      <c r="P63" s="8"/>
      <c r="Q63" s="7"/>
      <c r="R63" s="19">
        <v>2</v>
      </c>
      <c r="S63" s="23"/>
      <c r="T63" s="5"/>
      <c r="U63" s="6"/>
      <c r="V63" s="7"/>
      <c r="W63" s="8"/>
      <c r="X63" s="7"/>
      <c r="Y63" s="7"/>
      <c r="Z63" s="12"/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30</v>
      </c>
      <c r="F64" s="16" t="s">
        <v>239</v>
      </c>
      <c r="G64" s="23">
        <v>10</v>
      </c>
      <c r="H64" s="23">
        <v>4</v>
      </c>
      <c r="I64" s="16">
        <v>2</v>
      </c>
      <c r="J64" s="24"/>
      <c r="K64" s="13">
        <v>2</v>
      </c>
      <c r="L64" s="23"/>
      <c r="M64" s="5"/>
      <c r="N64" s="6"/>
      <c r="O64" s="7"/>
      <c r="P64" s="8"/>
      <c r="Q64" s="7"/>
      <c r="R64" s="19">
        <v>0</v>
      </c>
      <c r="S64" s="23">
        <v>1</v>
      </c>
      <c r="T64" s="5">
        <v>1</v>
      </c>
      <c r="U64" s="6"/>
      <c r="V64" s="7"/>
      <c r="W64" s="8"/>
      <c r="X64" s="7"/>
      <c r="Y64" s="7"/>
      <c r="Z64" s="12"/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30</v>
      </c>
      <c r="F65" s="16" t="s">
        <v>239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/>
      <c r="N65" s="6">
        <v>1</v>
      </c>
      <c r="O65" s="7"/>
      <c r="P65" s="8"/>
      <c r="Q65" s="7"/>
      <c r="R65" s="19">
        <v>1</v>
      </c>
      <c r="S65" s="23"/>
      <c r="T65" s="5"/>
      <c r="U65" s="6"/>
      <c r="V65" s="7"/>
      <c r="W65" s="8"/>
      <c r="X65" s="7"/>
      <c r="Y65" s="7"/>
      <c r="Z65" s="12"/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30</v>
      </c>
      <c r="F66" s="16" t="s">
        <v>239</v>
      </c>
      <c r="G66" s="23">
        <v>10</v>
      </c>
      <c r="H66" s="23">
        <v>2</v>
      </c>
      <c r="I66" s="16">
        <v>2</v>
      </c>
      <c r="J66" s="24"/>
      <c r="K66" s="13">
        <v>3</v>
      </c>
      <c r="L66" s="23">
        <v>1</v>
      </c>
      <c r="M66" s="5"/>
      <c r="N66" s="6"/>
      <c r="O66" s="7">
        <v>1</v>
      </c>
      <c r="P66" s="8"/>
      <c r="Q66" s="7"/>
      <c r="R66" s="19">
        <v>1</v>
      </c>
      <c r="S66" s="23">
        <v>1</v>
      </c>
      <c r="T66" s="5"/>
      <c r="U66" s="6"/>
      <c r="V66" s="7">
        <v>1</v>
      </c>
      <c r="W66" s="8"/>
      <c r="X66" s="7"/>
      <c r="Y66" s="7"/>
      <c r="Z66" s="12"/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30</v>
      </c>
      <c r="F67" s="16" t="s">
        <v>239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/>
      <c r="N67" s="6"/>
      <c r="O67" s="7">
        <v>1</v>
      </c>
      <c r="P67" s="8"/>
      <c r="Q67" s="7"/>
      <c r="R67" s="19">
        <v>1</v>
      </c>
      <c r="S67" s="23"/>
      <c r="T67" s="5"/>
      <c r="U67" s="6"/>
      <c r="V67" s="7"/>
      <c r="W67" s="8"/>
      <c r="X67" s="7"/>
      <c r="Y67" s="7"/>
      <c r="Z67" s="12"/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30</v>
      </c>
      <c r="F68" s="16" t="s">
        <v>239</v>
      </c>
      <c r="G68" s="23">
        <v>11</v>
      </c>
      <c r="H68" s="23">
        <v>2</v>
      </c>
      <c r="I68" s="16">
        <v>2</v>
      </c>
      <c r="J68" s="24"/>
      <c r="K68" s="13">
        <v>1</v>
      </c>
      <c r="L68" s="23">
        <v>1</v>
      </c>
      <c r="M68" s="5"/>
      <c r="N68" s="6"/>
      <c r="O68" s="7">
        <v>1</v>
      </c>
      <c r="P68" s="8"/>
      <c r="Q68" s="7"/>
      <c r="R68" s="19">
        <v>1</v>
      </c>
      <c r="S68" s="23"/>
      <c r="T68" s="5"/>
      <c r="U68" s="6"/>
      <c r="V68" s="7"/>
      <c r="W68" s="8"/>
      <c r="X68" s="7"/>
      <c r="Y68" s="7"/>
      <c r="Z68" s="12"/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30</v>
      </c>
      <c r="F69" s="16" t="s">
        <v>239</v>
      </c>
      <c r="G69" s="23">
        <v>11</v>
      </c>
      <c r="H69" s="23">
        <v>4</v>
      </c>
      <c r="I69" s="16">
        <v>2</v>
      </c>
      <c r="J69" s="24"/>
      <c r="K69" s="13">
        <v>1</v>
      </c>
      <c r="L69" s="23">
        <v>1</v>
      </c>
      <c r="M69" s="5"/>
      <c r="N69" s="6">
        <v>1</v>
      </c>
      <c r="O69" s="7"/>
      <c r="P69" s="8"/>
      <c r="Q69" s="7"/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30</v>
      </c>
      <c r="F70" s="16" t="s">
        <v>239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5</v>
      </c>
      <c r="M70" s="5">
        <v>1</v>
      </c>
      <c r="N70" s="6">
        <v>1</v>
      </c>
      <c r="O70" s="7"/>
      <c r="P70" s="8"/>
      <c r="Q70" s="7"/>
      <c r="R70" s="19">
        <v>2</v>
      </c>
      <c r="S70" s="23"/>
      <c r="T70" s="5"/>
      <c r="U70" s="6"/>
      <c r="V70" s="7"/>
      <c r="W70" s="8"/>
      <c r="X70" s="7"/>
      <c r="Y70" s="7"/>
      <c r="Z70" s="12"/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30</v>
      </c>
      <c r="F71" s="16" t="s">
        <v>239</v>
      </c>
      <c r="G71" s="23">
        <v>11</v>
      </c>
      <c r="H71" s="23">
        <v>4</v>
      </c>
      <c r="I71" s="16">
        <v>2</v>
      </c>
      <c r="J71" s="24"/>
      <c r="K71" s="13">
        <v>1</v>
      </c>
      <c r="L71" s="23">
        <v>1</v>
      </c>
      <c r="M71" s="5"/>
      <c r="N71" s="6">
        <v>1</v>
      </c>
      <c r="O71" s="7"/>
      <c r="P71" s="8"/>
      <c r="Q71" s="7"/>
      <c r="R71" s="19">
        <v>1</v>
      </c>
      <c r="S71" s="23"/>
      <c r="T71" s="5"/>
      <c r="U71" s="6"/>
      <c r="V71" s="7"/>
      <c r="W71" s="8"/>
      <c r="X71" s="7"/>
      <c r="Y71" s="7"/>
      <c r="Z71" s="12"/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30</v>
      </c>
      <c r="F72" s="16" t="s">
        <v>239</v>
      </c>
      <c r="G72" s="23">
        <v>10</v>
      </c>
      <c r="H72" s="23">
        <v>3</v>
      </c>
      <c r="I72" s="16">
        <v>2</v>
      </c>
      <c r="J72" s="24"/>
      <c r="K72" s="13">
        <v>3</v>
      </c>
      <c r="L72" s="23">
        <v>1</v>
      </c>
      <c r="M72" s="5"/>
      <c r="N72" s="6">
        <v>1</v>
      </c>
      <c r="O72" s="7"/>
      <c r="P72" s="8"/>
      <c r="Q72" s="7"/>
      <c r="R72" s="19">
        <v>1</v>
      </c>
      <c r="S72" s="23">
        <v>1</v>
      </c>
      <c r="T72" s="5">
        <v>1</v>
      </c>
      <c r="U72" s="6"/>
      <c r="V72" s="7"/>
      <c r="W72" s="8"/>
      <c r="X72" s="7"/>
      <c r="Y72" s="7"/>
      <c r="Z72" s="12"/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30</v>
      </c>
      <c r="F73" s="16" t="s">
        <v>239</v>
      </c>
      <c r="G73" s="23">
        <v>11</v>
      </c>
      <c r="H73" s="23">
        <v>7</v>
      </c>
      <c r="I73" s="16">
        <v>2</v>
      </c>
      <c r="J73" s="24"/>
      <c r="K73" s="13">
        <v>1</v>
      </c>
      <c r="L73" s="23">
        <v>1</v>
      </c>
      <c r="M73" s="5">
        <v>2</v>
      </c>
      <c r="N73" s="6"/>
      <c r="O73" s="7"/>
      <c r="P73" s="8"/>
      <c r="Q73" s="7"/>
      <c r="R73" s="19">
        <v>2</v>
      </c>
      <c r="S73" s="23"/>
      <c r="T73" s="5"/>
      <c r="U73" s="6"/>
      <c r="V73" s="7"/>
      <c r="W73" s="8"/>
      <c r="X73" s="7"/>
      <c r="Y73" s="7"/>
      <c r="Z73" s="12"/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30</v>
      </c>
      <c r="F74" s="16" t="s">
        <v>239</v>
      </c>
      <c r="G74" s="23">
        <v>11</v>
      </c>
      <c r="H74" s="23">
        <v>5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>
        <v>0</v>
      </c>
      <c r="S74" s="23">
        <v>1</v>
      </c>
      <c r="T74" s="5"/>
      <c r="U74" s="6"/>
      <c r="V74" s="7"/>
      <c r="W74" s="8"/>
      <c r="X74" s="7"/>
      <c r="Y74" s="7">
        <v>1</v>
      </c>
      <c r="Z74" s="12"/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30</v>
      </c>
      <c r="F75" s="16" t="s">
        <v>239</v>
      </c>
      <c r="G75" s="23">
        <v>11</v>
      </c>
      <c r="H75" s="23">
        <v>6</v>
      </c>
      <c r="I75" s="16">
        <v>2</v>
      </c>
      <c r="J75" s="24"/>
      <c r="K75" s="13">
        <v>3</v>
      </c>
      <c r="L75" s="23">
        <v>1</v>
      </c>
      <c r="M75" s="5"/>
      <c r="N75" s="6">
        <v>1</v>
      </c>
      <c r="O75" s="7"/>
      <c r="P75" s="8"/>
      <c r="Q75" s="7"/>
      <c r="R75" s="19">
        <v>1</v>
      </c>
      <c r="S75" s="23">
        <v>1</v>
      </c>
      <c r="T75" s="5"/>
      <c r="U75" s="6">
        <v>1</v>
      </c>
      <c r="V75" s="7"/>
      <c r="W75" s="8"/>
      <c r="X75" s="7"/>
      <c r="Y75" s="7"/>
      <c r="Z75" s="12"/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30</v>
      </c>
      <c r="F76" s="16" t="s">
        <v>239</v>
      </c>
      <c r="G76" s="23">
        <v>10</v>
      </c>
      <c r="H76" s="23">
        <v>2</v>
      </c>
      <c r="I76" s="16">
        <v>2</v>
      </c>
      <c r="J76" s="24"/>
      <c r="K76" s="13">
        <v>3</v>
      </c>
      <c r="L76" s="23">
        <v>1</v>
      </c>
      <c r="M76" s="5"/>
      <c r="N76" s="6">
        <v>1</v>
      </c>
      <c r="O76" s="7"/>
      <c r="P76" s="8"/>
      <c r="Q76" s="7"/>
      <c r="R76" s="19">
        <v>1</v>
      </c>
      <c r="S76" s="23">
        <v>1</v>
      </c>
      <c r="T76" s="5"/>
      <c r="U76" s="6">
        <v>1</v>
      </c>
      <c r="V76" s="7"/>
      <c r="W76" s="8"/>
      <c r="X76" s="7">
        <v>1</v>
      </c>
      <c r="Y76" s="7"/>
      <c r="Z76" s="12"/>
      <c r="AA76" s="19">
        <v>2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30</v>
      </c>
      <c r="F77" s="16" t="s">
        <v>239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/>
      <c r="N77" s="6">
        <v>1</v>
      </c>
      <c r="O77" s="7"/>
      <c r="P77" s="8"/>
      <c r="Q77" s="7"/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30</v>
      </c>
      <c r="F78" s="16" t="s">
        <v>239</v>
      </c>
      <c r="G78" s="23">
        <v>11</v>
      </c>
      <c r="H78" s="23">
        <v>5</v>
      </c>
      <c r="I78" s="16">
        <v>2</v>
      </c>
      <c r="J78" s="24"/>
      <c r="K78" s="13">
        <v>1</v>
      </c>
      <c r="L78" s="23">
        <v>1</v>
      </c>
      <c r="M78" s="5"/>
      <c r="N78" s="6">
        <v>1</v>
      </c>
      <c r="O78" s="7"/>
      <c r="P78" s="8"/>
      <c r="Q78" s="7"/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30</v>
      </c>
      <c r="F79" s="16" t="s">
        <v>239</v>
      </c>
      <c r="G79" s="23">
        <v>10</v>
      </c>
      <c r="H79" s="23">
        <v>6</v>
      </c>
      <c r="I79" s="16">
        <v>2</v>
      </c>
      <c r="J79" s="24"/>
      <c r="K79" s="13">
        <v>2</v>
      </c>
      <c r="L79" s="23"/>
      <c r="M79" s="5"/>
      <c r="N79" s="6"/>
      <c r="O79" s="7"/>
      <c r="P79" s="8"/>
      <c r="Q79" s="7"/>
      <c r="R79" s="19">
        <v>0</v>
      </c>
      <c r="S79" s="23">
        <v>3</v>
      </c>
      <c r="T79" s="5">
        <v>1</v>
      </c>
      <c r="U79" s="6"/>
      <c r="V79" s="7"/>
      <c r="W79" s="8"/>
      <c r="X79" s="7"/>
      <c r="Y79" s="7"/>
      <c r="Z79" s="12"/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30</v>
      </c>
      <c r="F80" s="16" t="s">
        <v>239</v>
      </c>
      <c r="G80" s="23">
        <v>11</v>
      </c>
      <c r="H80" s="23">
        <v>1</v>
      </c>
      <c r="I80" s="16">
        <v>2</v>
      </c>
      <c r="J80" s="24"/>
      <c r="K80" s="13">
        <v>1</v>
      </c>
      <c r="L80" s="23">
        <v>1</v>
      </c>
      <c r="M80" s="5"/>
      <c r="N80" s="6">
        <v>1</v>
      </c>
      <c r="O80" s="7"/>
      <c r="P80" s="8"/>
      <c r="Q80" s="7"/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30</v>
      </c>
      <c r="F81" s="16" t="s">
        <v>239</v>
      </c>
      <c r="G81" s="23">
        <v>11</v>
      </c>
      <c r="H81" s="23">
        <v>3</v>
      </c>
      <c r="I81" s="16">
        <v>2</v>
      </c>
      <c r="J81" s="24"/>
      <c r="K81" s="13">
        <v>3</v>
      </c>
      <c r="L81" s="23">
        <v>1</v>
      </c>
      <c r="M81" s="5"/>
      <c r="N81" s="6">
        <v>1</v>
      </c>
      <c r="O81" s="7">
        <v>1</v>
      </c>
      <c r="P81" s="8"/>
      <c r="Q81" s="7"/>
      <c r="R81" s="19">
        <v>2</v>
      </c>
      <c r="S81" s="23">
        <v>1</v>
      </c>
      <c r="T81" s="5"/>
      <c r="U81" s="6"/>
      <c r="V81" s="7">
        <v>2</v>
      </c>
      <c r="W81" s="8"/>
      <c r="X81" s="7"/>
      <c r="Y81" s="7"/>
      <c r="Z81" s="12"/>
      <c r="AA81" s="19">
        <v>2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30</v>
      </c>
      <c r="F82" s="16" t="s">
        <v>239</v>
      </c>
      <c r="G82" s="23">
        <v>11</v>
      </c>
      <c r="H82" s="23">
        <v>4</v>
      </c>
      <c r="I82" s="16">
        <v>2</v>
      </c>
      <c r="J82" s="24"/>
      <c r="K82" s="13">
        <v>3</v>
      </c>
      <c r="L82" s="23">
        <v>1</v>
      </c>
      <c r="M82" s="5"/>
      <c r="N82" s="6"/>
      <c r="O82" s="7">
        <v>1</v>
      </c>
      <c r="P82" s="8"/>
      <c r="Q82" s="7"/>
      <c r="R82" s="19">
        <v>1</v>
      </c>
      <c r="S82" s="23">
        <v>1</v>
      </c>
      <c r="T82" s="5"/>
      <c r="U82" s="6"/>
      <c r="V82" s="7">
        <v>1</v>
      </c>
      <c r="W82" s="8"/>
      <c r="X82" s="7"/>
      <c r="Y82" s="7"/>
      <c r="Z82" s="12"/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30</v>
      </c>
      <c r="F83" s="16" t="s">
        <v>239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/>
      <c r="N83" s="6">
        <v>1</v>
      </c>
      <c r="O83" s="7"/>
      <c r="P83" s="8"/>
      <c r="Q83" s="7"/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30</v>
      </c>
      <c r="F84" s="16" t="s">
        <v>239</v>
      </c>
      <c r="G84" s="23">
        <v>11</v>
      </c>
      <c r="H84" s="23">
        <v>3</v>
      </c>
      <c r="I84" s="16">
        <v>2</v>
      </c>
      <c r="J84" s="24"/>
      <c r="K84" s="13">
        <v>2</v>
      </c>
      <c r="L84" s="23"/>
      <c r="M84" s="5"/>
      <c r="N84" s="6"/>
      <c r="O84" s="7"/>
      <c r="P84" s="8"/>
      <c r="Q84" s="7"/>
      <c r="R84" s="19">
        <v>0</v>
      </c>
      <c r="S84" s="23">
        <v>3</v>
      </c>
      <c r="T84" s="5">
        <v>2</v>
      </c>
      <c r="U84" s="6"/>
      <c r="V84" s="7"/>
      <c r="W84" s="8"/>
      <c r="X84" s="7"/>
      <c r="Y84" s="7"/>
      <c r="Z84" s="12"/>
      <c r="AA84" s="19">
        <v>2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30</v>
      </c>
      <c r="F85" s="16" t="s">
        <v>239</v>
      </c>
      <c r="G85" s="23">
        <v>11</v>
      </c>
      <c r="H85" s="23">
        <v>2</v>
      </c>
      <c r="I85" s="16">
        <v>2</v>
      </c>
      <c r="J85" s="24"/>
      <c r="K85" s="13">
        <v>1</v>
      </c>
      <c r="L85" s="23">
        <v>1</v>
      </c>
      <c r="M85" s="5"/>
      <c r="N85" s="6">
        <v>1</v>
      </c>
      <c r="O85" s="7"/>
      <c r="P85" s="8"/>
      <c r="Q85" s="7"/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30</v>
      </c>
      <c r="F86" s="16" t="s">
        <v>239</v>
      </c>
      <c r="G86" s="23">
        <v>11</v>
      </c>
      <c r="H86" s="23">
        <v>8</v>
      </c>
      <c r="I86" s="16">
        <v>2</v>
      </c>
      <c r="J86" s="24"/>
      <c r="K86" s="13">
        <v>1</v>
      </c>
      <c r="L86" s="23">
        <v>1</v>
      </c>
      <c r="M86" s="5"/>
      <c r="N86" s="6">
        <v>1</v>
      </c>
      <c r="O86" s="7"/>
      <c r="P86" s="8"/>
      <c r="Q86" s="7"/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30</v>
      </c>
      <c r="F87" s="16" t="s">
        <v>239</v>
      </c>
      <c r="G87" s="23">
        <v>11</v>
      </c>
      <c r="H87" s="23">
        <v>2</v>
      </c>
      <c r="I87" s="16">
        <v>2</v>
      </c>
      <c r="J87" s="24"/>
      <c r="K87" s="13">
        <v>1</v>
      </c>
      <c r="L87" s="23">
        <v>1</v>
      </c>
      <c r="M87" s="5"/>
      <c r="N87" s="6">
        <v>1</v>
      </c>
      <c r="O87" s="7"/>
      <c r="P87" s="8"/>
      <c r="Q87" s="7"/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30</v>
      </c>
      <c r="F88" s="16" t="s">
        <v>239</v>
      </c>
      <c r="G88" s="23">
        <v>11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1</v>
      </c>
      <c r="O88" s="7"/>
      <c r="P88" s="8"/>
      <c r="Q88" s="7"/>
      <c r="R88" s="19">
        <v>2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30</v>
      </c>
      <c r="F89" s="16" t="s">
        <v>239</v>
      </c>
      <c r="G89" s="23">
        <v>11</v>
      </c>
      <c r="H89" s="23">
        <v>3</v>
      </c>
      <c r="I89" s="16">
        <v>2</v>
      </c>
      <c r="J89" s="24"/>
      <c r="K89" s="13">
        <v>1</v>
      </c>
      <c r="L89" s="23">
        <v>1</v>
      </c>
      <c r="M89" s="5"/>
      <c r="N89" s="6">
        <v>1</v>
      </c>
      <c r="O89" s="7"/>
      <c r="P89" s="8"/>
      <c r="Q89" s="7"/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30</v>
      </c>
      <c r="F90" s="16" t="s">
        <v>239</v>
      </c>
      <c r="G90" s="23">
        <v>11</v>
      </c>
      <c r="H90" s="23">
        <v>3</v>
      </c>
      <c r="I90" s="16">
        <v>2</v>
      </c>
      <c r="J90" s="24"/>
      <c r="K90" s="13">
        <v>1</v>
      </c>
      <c r="L90" s="23">
        <v>1</v>
      </c>
      <c r="M90" s="5"/>
      <c r="N90" s="6">
        <v>1</v>
      </c>
      <c r="O90" s="7"/>
      <c r="P90" s="8"/>
      <c r="Q90" s="7"/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30</v>
      </c>
      <c r="F91" s="16" t="s">
        <v>239</v>
      </c>
      <c r="G91" s="23">
        <v>11</v>
      </c>
      <c r="H91" s="23">
        <v>1</v>
      </c>
      <c r="I91" s="16">
        <v>2</v>
      </c>
      <c r="J91" s="24"/>
      <c r="K91" s="13">
        <v>1</v>
      </c>
      <c r="L91" s="23">
        <v>1</v>
      </c>
      <c r="M91" s="5"/>
      <c r="N91" s="6">
        <v>1</v>
      </c>
      <c r="O91" s="7"/>
      <c r="P91" s="8"/>
      <c r="Q91" s="7"/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30</v>
      </c>
      <c r="F92" s="16" t="s">
        <v>239</v>
      </c>
      <c r="G92" s="23">
        <v>11</v>
      </c>
      <c r="H92" s="23">
        <v>5</v>
      </c>
      <c r="I92" s="16">
        <v>2</v>
      </c>
      <c r="J92" s="24"/>
      <c r="K92" s="13">
        <v>1</v>
      </c>
      <c r="L92" s="23">
        <v>1</v>
      </c>
      <c r="M92" s="5"/>
      <c r="N92" s="6">
        <v>1</v>
      </c>
      <c r="O92" s="7"/>
      <c r="P92" s="8"/>
      <c r="Q92" s="7"/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30</v>
      </c>
      <c r="F93" s="16" t="s">
        <v>239</v>
      </c>
      <c r="G93" s="23">
        <v>11</v>
      </c>
      <c r="H93" s="23">
        <v>3</v>
      </c>
      <c r="I93" s="16">
        <v>2</v>
      </c>
      <c r="J93" s="24"/>
      <c r="K93" s="13">
        <v>3</v>
      </c>
      <c r="L93" s="23">
        <v>1</v>
      </c>
      <c r="M93" s="5"/>
      <c r="N93" s="6">
        <v>1</v>
      </c>
      <c r="O93" s="7"/>
      <c r="P93" s="8"/>
      <c r="Q93" s="7"/>
      <c r="R93" s="19">
        <v>1</v>
      </c>
      <c r="S93" s="23">
        <v>1</v>
      </c>
      <c r="T93" s="5"/>
      <c r="U93" s="6">
        <v>1</v>
      </c>
      <c r="V93" s="7"/>
      <c r="W93" s="8"/>
      <c r="X93" s="7"/>
      <c r="Y93" s="7"/>
      <c r="Z93" s="12"/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30</v>
      </c>
      <c r="F94" s="16" t="s">
        <v>239</v>
      </c>
      <c r="G94" s="23">
        <v>11</v>
      </c>
      <c r="H94" s="23">
        <v>3</v>
      </c>
      <c r="I94" s="16">
        <v>2</v>
      </c>
      <c r="J94" s="24"/>
      <c r="K94" s="13">
        <v>1</v>
      </c>
      <c r="L94" s="23">
        <v>1</v>
      </c>
      <c r="M94" s="5"/>
      <c r="N94" s="6">
        <v>1</v>
      </c>
      <c r="O94" s="7"/>
      <c r="P94" s="8"/>
      <c r="Q94" s="7">
        <v>1</v>
      </c>
      <c r="R94" s="19">
        <v>2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30</v>
      </c>
      <c r="F95" s="16" t="s">
        <v>239</v>
      </c>
      <c r="G95" s="23">
        <v>11</v>
      </c>
      <c r="H95" s="23">
        <v>6</v>
      </c>
      <c r="I95" s="16">
        <v>2</v>
      </c>
      <c r="J95" s="24"/>
      <c r="K95" s="13">
        <v>1</v>
      </c>
      <c r="L95" s="23">
        <v>1</v>
      </c>
      <c r="M95" s="5"/>
      <c r="N95" s="6">
        <v>1</v>
      </c>
      <c r="O95" s="7"/>
      <c r="P95" s="8"/>
      <c r="Q95" s="7"/>
      <c r="R95" s="19">
        <v>1</v>
      </c>
      <c r="S95" s="23"/>
      <c r="T95" s="5"/>
      <c r="U95" s="6"/>
      <c r="V95" s="7"/>
      <c r="W95" s="8"/>
      <c r="X95" s="7"/>
      <c r="Y95" s="7"/>
      <c r="Z95" s="12"/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30</v>
      </c>
      <c r="F96" s="16" t="s">
        <v>239</v>
      </c>
      <c r="G96" s="23">
        <v>11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1</v>
      </c>
      <c r="N96" s="6"/>
      <c r="O96" s="7"/>
      <c r="P96" s="8"/>
      <c r="Q96" s="7"/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30</v>
      </c>
      <c r="F97" s="16" t="s">
        <v>239</v>
      </c>
      <c r="G97" s="23">
        <v>11</v>
      </c>
      <c r="H97" s="23">
        <v>7</v>
      </c>
      <c r="I97" s="16">
        <v>2</v>
      </c>
      <c r="J97" s="24"/>
      <c r="K97" s="13">
        <v>1</v>
      </c>
      <c r="L97" s="23">
        <v>1</v>
      </c>
      <c r="M97" s="5"/>
      <c r="N97" s="6"/>
      <c r="O97" s="7">
        <v>1</v>
      </c>
      <c r="P97" s="8"/>
      <c r="Q97" s="7"/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30</v>
      </c>
      <c r="F98" s="16" t="s">
        <v>239</v>
      </c>
      <c r="G98" s="23">
        <v>11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1</v>
      </c>
      <c r="N98" s="6"/>
      <c r="O98" s="7"/>
      <c r="P98" s="8"/>
      <c r="Q98" s="7"/>
      <c r="R98" s="19">
        <v>1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30</v>
      </c>
      <c r="F99" s="16" t="s">
        <v>239</v>
      </c>
      <c r="G99" s="23">
        <v>12</v>
      </c>
      <c r="H99" s="23">
        <v>3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>
        <v>0</v>
      </c>
      <c r="S99" s="23">
        <v>1</v>
      </c>
      <c r="T99" s="5"/>
      <c r="U99" s="6"/>
      <c r="V99" s="7"/>
      <c r="W99" s="8"/>
      <c r="X99" s="7"/>
      <c r="Y99" s="7">
        <v>1</v>
      </c>
      <c r="Z99" s="12"/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30</v>
      </c>
      <c r="F100" s="16" t="s">
        <v>239</v>
      </c>
      <c r="G100" s="23">
        <v>12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/>
      <c r="N100" s="6">
        <v>1</v>
      </c>
      <c r="O100" s="7"/>
      <c r="P100" s="8">
        <v>1</v>
      </c>
      <c r="Q100" s="7"/>
      <c r="R100" s="19">
        <v>2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30</v>
      </c>
      <c r="F101" s="16" t="s">
        <v>239</v>
      </c>
      <c r="G101" s="23">
        <v>11</v>
      </c>
      <c r="H101" s="23">
        <v>7</v>
      </c>
      <c r="I101" s="16">
        <v>2</v>
      </c>
      <c r="J101" s="24"/>
      <c r="K101" s="13">
        <v>1</v>
      </c>
      <c r="L101" s="23">
        <v>1</v>
      </c>
      <c r="M101" s="5"/>
      <c r="N101" s="6"/>
      <c r="O101" s="7"/>
      <c r="P101" s="8"/>
      <c r="Q101" s="7">
        <v>1</v>
      </c>
      <c r="R101" s="19">
        <v>1</v>
      </c>
      <c r="S101" s="23"/>
      <c r="T101" s="5"/>
      <c r="U101" s="6"/>
      <c r="V101" s="7"/>
      <c r="W101" s="8"/>
      <c r="X101" s="7"/>
      <c r="Y101" s="7"/>
      <c r="Z101" s="12"/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30</v>
      </c>
      <c r="F102" s="16" t="s">
        <v>239</v>
      </c>
      <c r="G102" s="23">
        <v>12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/>
      <c r="N102" s="6"/>
      <c r="O102" s="7"/>
      <c r="P102" s="8"/>
      <c r="Q102" s="7">
        <v>1</v>
      </c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30</v>
      </c>
      <c r="F103" s="16" t="s">
        <v>239</v>
      </c>
      <c r="G103" s="23">
        <v>11</v>
      </c>
      <c r="H103" s="23">
        <v>4</v>
      </c>
      <c r="I103" s="16">
        <v>2</v>
      </c>
      <c r="J103" s="24"/>
      <c r="K103" s="13">
        <v>2</v>
      </c>
      <c r="L103" s="23"/>
      <c r="M103" s="5"/>
      <c r="N103" s="6"/>
      <c r="O103" s="7"/>
      <c r="P103" s="8"/>
      <c r="Q103" s="7"/>
      <c r="R103" s="19">
        <v>0</v>
      </c>
      <c r="S103" s="23">
        <v>1</v>
      </c>
      <c r="T103" s="5"/>
      <c r="U103" s="6">
        <v>1</v>
      </c>
      <c r="V103" s="7"/>
      <c r="W103" s="8"/>
      <c r="X103" s="7"/>
      <c r="Y103" s="7"/>
      <c r="Z103" s="12"/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30</v>
      </c>
      <c r="F104" s="16" t="s">
        <v>239</v>
      </c>
      <c r="G104" s="23">
        <v>11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/>
      <c r="O104" s="7"/>
      <c r="P104" s="8"/>
      <c r="Q104" s="7"/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30</v>
      </c>
      <c r="F105" s="16" t="s">
        <v>239</v>
      </c>
      <c r="G105" s="23">
        <v>12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/>
      <c r="N105" s="6">
        <v>1</v>
      </c>
      <c r="O105" s="7"/>
      <c r="P105" s="8"/>
      <c r="Q105" s="7"/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30</v>
      </c>
      <c r="F106" s="16" t="s">
        <v>239</v>
      </c>
      <c r="G106" s="23">
        <v>12</v>
      </c>
      <c r="H106" s="23">
        <v>8</v>
      </c>
      <c r="I106" s="16">
        <v>2</v>
      </c>
      <c r="J106" s="24"/>
      <c r="K106" s="13">
        <v>1</v>
      </c>
      <c r="L106" s="23">
        <v>1</v>
      </c>
      <c r="M106" s="5"/>
      <c r="N106" s="6"/>
      <c r="O106" s="7">
        <v>1</v>
      </c>
      <c r="P106" s="8"/>
      <c r="Q106" s="7"/>
      <c r="R106" s="19">
        <v>1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30</v>
      </c>
      <c r="F107" s="16" t="s">
        <v>239</v>
      </c>
      <c r="G107" s="23">
        <v>12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/>
      <c r="N107" s="6">
        <v>1</v>
      </c>
      <c r="O107" s="7"/>
      <c r="P107" s="8"/>
      <c r="Q107" s="7"/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30</v>
      </c>
      <c r="F108" s="16" t="s">
        <v>239</v>
      </c>
      <c r="G108" s="23">
        <v>12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/>
      <c r="N108" s="6"/>
      <c r="O108" s="7"/>
      <c r="P108" s="8">
        <v>1</v>
      </c>
      <c r="Q108" s="7"/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30</v>
      </c>
      <c r="F109" s="16" t="s">
        <v>239</v>
      </c>
      <c r="G109" s="23">
        <v>12</v>
      </c>
      <c r="H109" s="23">
        <v>3</v>
      </c>
      <c r="I109" s="16">
        <v>2</v>
      </c>
      <c r="J109" s="24"/>
      <c r="K109" s="13">
        <v>2</v>
      </c>
      <c r="L109" s="23"/>
      <c r="M109" s="5"/>
      <c r="N109" s="6"/>
      <c r="O109" s="7"/>
      <c r="P109" s="8"/>
      <c r="Q109" s="7"/>
      <c r="R109" s="19">
        <v>0</v>
      </c>
      <c r="S109" s="23">
        <v>1</v>
      </c>
      <c r="T109" s="5"/>
      <c r="U109" s="6">
        <v>1</v>
      </c>
      <c r="V109" s="7"/>
      <c r="W109" s="8"/>
      <c r="X109" s="7"/>
      <c r="Y109" s="7"/>
      <c r="Z109" s="12"/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30</v>
      </c>
      <c r="F110" s="16" t="s">
        <v>239</v>
      </c>
      <c r="G110" s="23">
        <v>12</v>
      </c>
      <c r="H110" s="23">
        <v>9</v>
      </c>
      <c r="I110" s="16">
        <v>2</v>
      </c>
      <c r="J110" s="24"/>
      <c r="K110" s="13">
        <v>1</v>
      </c>
      <c r="L110" s="23">
        <v>1</v>
      </c>
      <c r="M110" s="5"/>
      <c r="N110" s="6">
        <v>1</v>
      </c>
      <c r="O110" s="7"/>
      <c r="P110" s="8"/>
      <c r="Q110" s="7"/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30</v>
      </c>
      <c r="F111" s="16" t="s">
        <v>239</v>
      </c>
      <c r="G111" s="23">
        <v>12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/>
      <c r="N111" s="6">
        <v>1</v>
      </c>
      <c r="O111" s="7"/>
      <c r="P111" s="8"/>
      <c r="Q111" s="7"/>
      <c r="R111" s="19">
        <v>1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30</v>
      </c>
      <c r="F112" s="16" t="s">
        <v>239</v>
      </c>
      <c r="G112" s="23">
        <v>12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/>
      <c r="N112" s="6"/>
      <c r="O112" s="7"/>
      <c r="P112" s="8">
        <v>1</v>
      </c>
      <c r="Q112" s="7"/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30</v>
      </c>
      <c r="F113" s="16" t="s">
        <v>239</v>
      </c>
      <c r="G113" s="23">
        <v>12</v>
      </c>
      <c r="H113" s="23">
        <v>3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>
        <v>0</v>
      </c>
      <c r="S113" s="23">
        <v>1</v>
      </c>
      <c r="T113" s="5"/>
      <c r="U113" s="6">
        <v>1</v>
      </c>
      <c r="V113" s="7"/>
      <c r="W113" s="8"/>
      <c r="X113" s="7"/>
      <c r="Y113" s="7"/>
      <c r="Z113" s="12"/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30</v>
      </c>
      <c r="F114" s="16" t="s">
        <v>239</v>
      </c>
      <c r="G114" s="23">
        <v>9</v>
      </c>
      <c r="H114" s="23">
        <v>2</v>
      </c>
      <c r="I114" s="16">
        <v>2</v>
      </c>
      <c r="J114" s="24"/>
      <c r="K114" s="13">
        <v>2</v>
      </c>
      <c r="L114" s="23"/>
      <c r="M114" s="5"/>
      <c r="N114" s="6"/>
      <c r="O114" s="7"/>
      <c r="P114" s="8"/>
      <c r="Q114" s="7"/>
      <c r="R114" s="19">
        <v>0</v>
      </c>
      <c r="S114" s="23">
        <v>1</v>
      </c>
      <c r="T114" s="5">
        <v>1</v>
      </c>
      <c r="U114" s="6"/>
      <c r="V114" s="7"/>
      <c r="W114" s="8"/>
      <c r="X114" s="7"/>
      <c r="Y114" s="7"/>
      <c r="Z114" s="12"/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30</v>
      </c>
      <c r="F115" s="16" t="s">
        <v>239</v>
      </c>
      <c r="G115" s="23">
        <v>12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/>
      <c r="N115" s="6"/>
      <c r="O115" s="7">
        <v>1</v>
      </c>
      <c r="P115" s="8"/>
      <c r="Q115" s="7"/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30</v>
      </c>
      <c r="F116" s="16" t="s">
        <v>239</v>
      </c>
      <c r="G116" s="23">
        <v>11</v>
      </c>
      <c r="H116" s="23">
        <v>2</v>
      </c>
      <c r="I116" s="16">
        <v>2</v>
      </c>
      <c r="J116" s="24"/>
      <c r="K116" s="13">
        <v>2</v>
      </c>
      <c r="L116" s="23"/>
      <c r="M116" s="5"/>
      <c r="N116" s="6"/>
      <c r="O116" s="7"/>
      <c r="P116" s="8"/>
      <c r="Q116" s="7"/>
      <c r="R116" s="19">
        <v>0</v>
      </c>
      <c r="S116" s="23">
        <v>1</v>
      </c>
      <c r="T116" s="5"/>
      <c r="U116" s="6">
        <v>1</v>
      </c>
      <c r="V116" s="7"/>
      <c r="W116" s="8"/>
      <c r="X116" s="7">
        <v>1</v>
      </c>
      <c r="Y116" s="7"/>
      <c r="Z116" s="12"/>
      <c r="AA116" s="19">
        <v>2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30</v>
      </c>
      <c r="F117" s="16" t="s">
        <v>239</v>
      </c>
      <c r="G117" s="23">
        <v>12</v>
      </c>
      <c r="H117" s="23">
        <v>5</v>
      </c>
      <c r="I117" s="16">
        <v>2</v>
      </c>
      <c r="J117" s="24"/>
      <c r="K117" s="13">
        <v>1</v>
      </c>
      <c r="L117" s="23">
        <v>2</v>
      </c>
      <c r="M117" s="5"/>
      <c r="N117" s="6"/>
      <c r="O117" s="7">
        <v>1</v>
      </c>
      <c r="P117" s="8"/>
      <c r="Q117" s="7"/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30</v>
      </c>
      <c r="F118" s="16" t="s">
        <v>239</v>
      </c>
      <c r="G118" s="23">
        <v>12</v>
      </c>
      <c r="H118" s="23">
        <v>9</v>
      </c>
      <c r="I118" s="16">
        <v>2</v>
      </c>
      <c r="J118" s="24"/>
      <c r="K118" s="13">
        <v>1</v>
      </c>
      <c r="L118" s="23">
        <v>1</v>
      </c>
      <c r="M118" s="5"/>
      <c r="N118" s="6">
        <v>1</v>
      </c>
      <c r="O118" s="7"/>
      <c r="P118" s="8">
        <v>1</v>
      </c>
      <c r="Q118" s="7"/>
      <c r="R118" s="19">
        <v>2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30</v>
      </c>
      <c r="F119" s="16" t="s">
        <v>239</v>
      </c>
      <c r="G119" s="23">
        <v>12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/>
      <c r="O119" s="7"/>
      <c r="P119" s="8"/>
      <c r="Q119" s="7"/>
      <c r="R119" s="19">
        <v>1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30</v>
      </c>
      <c r="F120" s="16" t="s">
        <v>239</v>
      </c>
      <c r="G120" s="23">
        <v>12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/>
      <c r="N120" s="6">
        <v>1</v>
      </c>
      <c r="O120" s="7"/>
      <c r="P120" s="8"/>
      <c r="Q120" s="7"/>
      <c r="R120" s="19">
        <v>1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30</v>
      </c>
      <c r="F121" s="16" t="s">
        <v>239</v>
      </c>
      <c r="G121" s="23">
        <v>12</v>
      </c>
      <c r="H121" s="23">
        <v>2</v>
      </c>
      <c r="I121" s="16">
        <v>2</v>
      </c>
      <c r="J121" s="24"/>
      <c r="K121" s="13">
        <v>3</v>
      </c>
      <c r="L121" s="23">
        <v>1</v>
      </c>
      <c r="M121" s="5"/>
      <c r="N121" s="6">
        <v>1</v>
      </c>
      <c r="O121" s="7"/>
      <c r="P121" s="8"/>
      <c r="Q121" s="7"/>
      <c r="R121" s="19">
        <v>1</v>
      </c>
      <c r="S121" s="23">
        <v>1</v>
      </c>
      <c r="T121" s="5"/>
      <c r="U121" s="6">
        <v>1</v>
      </c>
      <c r="V121" s="7"/>
      <c r="W121" s="8"/>
      <c r="X121" s="7"/>
      <c r="Y121" s="7"/>
      <c r="Z121" s="12"/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30</v>
      </c>
      <c r="F122" s="16" t="s">
        <v>239</v>
      </c>
      <c r="G122" s="23">
        <v>12</v>
      </c>
      <c r="H122" s="23">
        <v>3</v>
      </c>
      <c r="I122" s="16">
        <v>2</v>
      </c>
      <c r="J122" s="24"/>
      <c r="K122" s="13">
        <v>3</v>
      </c>
      <c r="L122" s="23">
        <v>1</v>
      </c>
      <c r="M122" s="5"/>
      <c r="N122" s="6">
        <v>1</v>
      </c>
      <c r="O122" s="7"/>
      <c r="P122" s="8"/>
      <c r="Q122" s="7"/>
      <c r="R122" s="19">
        <v>1</v>
      </c>
      <c r="S122" s="23">
        <v>1</v>
      </c>
      <c r="T122" s="5"/>
      <c r="U122" s="6">
        <v>1</v>
      </c>
      <c r="V122" s="7"/>
      <c r="W122" s="8"/>
      <c r="X122" s="7"/>
      <c r="Y122" s="7">
        <v>1</v>
      </c>
      <c r="Z122" s="12"/>
      <c r="AA122" s="19">
        <v>2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30</v>
      </c>
      <c r="F123" s="16" t="s">
        <v>239</v>
      </c>
      <c r="G123" s="23">
        <v>12</v>
      </c>
      <c r="H123" s="23">
        <v>6</v>
      </c>
      <c r="I123" s="16">
        <v>2</v>
      </c>
      <c r="J123" s="24"/>
      <c r="K123" s="13">
        <v>1</v>
      </c>
      <c r="L123" s="23">
        <v>1</v>
      </c>
      <c r="M123" s="5"/>
      <c r="N123" s="6"/>
      <c r="O123" s="7">
        <v>1</v>
      </c>
      <c r="P123" s="8"/>
      <c r="Q123" s="7"/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30</v>
      </c>
      <c r="F124" s="16" t="s">
        <v>239</v>
      </c>
      <c r="G124" s="23">
        <v>12</v>
      </c>
      <c r="H124" s="23">
        <v>6</v>
      </c>
      <c r="I124" s="16">
        <v>2</v>
      </c>
      <c r="J124" s="24"/>
      <c r="K124" s="13">
        <v>1</v>
      </c>
      <c r="L124" s="23">
        <v>1</v>
      </c>
      <c r="M124" s="5"/>
      <c r="N124" s="6">
        <v>1</v>
      </c>
      <c r="O124" s="7"/>
      <c r="P124" s="8"/>
      <c r="Q124" s="7"/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30</v>
      </c>
      <c r="F125" s="16" t="s">
        <v>239</v>
      </c>
      <c r="G125" s="23">
        <v>12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/>
      <c r="N125" s="6">
        <v>1</v>
      </c>
      <c r="O125" s="7"/>
      <c r="P125" s="8"/>
      <c r="Q125" s="7"/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30</v>
      </c>
      <c r="F126" s="16" t="s">
        <v>239</v>
      </c>
      <c r="G126" s="23">
        <v>12</v>
      </c>
      <c r="H126" s="23">
        <v>4</v>
      </c>
      <c r="I126" s="16">
        <v>2</v>
      </c>
      <c r="J126" s="24"/>
      <c r="K126" s="13">
        <v>2</v>
      </c>
      <c r="L126" s="23"/>
      <c r="M126" s="5"/>
      <c r="N126" s="6"/>
      <c r="O126" s="7"/>
      <c r="P126" s="8"/>
      <c r="Q126" s="7"/>
      <c r="R126" s="19">
        <v>0</v>
      </c>
      <c r="S126" s="23">
        <v>1</v>
      </c>
      <c r="T126" s="5"/>
      <c r="U126" s="6">
        <v>1</v>
      </c>
      <c r="V126" s="7"/>
      <c r="W126" s="8"/>
      <c r="X126" s="7"/>
      <c r="Y126" s="7"/>
      <c r="Z126" s="12"/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30</v>
      </c>
      <c r="F127" s="16" t="s">
        <v>239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/>
      <c r="N127" s="6"/>
      <c r="O127" s="7"/>
      <c r="P127" s="8">
        <v>1</v>
      </c>
      <c r="Q127" s="7"/>
      <c r="R127" s="19">
        <v>1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30</v>
      </c>
      <c r="F128" s="16" t="s">
        <v>239</v>
      </c>
      <c r="G128" s="23">
        <v>12</v>
      </c>
      <c r="H128" s="23">
        <v>3</v>
      </c>
      <c r="I128" s="16">
        <v>2</v>
      </c>
      <c r="J128" s="24"/>
      <c r="K128" s="13">
        <v>2</v>
      </c>
      <c r="L128" s="23"/>
      <c r="M128" s="5"/>
      <c r="N128" s="6"/>
      <c r="O128" s="7"/>
      <c r="P128" s="8"/>
      <c r="Q128" s="7"/>
      <c r="R128" s="19">
        <v>0</v>
      </c>
      <c r="S128" s="23">
        <v>1</v>
      </c>
      <c r="T128" s="5"/>
      <c r="U128" s="6">
        <v>1</v>
      </c>
      <c r="V128" s="7"/>
      <c r="W128" s="8"/>
      <c r="X128" s="7"/>
      <c r="Y128" s="7"/>
      <c r="Z128" s="12"/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30</v>
      </c>
      <c r="F129" s="16" t="s">
        <v>239</v>
      </c>
      <c r="G129" s="23">
        <v>12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/>
      <c r="O129" s="7"/>
      <c r="P129" s="8"/>
      <c r="Q129" s="7"/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30</v>
      </c>
      <c r="F130" s="16" t="s">
        <v>239</v>
      </c>
      <c r="G130" s="23">
        <v>11</v>
      </c>
      <c r="H130" s="23">
        <v>7</v>
      </c>
      <c r="I130" s="16">
        <v>2</v>
      </c>
      <c r="J130" s="24"/>
      <c r="K130" s="13">
        <v>2</v>
      </c>
      <c r="L130" s="23"/>
      <c r="M130" s="5"/>
      <c r="N130" s="6"/>
      <c r="O130" s="7"/>
      <c r="P130" s="8"/>
      <c r="Q130" s="7"/>
      <c r="R130" s="19">
        <v>0</v>
      </c>
      <c r="S130" s="23">
        <v>1</v>
      </c>
      <c r="T130" s="5"/>
      <c r="U130" s="6">
        <v>1</v>
      </c>
      <c r="V130" s="7"/>
      <c r="W130" s="8"/>
      <c r="X130" s="7"/>
      <c r="Y130" s="7"/>
      <c r="Z130" s="12"/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30</v>
      </c>
      <c r="F131" s="16" t="s">
        <v>239</v>
      </c>
      <c r="G131" s="23">
        <v>11</v>
      </c>
      <c r="H131" s="23">
        <v>2</v>
      </c>
      <c r="I131" s="16">
        <v>2</v>
      </c>
      <c r="J131" s="24"/>
      <c r="K131" s="13">
        <v>2</v>
      </c>
      <c r="L131" s="23"/>
      <c r="M131" s="5"/>
      <c r="N131" s="6"/>
      <c r="O131" s="7"/>
      <c r="P131" s="8"/>
      <c r="Q131" s="7"/>
      <c r="R131" s="19">
        <v>0</v>
      </c>
      <c r="S131" s="23">
        <v>1</v>
      </c>
      <c r="T131" s="5"/>
      <c r="U131" s="6">
        <v>1</v>
      </c>
      <c r="V131" s="7"/>
      <c r="W131" s="8"/>
      <c r="X131" s="7"/>
      <c r="Y131" s="7"/>
      <c r="Z131" s="12"/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30</v>
      </c>
      <c r="F132" s="16" t="s">
        <v>239</v>
      </c>
      <c r="G132" s="23">
        <v>13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/>
      <c r="N132" s="6">
        <v>1</v>
      </c>
      <c r="O132" s="7">
        <v>1</v>
      </c>
      <c r="P132" s="8"/>
      <c r="Q132" s="7"/>
      <c r="R132" s="19">
        <v>2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30</v>
      </c>
      <c r="F133" s="16" t="s">
        <v>239</v>
      </c>
      <c r="G133" s="23">
        <v>13</v>
      </c>
      <c r="H133" s="23">
        <v>8</v>
      </c>
      <c r="I133" s="16">
        <v>2</v>
      </c>
      <c r="J133" s="24"/>
      <c r="K133" s="13">
        <v>1</v>
      </c>
      <c r="L133" s="23">
        <v>1</v>
      </c>
      <c r="M133" s="5"/>
      <c r="N133" s="6">
        <v>1</v>
      </c>
      <c r="O133" s="7"/>
      <c r="P133" s="8"/>
      <c r="Q133" s="7"/>
      <c r="R133" s="19">
        <v>1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30</v>
      </c>
      <c r="F134" s="16" t="s">
        <v>239</v>
      </c>
      <c r="G134" s="23">
        <v>12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/>
      <c r="N134" s="6">
        <v>1</v>
      </c>
      <c r="O134" s="7"/>
      <c r="P134" s="8">
        <v>1</v>
      </c>
      <c r="Q134" s="7"/>
      <c r="R134" s="19">
        <v>2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30</v>
      </c>
      <c r="F135" s="16" t="s">
        <v>239</v>
      </c>
      <c r="G135" s="23">
        <v>13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/>
      <c r="N135" s="6"/>
      <c r="O135" s="7"/>
      <c r="P135" s="8">
        <v>2</v>
      </c>
      <c r="Q135" s="7"/>
      <c r="R135" s="19">
        <v>2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30</v>
      </c>
      <c r="F136" s="16" t="s">
        <v>239</v>
      </c>
      <c r="G136" s="23">
        <v>13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/>
      <c r="O136" s="7"/>
      <c r="P136" s="8"/>
      <c r="Q136" s="7"/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30</v>
      </c>
      <c r="F137" s="16" t="s">
        <v>239</v>
      </c>
      <c r="G137" s="23">
        <v>12</v>
      </c>
      <c r="H137" s="23">
        <v>5</v>
      </c>
      <c r="I137" s="16">
        <v>2</v>
      </c>
      <c r="J137" s="24"/>
      <c r="K137" s="13">
        <v>3</v>
      </c>
      <c r="L137" s="23">
        <v>1</v>
      </c>
      <c r="M137" s="5"/>
      <c r="N137" s="6">
        <v>1</v>
      </c>
      <c r="O137" s="7"/>
      <c r="P137" s="8"/>
      <c r="Q137" s="7"/>
      <c r="R137" s="19">
        <v>1</v>
      </c>
      <c r="S137" s="23">
        <v>1</v>
      </c>
      <c r="T137" s="5"/>
      <c r="U137" s="6">
        <v>1</v>
      </c>
      <c r="V137" s="7">
        <v>1</v>
      </c>
      <c r="W137" s="8"/>
      <c r="X137" s="7"/>
      <c r="Y137" s="7"/>
      <c r="Z137" s="12"/>
      <c r="AA137" s="19">
        <v>2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30</v>
      </c>
      <c r="F138" s="16" t="s">
        <v>239</v>
      </c>
      <c r="G138" s="23">
        <v>13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/>
      <c r="N138" s="6"/>
      <c r="O138" s="7">
        <v>1</v>
      </c>
      <c r="P138" s="8"/>
      <c r="Q138" s="7"/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30</v>
      </c>
      <c r="F139" s="16" t="s">
        <v>239</v>
      </c>
      <c r="G139" s="23">
        <v>13</v>
      </c>
      <c r="H139" s="23">
        <v>8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/>
      <c r="O139" s="7"/>
      <c r="P139" s="8"/>
      <c r="Q139" s="7"/>
      <c r="R139" s="19">
        <v>1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30</v>
      </c>
      <c r="F140" s="16" t="s">
        <v>239</v>
      </c>
      <c r="G140" s="23">
        <v>13</v>
      </c>
      <c r="H140" s="23">
        <v>4</v>
      </c>
      <c r="I140" s="16">
        <v>2</v>
      </c>
      <c r="J140" s="24"/>
      <c r="K140" s="13">
        <v>2</v>
      </c>
      <c r="L140" s="23"/>
      <c r="M140" s="5"/>
      <c r="N140" s="6"/>
      <c r="O140" s="7"/>
      <c r="P140" s="8"/>
      <c r="Q140" s="7"/>
      <c r="R140" s="19">
        <v>0</v>
      </c>
      <c r="S140" s="23">
        <v>1</v>
      </c>
      <c r="T140" s="5"/>
      <c r="U140" s="6"/>
      <c r="V140" s="7"/>
      <c r="W140" s="8"/>
      <c r="X140" s="7"/>
      <c r="Y140" s="7">
        <v>1</v>
      </c>
      <c r="Z140" s="12"/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30</v>
      </c>
      <c r="F141" s="16" t="s">
        <v>239</v>
      </c>
      <c r="G141" s="23">
        <v>13</v>
      </c>
      <c r="H141" s="23">
        <v>8</v>
      </c>
      <c r="I141" s="16">
        <v>2</v>
      </c>
      <c r="J141" s="24"/>
      <c r="K141" s="13">
        <v>1</v>
      </c>
      <c r="L141" s="23">
        <v>1</v>
      </c>
      <c r="M141" s="5"/>
      <c r="N141" s="6">
        <v>1</v>
      </c>
      <c r="O141" s="7"/>
      <c r="P141" s="8">
        <v>1</v>
      </c>
      <c r="Q141" s="7"/>
      <c r="R141" s="19">
        <v>2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30</v>
      </c>
      <c r="F142" s="16" t="s">
        <v>239</v>
      </c>
      <c r="G142" s="23">
        <v>13</v>
      </c>
      <c r="H142" s="23">
        <v>5</v>
      </c>
      <c r="I142" s="16">
        <v>2</v>
      </c>
      <c r="J142" s="24"/>
      <c r="K142" s="13">
        <v>3</v>
      </c>
      <c r="L142" s="23">
        <v>1</v>
      </c>
      <c r="M142" s="5"/>
      <c r="N142" s="6">
        <v>1</v>
      </c>
      <c r="O142" s="7"/>
      <c r="P142" s="8"/>
      <c r="Q142" s="7"/>
      <c r="R142" s="19">
        <v>1</v>
      </c>
      <c r="S142" s="23">
        <v>1</v>
      </c>
      <c r="T142" s="5"/>
      <c r="U142" s="6"/>
      <c r="V142" s="7"/>
      <c r="W142" s="8"/>
      <c r="X142" s="7"/>
      <c r="Y142" s="7">
        <v>1</v>
      </c>
      <c r="Z142" s="12"/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30</v>
      </c>
      <c r="F143" s="16" t="s">
        <v>239</v>
      </c>
      <c r="G143" s="23">
        <v>13</v>
      </c>
      <c r="H143" s="23">
        <v>8</v>
      </c>
      <c r="I143" s="16">
        <v>2</v>
      </c>
      <c r="J143" s="24"/>
      <c r="K143" s="13">
        <v>1</v>
      </c>
      <c r="L143" s="23">
        <v>1</v>
      </c>
      <c r="M143" s="5"/>
      <c r="N143" s="6">
        <v>1</v>
      </c>
      <c r="O143" s="7"/>
      <c r="P143" s="8"/>
      <c r="Q143" s="7"/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30</v>
      </c>
      <c r="F144" s="16" t="s">
        <v>239</v>
      </c>
      <c r="G144" s="23">
        <v>13</v>
      </c>
      <c r="H144" s="23">
        <v>6</v>
      </c>
      <c r="I144" s="16">
        <v>2</v>
      </c>
      <c r="J144" s="24"/>
      <c r="K144" s="13">
        <v>1</v>
      </c>
      <c r="L144" s="23">
        <v>1</v>
      </c>
      <c r="M144" s="5"/>
      <c r="N144" s="6">
        <v>2</v>
      </c>
      <c r="O144" s="7">
        <v>2</v>
      </c>
      <c r="P144" s="8"/>
      <c r="Q144" s="7"/>
      <c r="R144" s="19">
        <v>4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30</v>
      </c>
      <c r="F145" s="16" t="s">
        <v>239</v>
      </c>
      <c r="G145" s="23">
        <v>13</v>
      </c>
      <c r="H145" s="23">
        <v>7</v>
      </c>
      <c r="I145" s="16">
        <v>2</v>
      </c>
      <c r="J145" s="24"/>
      <c r="K145" s="13">
        <v>1</v>
      </c>
      <c r="L145" s="23">
        <v>1</v>
      </c>
      <c r="M145" s="5"/>
      <c r="N145" s="6">
        <v>1</v>
      </c>
      <c r="O145" s="7"/>
      <c r="P145" s="8"/>
      <c r="Q145" s="7"/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30</v>
      </c>
      <c r="F146" s="16" t="s">
        <v>239</v>
      </c>
      <c r="G146" s="23">
        <v>13</v>
      </c>
      <c r="H146" s="23">
        <v>6</v>
      </c>
      <c r="I146" s="16">
        <v>2</v>
      </c>
      <c r="J146" s="24"/>
      <c r="K146" s="13">
        <v>3</v>
      </c>
      <c r="L146" s="23">
        <v>1</v>
      </c>
      <c r="M146" s="5"/>
      <c r="N146" s="6">
        <v>1</v>
      </c>
      <c r="O146" s="7"/>
      <c r="P146" s="8"/>
      <c r="Q146" s="7"/>
      <c r="R146" s="19">
        <v>1</v>
      </c>
      <c r="S146" s="23">
        <v>1</v>
      </c>
      <c r="T146" s="5"/>
      <c r="U146" s="6">
        <v>1</v>
      </c>
      <c r="V146" s="7"/>
      <c r="W146" s="8"/>
      <c r="X146" s="7">
        <v>1</v>
      </c>
      <c r="Y146" s="7"/>
      <c r="Z146" s="12"/>
      <c r="AA146" s="19">
        <v>2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30</v>
      </c>
      <c r="F147" s="16" t="s">
        <v>239</v>
      </c>
      <c r="G147" s="23">
        <v>13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/>
      <c r="N147" s="6">
        <v>1</v>
      </c>
      <c r="O147" s="7"/>
      <c r="P147" s="8"/>
      <c r="Q147" s="7"/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30</v>
      </c>
      <c r="F148" s="16" t="s">
        <v>239</v>
      </c>
      <c r="G148" s="23">
        <v>13</v>
      </c>
      <c r="H148" s="23">
        <v>6</v>
      </c>
      <c r="I148" s="16">
        <v>2</v>
      </c>
      <c r="J148" s="24"/>
      <c r="K148" s="13">
        <v>1</v>
      </c>
      <c r="L148" s="23">
        <v>1</v>
      </c>
      <c r="M148" s="5"/>
      <c r="N148" s="6">
        <v>1</v>
      </c>
      <c r="O148" s="7"/>
      <c r="P148" s="8"/>
      <c r="Q148" s="7"/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30</v>
      </c>
      <c r="F149" s="16" t="s">
        <v>239</v>
      </c>
      <c r="G149" s="23">
        <v>13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/>
      <c r="N149" s="6">
        <v>1</v>
      </c>
      <c r="O149" s="7"/>
      <c r="P149" s="8"/>
      <c r="Q149" s="7"/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30</v>
      </c>
      <c r="F150" s="16" t="s">
        <v>239</v>
      </c>
      <c r="G150" s="23">
        <v>13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/>
      <c r="N150" s="6">
        <v>1</v>
      </c>
      <c r="O150" s="7"/>
      <c r="P150" s="8"/>
      <c r="Q150" s="7"/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30</v>
      </c>
      <c r="F151" s="16" t="s">
        <v>239</v>
      </c>
      <c r="G151" s="23">
        <v>13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/>
      <c r="N151" s="6"/>
      <c r="O151" s="7"/>
      <c r="P151" s="8">
        <v>1</v>
      </c>
      <c r="Q151" s="7"/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30</v>
      </c>
      <c r="F152" s="16" t="s">
        <v>239</v>
      </c>
      <c r="G152" s="23">
        <v>13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/>
      <c r="N152" s="6">
        <v>1</v>
      </c>
      <c r="O152" s="7">
        <v>1</v>
      </c>
      <c r="P152" s="8"/>
      <c r="Q152" s="7"/>
      <c r="R152" s="19">
        <v>2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30</v>
      </c>
      <c r="F153" s="16" t="s">
        <v>239</v>
      </c>
      <c r="G153" s="23">
        <v>13</v>
      </c>
      <c r="H153" s="23">
        <v>4</v>
      </c>
      <c r="I153" s="16">
        <v>2</v>
      </c>
      <c r="J153" s="24"/>
      <c r="K153" s="13">
        <v>2</v>
      </c>
      <c r="L153" s="23"/>
      <c r="M153" s="5"/>
      <c r="N153" s="6"/>
      <c r="O153" s="7"/>
      <c r="P153" s="8"/>
      <c r="Q153" s="7"/>
      <c r="R153" s="19">
        <v>0</v>
      </c>
      <c r="S153" s="23">
        <v>1</v>
      </c>
      <c r="T153" s="5"/>
      <c r="U153" s="6"/>
      <c r="V153" s="7"/>
      <c r="W153" s="8"/>
      <c r="X153" s="7"/>
      <c r="Y153" s="7">
        <v>1</v>
      </c>
      <c r="Z153" s="12"/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30</v>
      </c>
      <c r="F154" s="16" t="s">
        <v>239</v>
      </c>
      <c r="G154" s="23">
        <v>13</v>
      </c>
      <c r="H154" s="23">
        <v>6</v>
      </c>
      <c r="I154" s="16">
        <v>2</v>
      </c>
      <c r="J154" s="24"/>
      <c r="K154" s="13">
        <v>2</v>
      </c>
      <c r="L154" s="23"/>
      <c r="M154" s="5"/>
      <c r="N154" s="6"/>
      <c r="O154" s="7"/>
      <c r="P154" s="8"/>
      <c r="Q154" s="7"/>
      <c r="R154" s="19">
        <v>0</v>
      </c>
      <c r="S154" s="23">
        <v>1</v>
      </c>
      <c r="T154" s="5"/>
      <c r="U154" s="6">
        <v>1</v>
      </c>
      <c r="V154" s="7"/>
      <c r="W154" s="8"/>
      <c r="X154" s="7"/>
      <c r="Y154" s="7"/>
      <c r="Z154" s="12"/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30</v>
      </c>
      <c r="F155" s="16" t="s">
        <v>239</v>
      </c>
      <c r="G155" s="23">
        <v>13</v>
      </c>
      <c r="H155" s="23">
        <v>9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>
        <v>0</v>
      </c>
      <c r="S155" s="23">
        <v>1</v>
      </c>
      <c r="T155" s="5"/>
      <c r="U155" s="6"/>
      <c r="V155" s="7"/>
      <c r="W155" s="8"/>
      <c r="X155" s="7"/>
      <c r="Y155" s="7">
        <v>2</v>
      </c>
      <c r="Z155" s="12"/>
      <c r="AA155" s="19">
        <v>2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30</v>
      </c>
      <c r="F156" s="16" t="s">
        <v>239</v>
      </c>
      <c r="G156" s="23">
        <v>14</v>
      </c>
      <c r="H156" s="23">
        <v>8</v>
      </c>
      <c r="I156" s="16">
        <v>2</v>
      </c>
      <c r="J156" s="24"/>
      <c r="K156" s="13">
        <v>1</v>
      </c>
      <c r="L156" s="23">
        <v>1</v>
      </c>
      <c r="M156" s="5"/>
      <c r="N156" s="6"/>
      <c r="O156" s="7">
        <v>1</v>
      </c>
      <c r="P156" s="8"/>
      <c r="Q156" s="7"/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30</v>
      </c>
      <c r="F157" s="16" t="s">
        <v>239</v>
      </c>
      <c r="G157" s="23">
        <v>14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/>
      <c r="N157" s="6">
        <v>1</v>
      </c>
      <c r="O157" s="7"/>
      <c r="P157" s="8"/>
      <c r="Q157" s="7"/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30</v>
      </c>
      <c r="F158" s="16" t="s">
        <v>239</v>
      </c>
      <c r="G158" s="23">
        <v>14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/>
      <c r="O158" s="7"/>
      <c r="P158" s="8"/>
      <c r="Q158" s="7"/>
      <c r="R158" s="19">
        <v>1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30</v>
      </c>
      <c r="F159" s="16" t="s">
        <v>239</v>
      </c>
      <c r="G159" s="23">
        <v>13</v>
      </c>
      <c r="H159" s="23">
        <v>2</v>
      </c>
      <c r="I159" s="16">
        <v>2</v>
      </c>
      <c r="J159" s="24"/>
      <c r="K159" s="13">
        <v>3</v>
      </c>
      <c r="L159" s="23">
        <v>1</v>
      </c>
      <c r="M159" s="5"/>
      <c r="N159" s="6">
        <v>1</v>
      </c>
      <c r="O159" s="7"/>
      <c r="P159" s="8"/>
      <c r="Q159" s="7"/>
      <c r="R159" s="19">
        <v>1</v>
      </c>
      <c r="S159" s="23">
        <v>1</v>
      </c>
      <c r="T159" s="5"/>
      <c r="U159" s="6">
        <v>1</v>
      </c>
      <c r="V159" s="7"/>
      <c r="W159" s="8"/>
      <c r="X159" s="7">
        <v>1</v>
      </c>
      <c r="Y159" s="7"/>
      <c r="Z159" s="12"/>
      <c r="AA159" s="19">
        <v>2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30</v>
      </c>
      <c r="F160" s="16" t="s">
        <v>239</v>
      </c>
      <c r="G160" s="23">
        <v>14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/>
      <c r="N160" s="6">
        <v>1</v>
      </c>
      <c r="O160" s="7"/>
      <c r="P160" s="8"/>
      <c r="Q160" s="7"/>
      <c r="R160" s="19">
        <v>1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30</v>
      </c>
      <c r="F161" s="16" t="s">
        <v>239</v>
      </c>
      <c r="G161" s="23">
        <v>14</v>
      </c>
      <c r="H161" s="23">
        <v>3</v>
      </c>
      <c r="I161" s="16">
        <v>2</v>
      </c>
      <c r="J161" s="24"/>
      <c r="K161" s="13">
        <v>1</v>
      </c>
      <c r="L161" s="23">
        <v>5</v>
      </c>
      <c r="M161" s="5">
        <v>2</v>
      </c>
      <c r="N161" s="6"/>
      <c r="O161" s="7"/>
      <c r="P161" s="8"/>
      <c r="Q161" s="7"/>
      <c r="R161" s="19">
        <v>2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30</v>
      </c>
      <c r="F162" s="16" t="s">
        <v>239</v>
      </c>
      <c r="G162" s="23">
        <v>14</v>
      </c>
      <c r="H162" s="23">
        <v>8</v>
      </c>
      <c r="I162" s="16">
        <v>2</v>
      </c>
      <c r="J162" s="24"/>
      <c r="K162" s="13">
        <v>1</v>
      </c>
      <c r="L162" s="23">
        <v>1</v>
      </c>
      <c r="M162" s="5"/>
      <c r="N162" s="6"/>
      <c r="O162" s="7">
        <v>1</v>
      </c>
      <c r="P162" s="8"/>
      <c r="Q162" s="7"/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30</v>
      </c>
      <c r="F163" s="16" t="s">
        <v>239</v>
      </c>
      <c r="G163" s="23">
        <v>13</v>
      </c>
      <c r="H163" s="23">
        <v>2</v>
      </c>
      <c r="I163" s="16">
        <v>2</v>
      </c>
      <c r="J163" s="24"/>
      <c r="K163" s="13">
        <v>2</v>
      </c>
      <c r="L163" s="23"/>
      <c r="M163" s="5"/>
      <c r="N163" s="6"/>
      <c r="O163" s="7"/>
      <c r="P163" s="8"/>
      <c r="Q163" s="7"/>
      <c r="R163" s="19">
        <v>0</v>
      </c>
      <c r="S163" s="23">
        <v>1</v>
      </c>
      <c r="T163" s="5"/>
      <c r="U163" s="6">
        <v>1</v>
      </c>
      <c r="V163" s="7"/>
      <c r="W163" s="8"/>
      <c r="X163" s="7"/>
      <c r="Y163" s="7"/>
      <c r="Z163" s="12"/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30</v>
      </c>
      <c r="F164" s="16" t="s">
        <v>239</v>
      </c>
      <c r="G164" s="23">
        <v>14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/>
      <c r="O164" s="7"/>
      <c r="P164" s="8"/>
      <c r="Q164" s="7"/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30</v>
      </c>
      <c r="F165" s="16" t="s">
        <v>239</v>
      </c>
      <c r="G165" s="23">
        <v>14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/>
      <c r="N165" s="6">
        <v>1</v>
      </c>
      <c r="O165" s="7"/>
      <c r="P165" s="8"/>
      <c r="Q165" s="7"/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30</v>
      </c>
      <c r="F166" s="16" t="s">
        <v>239</v>
      </c>
      <c r="G166" s="23">
        <v>14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/>
      <c r="N166" s="6">
        <v>1</v>
      </c>
      <c r="O166" s="7"/>
      <c r="P166" s="8"/>
      <c r="Q166" s="7"/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30</v>
      </c>
      <c r="F167" s="16" t="s">
        <v>239</v>
      </c>
      <c r="G167" s="23">
        <v>14</v>
      </c>
      <c r="H167" s="23">
        <v>8</v>
      </c>
      <c r="I167" s="16">
        <v>2</v>
      </c>
      <c r="J167" s="24"/>
      <c r="K167" s="13">
        <v>2</v>
      </c>
      <c r="L167" s="23"/>
      <c r="M167" s="5"/>
      <c r="N167" s="6"/>
      <c r="O167" s="7"/>
      <c r="P167" s="8"/>
      <c r="Q167" s="7"/>
      <c r="R167" s="19">
        <v>0</v>
      </c>
      <c r="S167" s="23">
        <v>3</v>
      </c>
      <c r="T167" s="5">
        <v>1</v>
      </c>
      <c r="U167" s="6"/>
      <c r="V167" s="7"/>
      <c r="W167" s="8"/>
      <c r="X167" s="7"/>
      <c r="Y167" s="7"/>
      <c r="Z167" s="12"/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30</v>
      </c>
      <c r="F168" s="16" t="s">
        <v>239</v>
      </c>
      <c r="G168" s="23">
        <v>14</v>
      </c>
      <c r="H168" s="23">
        <v>9</v>
      </c>
      <c r="I168" s="16">
        <v>2</v>
      </c>
      <c r="J168" s="24"/>
      <c r="K168" s="13">
        <v>1</v>
      </c>
      <c r="L168" s="23">
        <v>1</v>
      </c>
      <c r="M168" s="5"/>
      <c r="N168" s="6">
        <v>1</v>
      </c>
      <c r="O168" s="7"/>
      <c r="P168" s="8"/>
      <c r="Q168" s="7"/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30</v>
      </c>
      <c r="F169" s="16" t="s">
        <v>239</v>
      </c>
      <c r="G169" s="23">
        <v>13</v>
      </c>
      <c r="H169" s="23">
        <v>5</v>
      </c>
      <c r="I169" s="16">
        <v>2</v>
      </c>
      <c r="J169" s="24"/>
      <c r="K169" s="13">
        <v>1</v>
      </c>
      <c r="L169" s="23">
        <v>3</v>
      </c>
      <c r="M169" s="5">
        <v>2</v>
      </c>
      <c r="N169" s="6"/>
      <c r="O169" s="7"/>
      <c r="P169" s="8"/>
      <c r="Q169" s="7"/>
      <c r="R169" s="19">
        <v>2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30</v>
      </c>
      <c r="F170" s="16" t="s">
        <v>239</v>
      </c>
      <c r="G170" s="23">
        <v>14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/>
      <c r="N170" s="6">
        <v>1</v>
      </c>
      <c r="O170" s="7"/>
      <c r="P170" s="8"/>
      <c r="Q170" s="7"/>
      <c r="R170" s="19">
        <v>1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30</v>
      </c>
      <c r="F171" s="16" t="s">
        <v>239</v>
      </c>
      <c r="G171" s="23">
        <v>14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/>
      <c r="N171" s="6">
        <v>3</v>
      </c>
      <c r="O171" s="7"/>
      <c r="P171" s="8"/>
      <c r="Q171" s="7"/>
      <c r="R171" s="19">
        <v>3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30</v>
      </c>
      <c r="F172" s="16" t="s">
        <v>239</v>
      </c>
      <c r="G172" s="23">
        <v>14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/>
      <c r="N172" s="6">
        <v>1</v>
      </c>
      <c r="O172" s="7"/>
      <c r="P172" s="8"/>
      <c r="Q172" s="7"/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30</v>
      </c>
      <c r="F173" s="16" t="s">
        <v>239</v>
      </c>
      <c r="G173" s="23">
        <v>14</v>
      </c>
      <c r="H173" s="23">
        <v>4</v>
      </c>
      <c r="I173" s="16">
        <v>1</v>
      </c>
      <c r="J173" s="24">
        <v>2</v>
      </c>
      <c r="K173" s="13">
        <v>2</v>
      </c>
      <c r="L173" s="23"/>
      <c r="M173" s="5"/>
      <c r="N173" s="6"/>
      <c r="O173" s="7"/>
      <c r="P173" s="8"/>
      <c r="Q173" s="7"/>
      <c r="R173" s="19">
        <v>0</v>
      </c>
      <c r="S173" s="23">
        <v>1</v>
      </c>
      <c r="T173" s="5"/>
      <c r="U173" s="6">
        <v>1</v>
      </c>
      <c r="V173" s="7"/>
      <c r="W173" s="8"/>
      <c r="X173" s="7"/>
      <c r="Y173" s="7"/>
      <c r="Z173" s="12"/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30</v>
      </c>
      <c r="F174" s="16" t="s">
        <v>239</v>
      </c>
      <c r="G174" s="23">
        <v>14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/>
      <c r="N174" s="6"/>
      <c r="O174" s="7">
        <v>1</v>
      </c>
      <c r="P174" s="8"/>
      <c r="Q174" s="7"/>
      <c r="R174" s="19">
        <v>1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30</v>
      </c>
      <c r="F175" s="16" t="s">
        <v>239</v>
      </c>
      <c r="G175" s="23">
        <v>14</v>
      </c>
      <c r="H175" s="23">
        <v>7</v>
      </c>
      <c r="I175" s="16">
        <v>2</v>
      </c>
      <c r="J175" s="24"/>
      <c r="K175" s="13">
        <v>1</v>
      </c>
      <c r="L175" s="23">
        <v>1</v>
      </c>
      <c r="M175" s="5"/>
      <c r="N175" s="6"/>
      <c r="O175" s="7">
        <v>2</v>
      </c>
      <c r="P175" s="8"/>
      <c r="Q175" s="7"/>
      <c r="R175" s="19">
        <v>2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30</v>
      </c>
      <c r="F176" s="16" t="s">
        <v>239</v>
      </c>
      <c r="G176" s="23">
        <v>14</v>
      </c>
      <c r="H176" s="23">
        <v>7</v>
      </c>
      <c r="I176" s="16">
        <v>2</v>
      </c>
      <c r="J176" s="24"/>
      <c r="K176" s="13">
        <v>2</v>
      </c>
      <c r="L176" s="23"/>
      <c r="M176" s="5"/>
      <c r="N176" s="6"/>
      <c r="O176" s="7"/>
      <c r="P176" s="8"/>
      <c r="Q176" s="7"/>
      <c r="R176" s="19">
        <v>0</v>
      </c>
      <c r="S176" s="23">
        <v>1</v>
      </c>
      <c r="T176" s="5"/>
      <c r="U176" s="6">
        <v>1</v>
      </c>
      <c r="V176" s="7"/>
      <c r="W176" s="8"/>
      <c r="X176" s="7"/>
      <c r="Y176" s="7"/>
      <c r="Z176" s="12"/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30</v>
      </c>
      <c r="F177" s="16" t="s">
        <v>239</v>
      </c>
      <c r="G177" s="23">
        <v>14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/>
      <c r="N177" s="6">
        <v>1</v>
      </c>
      <c r="O177" s="7"/>
      <c r="P177" s="8"/>
      <c r="Q177" s="7"/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30</v>
      </c>
      <c r="F178" s="16" t="s">
        <v>239</v>
      </c>
      <c r="G178" s="23">
        <v>14</v>
      </c>
      <c r="H178" s="23">
        <v>4</v>
      </c>
      <c r="I178" s="16">
        <v>2</v>
      </c>
      <c r="J178" s="24"/>
      <c r="K178" s="13">
        <v>3</v>
      </c>
      <c r="L178" s="23">
        <v>1</v>
      </c>
      <c r="M178" s="5"/>
      <c r="N178" s="6"/>
      <c r="O178" s="7">
        <v>1</v>
      </c>
      <c r="P178" s="8"/>
      <c r="Q178" s="7"/>
      <c r="R178" s="19">
        <v>1</v>
      </c>
      <c r="S178" s="23">
        <v>1</v>
      </c>
      <c r="T178" s="5"/>
      <c r="U178" s="6"/>
      <c r="V178" s="7">
        <v>1</v>
      </c>
      <c r="W178" s="8"/>
      <c r="X178" s="7"/>
      <c r="Y178" s="7"/>
      <c r="Z178" s="12"/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30</v>
      </c>
      <c r="F179" s="16" t="s">
        <v>239</v>
      </c>
      <c r="G179" s="23">
        <v>14</v>
      </c>
      <c r="H179" s="23">
        <v>3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>
        <v>0</v>
      </c>
      <c r="S179" s="23">
        <v>1</v>
      </c>
      <c r="T179" s="5"/>
      <c r="U179" s="6"/>
      <c r="V179" s="7"/>
      <c r="W179" s="8"/>
      <c r="X179" s="7"/>
      <c r="Y179" s="7">
        <v>1</v>
      </c>
      <c r="Z179" s="12"/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30</v>
      </c>
      <c r="F180" s="16" t="s">
        <v>239</v>
      </c>
      <c r="G180" s="23">
        <v>14</v>
      </c>
      <c r="H180" s="23">
        <v>5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>
        <v>0</v>
      </c>
      <c r="S180" s="23">
        <v>1</v>
      </c>
      <c r="T180" s="5"/>
      <c r="U180" s="6">
        <v>1</v>
      </c>
      <c r="V180" s="7"/>
      <c r="W180" s="8"/>
      <c r="X180" s="7"/>
      <c r="Y180" s="7"/>
      <c r="Z180" s="12"/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30</v>
      </c>
      <c r="F181" s="16" t="s">
        <v>239</v>
      </c>
      <c r="G181" s="23">
        <v>14</v>
      </c>
      <c r="H181" s="23">
        <v>4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>
        <v>0</v>
      </c>
      <c r="S181" s="23">
        <v>1</v>
      </c>
      <c r="T181" s="5"/>
      <c r="U181" s="6"/>
      <c r="V181" s="7"/>
      <c r="W181" s="8"/>
      <c r="X181" s="7"/>
      <c r="Y181" s="7">
        <v>1</v>
      </c>
      <c r="Z181" s="12"/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30</v>
      </c>
      <c r="F182" s="16" t="s">
        <v>239</v>
      </c>
      <c r="G182" s="23">
        <v>14</v>
      </c>
      <c r="H182" s="23">
        <v>2</v>
      </c>
      <c r="I182" s="16">
        <v>2</v>
      </c>
      <c r="J182" s="24"/>
      <c r="K182" s="13">
        <v>2</v>
      </c>
      <c r="L182" s="23"/>
      <c r="M182" s="5"/>
      <c r="N182" s="6"/>
      <c r="O182" s="7"/>
      <c r="P182" s="8"/>
      <c r="Q182" s="7"/>
      <c r="R182" s="19">
        <v>0</v>
      </c>
      <c r="S182" s="23">
        <v>1</v>
      </c>
      <c r="T182" s="5"/>
      <c r="U182" s="6">
        <v>1</v>
      </c>
      <c r="V182" s="7"/>
      <c r="W182" s="8"/>
      <c r="X182" s="7">
        <v>1</v>
      </c>
      <c r="Y182" s="7"/>
      <c r="Z182" s="12"/>
      <c r="AA182" s="19">
        <v>2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30</v>
      </c>
      <c r="F183" s="16" t="s">
        <v>239</v>
      </c>
      <c r="G183" s="23">
        <v>14</v>
      </c>
      <c r="H183" s="23">
        <v>2</v>
      </c>
      <c r="I183" s="16">
        <v>2</v>
      </c>
      <c r="J183" s="24"/>
      <c r="K183" s="13">
        <v>1</v>
      </c>
      <c r="L183" s="23">
        <v>1</v>
      </c>
      <c r="M183" s="5"/>
      <c r="N183" s="6">
        <v>1</v>
      </c>
      <c r="O183" s="7"/>
      <c r="P183" s="8"/>
      <c r="Q183" s="7"/>
      <c r="R183" s="19">
        <v>1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30</v>
      </c>
      <c r="F184" s="16" t="s">
        <v>239</v>
      </c>
      <c r="G184" s="23">
        <v>14</v>
      </c>
      <c r="H184" s="23">
        <v>3</v>
      </c>
      <c r="I184" s="16">
        <v>2</v>
      </c>
      <c r="J184" s="24"/>
      <c r="K184" s="13">
        <v>2</v>
      </c>
      <c r="L184" s="23"/>
      <c r="M184" s="5"/>
      <c r="N184" s="6"/>
      <c r="O184" s="7"/>
      <c r="P184" s="8"/>
      <c r="Q184" s="7"/>
      <c r="R184" s="19">
        <v>0</v>
      </c>
      <c r="S184" s="23">
        <v>1</v>
      </c>
      <c r="T184" s="5"/>
      <c r="U184" s="6"/>
      <c r="V184" s="7"/>
      <c r="W184" s="8"/>
      <c r="X184" s="7"/>
      <c r="Y184" s="7">
        <v>1</v>
      </c>
      <c r="Z184" s="12"/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30</v>
      </c>
      <c r="F185" s="16" t="s">
        <v>239</v>
      </c>
      <c r="G185" s="23">
        <v>14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/>
      <c r="O185" s="7"/>
      <c r="P185" s="8"/>
      <c r="Q185" s="7"/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30</v>
      </c>
      <c r="F186" s="16" t="s">
        <v>239</v>
      </c>
      <c r="G186" s="23">
        <v>14</v>
      </c>
      <c r="H186" s="23">
        <v>4</v>
      </c>
      <c r="I186" s="16">
        <v>2</v>
      </c>
      <c r="J186" s="24"/>
      <c r="K186" s="13">
        <v>2</v>
      </c>
      <c r="L186" s="23"/>
      <c r="M186" s="5"/>
      <c r="N186" s="6"/>
      <c r="O186" s="7"/>
      <c r="P186" s="8"/>
      <c r="Q186" s="7"/>
      <c r="R186" s="19">
        <v>0</v>
      </c>
      <c r="S186" s="23">
        <v>1</v>
      </c>
      <c r="T186" s="5"/>
      <c r="U186" s="6">
        <v>1</v>
      </c>
      <c r="V186" s="7"/>
      <c r="W186" s="8"/>
      <c r="X186" s="7"/>
      <c r="Y186" s="7"/>
      <c r="Z186" s="12"/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30</v>
      </c>
      <c r="F187" s="16" t="s">
        <v>239</v>
      </c>
      <c r="G187" s="23">
        <v>14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/>
      <c r="O187" s="7"/>
      <c r="P187" s="8"/>
      <c r="Q187" s="7"/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30</v>
      </c>
      <c r="F188" s="16" t="s">
        <v>239</v>
      </c>
      <c r="G188" s="23">
        <v>14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/>
      <c r="N188" s="6">
        <v>1</v>
      </c>
      <c r="O188" s="7"/>
      <c r="P188" s="8"/>
      <c r="Q188" s="7"/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30</v>
      </c>
      <c r="F189" s="16" t="s">
        <v>239</v>
      </c>
      <c r="G189" s="23">
        <v>15</v>
      </c>
      <c r="H189" s="23">
        <v>2</v>
      </c>
      <c r="I189" s="16">
        <v>2</v>
      </c>
      <c r="J189" s="24"/>
      <c r="K189" s="13">
        <v>3</v>
      </c>
      <c r="L189" s="23">
        <v>1</v>
      </c>
      <c r="M189" s="5"/>
      <c r="N189" s="6">
        <v>1</v>
      </c>
      <c r="O189" s="7"/>
      <c r="P189" s="8"/>
      <c r="Q189" s="7"/>
      <c r="R189" s="19">
        <v>1</v>
      </c>
      <c r="S189" s="23">
        <v>1</v>
      </c>
      <c r="T189" s="5"/>
      <c r="U189" s="6">
        <v>1</v>
      </c>
      <c r="V189" s="7"/>
      <c r="W189" s="8"/>
      <c r="X189" s="7">
        <v>1</v>
      </c>
      <c r="Y189" s="7"/>
      <c r="Z189" s="12"/>
      <c r="AA189" s="19">
        <v>2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30</v>
      </c>
      <c r="F190" s="16" t="s">
        <v>239</v>
      </c>
      <c r="G190" s="23">
        <v>15</v>
      </c>
      <c r="H190" s="23">
        <v>8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/>
      <c r="O190" s="7"/>
      <c r="P190" s="8"/>
      <c r="Q190" s="7"/>
      <c r="R190" s="19">
        <v>1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30</v>
      </c>
      <c r="F191" s="16" t="s">
        <v>239</v>
      </c>
      <c r="G191" s="23">
        <v>15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/>
      <c r="N191" s="6">
        <v>1</v>
      </c>
      <c r="O191" s="7"/>
      <c r="P191" s="8"/>
      <c r="Q191" s="7"/>
      <c r="R191" s="19">
        <v>1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30</v>
      </c>
      <c r="F192" s="16" t="s">
        <v>239</v>
      </c>
      <c r="G192" s="23">
        <v>15</v>
      </c>
      <c r="H192" s="23">
        <v>7</v>
      </c>
      <c r="I192" s="16">
        <v>2</v>
      </c>
      <c r="J192" s="24"/>
      <c r="K192" s="13">
        <v>1</v>
      </c>
      <c r="L192" s="23">
        <v>1</v>
      </c>
      <c r="M192" s="5"/>
      <c r="N192" s="6">
        <v>1</v>
      </c>
      <c r="O192" s="7"/>
      <c r="P192" s="8"/>
      <c r="Q192" s="7"/>
      <c r="R192" s="19">
        <v>1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30</v>
      </c>
      <c r="F193" s="16" t="s">
        <v>239</v>
      </c>
      <c r="G193" s="23">
        <v>14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/>
      <c r="N193" s="6"/>
      <c r="O193" s="7"/>
      <c r="P193" s="8">
        <v>1</v>
      </c>
      <c r="Q193" s="7"/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30</v>
      </c>
      <c r="F194" s="16" t="s">
        <v>239</v>
      </c>
      <c r="G194" s="23">
        <v>15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/>
      <c r="N194" s="6">
        <v>1</v>
      </c>
      <c r="O194" s="7"/>
      <c r="P194" s="8"/>
      <c r="Q194" s="7"/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30</v>
      </c>
      <c r="F195" s="16" t="s">
        <v>239</v>
      </c>
      <c r="G195" s="23">
        <v>15</v>
      </c>
      <c r="H195" s="23">
        <v>5</v>
      </c>
      <c r="I195" s="16">
        <v>2</v>
      </c>
      <c r="J195" s="24"/>
      <c r="K195" s="13">
        <v>1</v>
      </c>
      <c r="L195" s="23">
        <v>5</v>
      </c>
      <c r="M195" s="5">
        <v>1</v>
      </c>
      <c r="N195" s="6"/>
      <c r="O195" s="7"/>
      <c r="P195" s="8"/>
      <c r="Q195" s="7"/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30</v>
      </c>
      <c r="F196" s="16" t="s">
        <v>239</v>
      </c>
      <c r="G196" s="23">
        <v>15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/>
      <c r="N196" s="6">
        <v>1</v>
      </c>
      <c r="O196" s="7"/>
      <c r="P196" s="8"/>
      <c r="Q196" s="7"/>
      <c r="R196" s="19">
        <v>1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30</v>
      </c>
      <c r="F197" s="16" t="s">
        <v>239</v>
      </c>
      <c r="G197" s="23">
        <v>14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/>
      <c r="O197" s="7"/>
      <c r="P197" s="8"/>
      <c r="Q197" s="7"/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30</v>
      </c>
      <c r="F198" s="16" t="s">
        <v>239</v>
      </c>
      <c r="G198" s="23">
        <v>15</v>
      </c>
      <c r="H198" s="23">
        <v>9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2</v>
      </c>
      <c r="O198" s="7">
        <v>1</v>
      </c>
      <c r="P198" s="8"/>
      <c r="Q198" s="7"/>
      <c r="R198" s="19">
        <v>4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30</v>
      </c>
      <c r="F199" s="16" t="s">
        <v>239</v>
      </c>
      <c r="G199" s="23">
        <v>15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/>
      <c r="N199" s="6">
        <v>1</v>
      </c>
      <c r="O199" s="7"/>
      <c r="P199" s="8"/>
      <c r="Q199" s="7"/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30</v>
      </c>
      <c r="F200" s="16" t="s">
        <v>239</v>
      </c>
      <c r="G200" s="23">
        <v>15</v>
      </c>
      <c r="H200" s="23">
        <v>7</v>
      </c>
      <c r="I200" s="16">
        <v>2</v>
      </c>
      <c r="J200" s="24"/>
      <c r="K200" s="13">
        <v>2</v>
      </c>
      <c r="L200" s="23"/>
      <c r="M200" s="5"/>
      <c r="N200" s="6"/>
      <c r="O200" s="7"/>
      <c r="P200" s="8"/>
      <c r="Q200" s="7"/>
      <c r="R200" s="19">
        <v>0</v>
      </c>
      <c r="S200" s="23">
        <v>1</v>
      </c>
      <c r="T200" s="5"/>
      <c r="U200" s="6"/>
      <c r="V200" s="7"/>
      <c r="W200" s="8"/>
      <c r="X200" s="7"/>
      <c r="Y200" s="7">
        <v>1</v>
      </c>
      <c r="Z200" s="12"/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30</v>
      </c>
      <c r="F201" s="16" t="s">
        <v>239</v>
      </c>
      <c r="G201" s="23">
        <v>15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/>
      <c r="N201" s="6">
        <v>1</v>
      </c>
      <c r="O201" s="7"/>
      <c r="P201" s="8">
        <v>1</v>
      </c>
      <c r="Q201" s="7"/>
      <c r="R201" s="19">
        <v>2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30</v>
      </c>
      <c r="F202" s="16" t="s">
        <v>239</v>
      </c>
      <c r="G202" s="23">
        <v>15</v>
      </c>
      <c r="H202" s="23">
        <v>4</v>
      </c>
      <c r="I202" s="16">
        <v>2</v>
      </c>
      <c r="J202" s="24"/>
      <c r="K202" s="13">
        <v>1</v>
      </c>
      <c r="L202" s="23">
        <v>1</v>
      </c>
      <c r="M202" s="5"/>
      <c r="N202" s="6">
        <v>1</v>
      </c>
      <c r="O202" s="7"/>
      <c r="P202" s="8"/>
      <c r="Q202" s="7"/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30</v>
      </c>
      <c r="F203" s="16" t="s">
        <v>239</v>
      </c>
      <c r="G203" s="23">
        <v>15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/>
      <c r="O203" s="7"/>
      <c r="P203" s="8"/>
      <c r="Q203" s="7"/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30</v>
      </c>
      <c r="F204" s="16" t="s">
        <v>239</v>
      </c>
      <c r="G204" s="23">
        <v>15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2</v>
      </c>
      <c r="O204" s="7">
        <v>2</v>
      </c>
      <c r="P204" s="8"/>
      <c r="Q204" s="7"/>
      <c r="R204" s="19">
        <v>5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30</v>
      </c>
      <c r="F205" s="16" t="s">
        <v>239</v>
      </c>
      <c r="G205" s="23">
        <v>15</v>
      </c>
      <c r="H205" s="23">
        <v>6</v>
      </c>
      <c r="I205" s="16">
        <v>2</v>
      </c>
      <c r="J205" s="24"/>
      <c r="K205" s="13">
        <v>1</v>
      </c>
      <c r="L205" s="23">
        <v>1</v>
      </c>
      <c r="M205" s="5"/>
      <c r="N205" s="6"/>
      <c r="O205" s="7">
        <v>1</v>
      </c>
      <c r="P205" s="8"/>
      <c r="Q205" s="7"/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30</v>
      </c>
      <c r="F206" s="16" t="s">
        <v>239</v>
      </c>
      <c r="G206" s="23">
        <v>15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/>
      <c r="N206" s="6">
        <v>1</v>
      </c>
      <c r="O206" s="7"/>
      <c r="P206" s="8"/>
      <c r="Q206" s="7"/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30</v>
      </c>
      <c r="F207" s="16" t="s">
        <v>239</v>
      </c>
      <c r="G207" s="23">
        <v>15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/>
      <c r="N207" s="6">
        <v>1</v>
      </c>
      <c r="O207" s="7"/>
      <c r="P207" s="8"/>
      <c r="Q207" s="7"/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30</v>
      </c>
      <c r="F208" s="16" t="s">
        <v>239</v>
      </c>
      <c r="G208" s="23">
        <v>15</v>
      </c>
      <c r="H208" s="23">
        <v>8</v>
      </c>
      <c r="I208" s="16">
        <v>2</v>
      </c>
      <c r="J208" s="24"/>
      <c r="K208" s="13">
        <v>1</v>
      </c>
      <c r="L208" s="23">
        <v>1</v>
      </c>
      <c r="M208" s="5">
        <v>2</v>
      </c>
      <c r="N208" s="6"/>
      <c r="O208" s="7"/>
      <c r="P208" s="8"/>
      <c r="Q208" s="7"/>
      <c r="R208" s="19">
        <v>2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30</v>
      </c>
      <c r="F209" s="16" t="s">
        <v>239</v>
      </c>
      <c r="G209" s="23">
        <v>15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/>
      <c r="N209" s="6">
        <v>1</v>
      </c>
      <c r="O209" s="7"/>
      <c r="P209" s="8"/>
      <c r="Q209" s="7"/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30</v>
      </c>
      <c r="F210" s="16" t="s">
        <v>239</v>
      </c>
      <c r="G210" s="23">
        <v>15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/>
      <c r="N210" s="6">
        <v>1</v>
      </c>
      <c r="O210" s="7"/>
      <c r="P210" s="8"/>
      <c r="Q210" s="7"/>
      <c r="R210" s="19">
        <v>1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30</v>
      </c>
      <c r="F211" s="16" t="s">
        <v>239</v>
      </c>
      <c r="G211" s="23">
        <v>15</v>
      </c>
      <c r="H211" s="23">
        <v>6</v>
      </c>
      <c r="I211" s="16">
        <v>2</v>
      </c>
      <c r="J211" s="24"/>
      <c r="K211" s="13">
        <v>1</v>
      </c>
      <c r="L211" s="23">
        <v>1</v>
      </c>
      <c r="M211" s="5"/>
      <c r="N211" s="6">
        <v>1</v>
      </c>
      <c r="O211" s="7">
        <v>1</v>
      </c>
      <c r="P211" s="8"/>
      <c r="Q211" s="7"/>
      <c r="R211" s="19">
        <v>2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30</v>
      </c>
      <c r="F212" s="16" t="s">
        <v>239</v>
      </c>
      <c r="G212" s="23">
        <v>15</v>
      </c>
      <c r="H212" s="23">
        <v>3</v>
      </c>
      <c r="I212" s="16">
        <v>2</v>
      </c>
      <c r="J212" s="24"/>
      <c r="K212" s="13">
        <v>2</v>
      </c>
      <c r="L212" s="23"/>
      <c r="M212" s="5"/>
      <c r="N212" s="6"/>
      <c r="O212" s="7"/>
      <c r="P212" s="8"/>
      <c r="Q212" s="7"/>
      <c r="R212" s="19">
        <v>0</v>
      </c>
      <c r="S212" s="23">
        <v>1</v>
      </c>
      <c r="T212" s="5"/>
      <c r="U212" s="6"/>
      <c r="V212" s="7"/>
      <c r="W212" s="8"/>
      <c r="X212" s="7"/>
      <c r="Y212" s="7">
        <v>1</v>
      </c>
      <c r="Z212" s="12"/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30</v>
      </c>
      <c r="F213" s="16" t="s">
        <v>239</v>
      </c>
      <c r="G213" s="23">
        <v>15</v>
      </c>
      <c r="H213" s="23">
        <v>2</v>
      </c>
      <c r="I213" s="16">
        <v>2</v>
      </c>
      <c r="J213" s="24"/>
      <c r="K213" s="13">
        <v>1</v>
      </c>
      <c r="L213" s="23">
        <v>2</v>
      </c>
      <c r="M213" s="5"/>
      <c r="N213" s="6"/>
      <c r="O213" s="7"/>
      <c r="P213" s="8">
        <v>1</v>
      </c>
      <c r="Q213" s="7"/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30</v>
      </c>
      <c r="F214" s="16" t="s">
        <v>239</v>
      </c>
      <c r="G214" s="23">
        <v>15</v>
      </c>
      <c r="H214" s="23">
        <v>3</v>
      </c>
      <c r="I214" s="16">
        <v>2</v>
      </c>
      <c r="J214" s="24"/>
      <c r="K214" s="13">
        <v>3</v>
      </c>
      <c r="L214" s="23">
        <v>1</v>
      </c>
      <c r="M214" s="5"/>
      <c r="N214" s="6"/>
      <c r="O214" s="7">
        <v>1</v>
      </c>
      <c r="P214" s="8"/>
      <c r="Q214" s="7"/>
      <c r="R214" s="19">
        <v>1</v>
      </c>
      <c r="S214" s="23">
        <v>1</v>
      </c>
      <c r="T214" s="5"/>
      <c r="U214" s="6">
        <v>1</v>
      </c>
      <c r="V214" s="7">
        <v>1</v>
      </c>
      <c r="W214" s="8"/>
      <c r="X214" s="7"/>
      <c r="Y214" s="7"/>
      <c r="Z214" s="12"/>
      <c r="AA214" s="19">
        <v>2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30</v>
      </c>
      <c r="F215" s="16" t="s">
        <v>239</v>
      </c>
      <c r="G215" s="23">
        <v>15</v>
      </c>
      <c r="H215" s="23">
        <v>7</v>
      </c>
      <c r="I215" s="16">
        <v>2</v>
      </c>
      <c r="J215" s="24"/>
      <c r="K215" s="13">
        <v>1</v>
      </c>
      <c r="L215" s="23">
        <v>1</v>
      </c>
      <c r="M215" s="5"/>
      <c r="N215" s="6">
        <v>1</v>
      </c>
      <c r="O215" s="7">
        <v>1</v>
      </c>
      <c r="P215" s="8"/>
      <c r="Q215" s="7"/>
      <c r="R215" s="19">
        <v>2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30</v>
      </c>
      <c r="F216" s="16" t="s">
        <v>239</v>
      </c>
      <c r="G216" s="23">
        <v>15</v>
      </c>
      <c r="H216" s="23">
        <v>4</v>
      </c>
      <c r="I216" s="16">
        <v>2</v>
      </c>
      <c r="J216" s="24"/>
      <c r="K216" s="13">
        <v>1</v>
      </c>
      <c r="L216" s="23">
        <v>2</v>
      </c>
      <c r="M216" s="5"/>
      <c r="N216" s="6"/>
      <c r="O216" s="7"/>
      <c r="P216" s="8">
        <v>1</v>
      </c>
      <c r="Q216" s="7"/>
      <c r="R216" s="19">
        <v>1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30</v>
      </c>
      <c r="F217" s="16" t="s">
        <v>239</v>
      </c>
      <c r="G217" s="23">
        <v>15</v>
      </c>
      <c r="H217" s="23">
        <v>6</v>
      </c>
      <c r="I217" s="16">
        <v>2</v>
      </c>
      <c r="J217" s="24"/>
      <c r="K217" s="13">
        <v>1</v>
      </c>
      <c r="L217" s="23">
        <v>1</v>
      </c>
      <c r="M217" s="5"/>
      <c r="N217" s="6">
        <v>1</v>
      </c>
      <c r="O217" s="7"/>
      <c r="P217" s="8"/>
      <c r="Q217" s="7"/>
      <c r="R217" s="19">
        <v>1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30</v>
      </c>
      <c r="F218" s="16" t="s">
        <v>239</v>
      </c>
      <c r="G218" s="23">
        <v>15</v>
      </c>
      <c r="H218" s="23">
        <v>7</v>
      </c>
      <c r="I218" s="16">
        <v>2</v>
      </c>
      <c r="J218" s="24"/>
      <c r="K218" s="13">
        <v>1</v>
      </c>
      <c r="L218" s="23">
        <v>1</v>
      </c>
      <c r="M218" s="5"/>
      <c r="N218" s="6">
        <v>1</v>
      </c>
      <c r="O218" s="7"/>
      <c r="P218" s="8"/>
      <c r="Q218" s="7"/>
      <c r="R218" s="19">
        <v>1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30</v>
      </c>
      <c r="F219" s="16" t="s">
        <v>239</v>
      </c>
      <c r="G219" s="23">
        <v>16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/>
      <c r="N219" s="6">
        <v>1</v>
      </c>
      <c r="O219" s="7"/>
      <c r="P219" s="8"/>
      <c r="Q219" s="7"/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30</v>
      </c>
      <c r="F220" s="16" t="s">
        <v>239</v>
      </c>
      <c r="G220" s="23">
        <v>15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/>
      <c r="N220" s="6"/>
      <c r="O220" s="7">
        <v>1</v>
      </c>
      <c r="P220" s="8"/>
      <c r="Q220" s="7"/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30</v>
      </c>
      <c r="F221" s="16" t="s">
        <v>239</v>
      </c>
      <c r="G221" s="23">
        <v>15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/>
      <c r="O221" s="7"/>
      <c r="P221" s="8"/>
      <c r="Q221" s="7"/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30</v>
      </c>
      <c r="F222" s="16" t="s">
        <v>239</v>
      </c>
      <c r="G222" s="23">
        <v>16</v>
      </c>
      <c r="H222" s="23">
        <v>2</v>
      </c>
      <c r="I222" s="16">
        <v>2</v>
      </c>
      <c r="J222" s="24"/>
      <c r="K222" s="13">
        <v>1</v>
      </c>
      <c r="L222" s="23">
        <v>2</v>
      </c>
      <c r="M222" s="5"/>
      <c r="N222" s="6">
        <v>1</v>
      </c>
      <c r="O222" s="7"/>
      <c r="P222" s="8"/>
      <c r="Q222" s="7"/>
      <c r="R222" s="19">
        <v>1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30</v>
      </c>
      <c r="F223" s="16" t="s">
        <v>239</v>
      </c>
      <c r="G223" s="23">
        <v>16</v>
      </c>
      <c r="H223" s="23">
        <v>5</v>
      </c>
      <c r="I223" s="16">
        <v>2</v>
      </c>
      <c r="J223" s="24"/>
      <c r="K223" s="13">
        <v>1</v>
      </c>
      <c r="L223" s="23">
        <v>1</v>
      </c>
      <c r="M223" s="5"/>
      <c r="N223" s="6">
        <v>1</v>
      </c>
      <c r="O223" s="7"/>
      <c r="P223" s="8"/>
      <c r="Q223" s="7"/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30</v>
      </c>
      <c r="F224" s="16" t="s">
        <v>239</v>
      </c>
      <c r="G224" s="23">
        <v>16</v>
      </c>
      <c r="H224" s="23">
        <v>3</v>
      </c>
      <c r="I224" s="16">
        <v>2</v>
      </c>
      <c r="J224" s="24"/>
      <c r="K224" s="13">
        <v>1</v>
      </c>
      <c r="L224" s="23">
        <v>2</v>
      </c>
      <c r="M224" s="5"/>
      <c r="N224" s="6">
        <v>1</v>
      </c>
      <c r="O224" s="7"/>
      <c r="P224" s="8"/>
      <c r="Q224" s="7"/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30</v>
      </c>
      <c r="F225" s="16" t="s">
        <v>239</v>
      </c>
      <c r="G225" s="23">
        <v>16</v>
      </c>
      <c r="H225" s="23">
        <v>3</v>
      </c>
      <c r="I225" s="16">
        <v>2</v>
      </c>
      <c r="J225" s="24"/>
      <c r="K225" s="13">
        <v>2</v>
      </c>
      <c r="L225" s="23"/>
      <c r="M225" s="5"/>
      <c r="N225" s="6"/>
      <c r="O225" s="7"/>
      <c r="P225" s="8"/>
      <c r="Q225" s="7"/>
      <c r="R225" s="19">
        <v>0</v>
      </c>
      <c r="S225" s="23">
        <v>1</v>
      </c>
      <c r="T225" s="5"/>
      <c r="U225" s="6">
        <v>1</v>
      </c>
      <c r="V225" s="7"/>
      <c r="W225" s="8"/>
      <c r="X225" s="7"/>
      <c r="Y225" s="7"/>
      <c r="Z225" s="12"/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30</v>
      </c>
      <c r="F226" s="16" t="s">
        <v>239</v>
      </c>
      <c r="G226" s="23">
        <v>15</v>
      </c>
      <c r="H226" s="23">
        <v>5</v>
      </c>
      <c r="I226" s="16">
        <v>2</v>
      </c>
      <c r="J226" s="24"/>
      <c r="K226" s="13">
        <v>1</v>
      </c>
      <c r="L226" s="23">
        <v>3</v>
      </c>
      <c r="M226" s="5">
        <v>3</v>
      </c>
      <c r="N226" s="6"/>
      <c r="O226" s="7"/>
      <c r="P226" s="8"/>
      <c r="Q226" s="7"/>
      <c r="R226" s="19">
        <v>3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30</v>
      </c>
      <c r="F227" s="16" t="s">
        <v>239</v>
      </c>
      <c r="G227" s="23">
        <v>16</v>
      </c>
      <c r="H227" s="23">
        <v>2</v>
      </c>
      <c r="I227" s="16">
        <v>2</v>
      </c>
      <c r="J227" s="24"/>
      <c r="K227" s="13">
        <v>1</v>
      </c>
      <c r="L227" s="23">
        <v>1</v>
      </c>
      <c r="M227" s="5"/>
      <c r="N227" s="6">
        <v>1</v>
      </c>
      <c r="O227" s="7"/>
      <c r="P227" s="8"/>
      <c r="Q227" s="7"/>
      <c r="R227" s="19">
        <v>1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30</v>
      </c>
      <c r="F228" s="16" t="s">
        <v>239</v>
      </c>
      <c r="G228" s="23">
        <v>16</v>
      </c>
      <c r="H228" s="23">
        <v>5</v>
      </c>
      <c r="I228" s="16">
        <v>2</v>
      </c>
      <c r="J228" s="24"/>
      <c r="K228" s="13">
        <v>1</v>
      </c>
      <c r="L228" s="23">
        <v>1</v>
      </c>
      <c r="M228" s="5"/>
      <c r="N228" s="6">
        <v>1</v>
      </c>
      <c r="O228" s="7"/>
      <c r="P228" s="8"/>
      <c r="Q228" s="7"/>
      <c r="R228" s="19">
        <v>1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30</v>
      </c>
      <c r="F229" s="16" t="s">
        <v>239</v>
      </c>
      <c r="G229" s="23">
        <v>16</v>
      </c>
      <c r="H229" s="23">
        <v>3</v>
      </c>
      <c r="I229" s="16">
        <v>2</v>
      </c>
      <c r="J229" s="24"/>
      <c r="K229" s="13">
        <v>3</v>
      </c>
      <c r="L229" s="23">
        <v>1</v>
      </c>
      <c r="M229" s="5"/>
      <c r="N229" s="6">
        <v>1</v>
      </c>
      <c r="O229" s="7">
        <v>1</v>
      </c>
      <c r="P229" s="8"/>
      <c r="Q229" s="7"/>
      <c r="R229" s="19">
        <v>2</v>
      </c>
      <c r="S229" s="23">
        <v>1</v>
      </c>
      <c r="T229" s="5"/>
      <c r="U229" s="6"/>
      <c r="V229" s="7">
        <v>1</v>
      </c>
      <c r="W229" s="8"/>
      <c r="X229" s="7"/>
      <c r="Y229" s="7"/>
      <c r="Z229" s="12"/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30</v>
      </c>
      <c r="F230" s="16" t="s">
        <v>239</v>
      </c>
      <c r="G230" s="23">
        <v>16</v>
      </c>
      <c r="H230" s="23">
        <v>3</v>
      </c>
      <c r="I230" s="16">
        <v>2</v>
      </c>
      <c r="J230" s="24"/>
      <c r="K230" s="13">
        <v>2</v>
      </c>
      <c r="L230" s="23"/>
      <c r="M230" s="5"/>
      <c r="N230" s="6"/>
      <c r="O230" s="7"/>
      <c r="P230" s="8"/>
      <c r="Q230" s="7"/>
      <c r="R230" s="19">
        <v>0</v>
      </c>
      <c r="S230" s="23">
        <v>1</v>
      </c>
      <c r="T230" s="5"/>
      <c r="U230" s="6"/>
      <c r="V230" s="7"/>
      <c r="W230" s="8"/>
      <c r="X230" s="7"/>
      <c r="Y230" s="7">
        <v>1</v>
      </c>
      <c r="Z230" s="12"/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1</v>
      </c>
      <c r="E231" s="22">
        <v>30</v>
      </c>
      <c r="F231" s="16" t="s">
        <v>239</v>
      </c>
      <c r="G231" s="23">
        <v>16</v>
      </c>
      <c r="H231" s="23">
        <v>4</v>
      </c>
      <c r="I231" s="16">
        <v>2</v>
      </c>
      <c r="J231" s="24"/>
      <c r="K231" s="13">
        <v>2</v>
      </c>
      <c r="L231" s="23"/>
      <c r="M231" s="5"/>
      <c r="N231" s="6"/>
      <c r="O231" s="7"/>
      <c r="P231" s="8"/>
      <c r="Q231" s="7"/>
      <c r="R231" s="19">
        <v>0</v>
      </c>
      <c r="S231" s="23">
        <v>1</v>
      </c>
      <c r="T231" s="5"/>
      <c r="U231" s="6"/>
      <c r="V231" s="7"/>
      <c r="W231" s="8"/>
      <c r="X231" s="7"/>
      <c r="Y231" s="7">
        <v>1</v>
      </c>
      <c r="Z231" s="12"/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1</v>
      </c>
      <c r="E232" s="22">
        <v>30</v>
      </c>
      <c r="F232" s="16" t="s">
        <v>239</v>
      </c>
      <c r="G232" s="23">
        <v>16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/>
      <c r="O232" s="7"/>
      <c r="P232" s="8"/>
      <c r="Q232" s="7"/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1</v>
      </c>
      <c r="E233" s="22">
        <v>30</v>
      </c>
      <c r="F233" s="16" t="s">
        <v>239</v>
      </c>
      <c r="G233" s="23">
        <v>16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/>
      <c r="N233" s="6">
        <v>1</v>
      </c>
      <c r="O233" s="7">
        <v>1</v>
      </c>
      <c r="P233" s="8">
        <v>1</v>
      </c>
      <c r="Q233" s="7"/>
      <c r="R233" s="19">
        <v>3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1</v>
      </c>
      <c r="E234" s="22">
        <v>30</v>
      </c>
      <c r="F234" s="16" t="s">
        <v>239</v>
      </c>
      <c r="G234" s="23">
        <v>16</v>
      </c>
      <c r="H234" s="23">
        <v>2</v>
      </c>
      <c r="I234" s="16">
        <v>2</v>
      </c>
      <c r="J234" s="24"/>
      <c r="K234" s="13">
        <v>2</v>
      </c>
      <c r="L234" s="23"/>
      <c r="M234" s="5"/>
      <c r="N234" s="6"/>
      <c r="O234" s="7"/>
      <c r="P234" s="8"/>
      <c r="Q234" s="7"/>
      <c r="R234" s="19">
        <v>0</v>
      </c>
      <c r="S234" s="23">
        <v>3</v>
      </c>
      <c r="T234" s="5">
        <v>1</v>
      </c>
      <c r="U234" s="6"/>
      <c r="V234" s="7"/>
      <c r="W234" s="8"/>
      <c r="X234" s="7"/>
      <c r="Y234" s="7"/>
      <c r="Z234" s="12"/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1</v>
      </c>
      <c r="E235" s="22">
        <v>30</v>
      </c>
      <c r="F235" s="16" t="s">
        <v>239</v>
      </c>
      <c r="G235" s="23">
        <v>16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/>
      <c r="N235" s="6"/>
      <c r="O235" s="7">
        <v>1</v>
      </c>
      <c r="P235" s="8"/>
      <c r="Q235" s="7"/>
      <c r="R235" s="19">
        <v>1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1</v>
      </c>
      <c r="E236" s="22">
        <v>30</v>
      </c>
      <c r="F236" s="16" t="s">
        <v>239</v>
      </c>
      <c r="G236" s="23">
        <v>16</v>
      </c>
      <c r="H236" s="23">
        <v>8</v>
      </c>
      <c r="I236" s="16">
        <v>2</v>
      </c>
      <c r="J236" s="24"/>
      <c r="K236" s="13">
        <v>2</v>
      </c>
      <c r="L236" s="23"/>
      <c r="M236" s="5"/>
      <c r="N236" s="6"/>
      <c r="O236" s="7"/>
      <c r="P236" s="8"/>
      <c r="Q236" s="7"/>
      <c r="R236" s="19">
        <v>0</v>
      </c>
      <c r="S236" s="23">
        <v>1</v>
      </c>
      <c r="T236" s="5"/>
      <c r="U236" s="6"/>
      <c r="V236" s="7"/>
      <c r="W236" s="8"/>
      <c r="X236" s="7"/>
      <c r="Y236" s="7">
        <v>1</v>
      </c>
      <c r="Z236" s="12"/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1</v>
      </c>
      <c r="E237" s="22">
        <v>30</v>
      </c>
      <c r="F237" s="16" t="s">
        <v>239</v>
      </c>
      <c r="G237" s="23">
        <v>16</v>
      </c>
      <c r="H237" s="23">
        <v>3</v>
      </c>
      <c r="I237" s="16">
        <v>2</v>
      </c>
      <c r="J237" s="24"/>
      <c r="K237" s="13">
        <v>3</v>
      </c>
      <c r="L237" s="23">
        <v>1</v>
      </c>
      <c r="M237" s="5"/>
      <c r="N237" s="6">
        <v>1</v>
      </c>
      <c r="O237" s="7"/>
      <c r="P237" s="8"/>
      <c r="Q237" s="7"/>
      <c r="R237" s="19">
        <v>1</v>
      </c>
      <c r="S237" s="23">
        <v>3</v>
      </c>
      <c r="T237" s="5">
        <v>1</v>
      </c>
      <c r="U237" s="6"/>
      <c r="V237" s="7"/>
      <c r="W237" s="8"/>
      <c r="X237" s="7"/>
      <c r="Y237" s="7"/>
      <c r="Z237" s="12"/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1</v>
      </c>
      <c r="E238" s="22">
        <v>30</v>
      </c>
      <c r="F238" s="16" t="s">
        <v>239</v>
      </c>
      <c r="G238" s="23">
        <v>16</v>
      </c>
      <c r="H238" s="23">
        <v>4</v>
      </c>
      <c r="I238" s="16">
        <v>2</v>
      </c>
      <c r="J238" s="24"/>
      <c r="K238" s="13">
        <v>1</v>
      </c>
      <c r="L238" s="23">
        <v>1</v>
      </c>
      <c r="M238" s="5"/>
      <c r="N238" s="6">
        <v>1</v>
      </c>
      <c r="O238" s="7"/>
      <c r="P238" s="8">
        <v>1</v>
      </c>
      <c r="Q238" s="7"/>
      <c r="R238" s="19">
        <v>2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1</v>
      </c>
      <c r="E239" s="22">
        <v>30</v>
      </c>
      <c r="F239" s="16" t="s">
        <v>239</v>
      </c>
      <c r="G239" s="23">
        <v>16</v>
      </c>
      <c r="H239" s="23">
        <v>8</v>
      </c>
      <c r="I239" s="16">
        <v>2</v>
      </c>
      <c r="J239" s="24"/>
      <c r="K239" s="13">
        <v>1</v>
      </c>
      <c r="L239" s="23">
        <v>3</v>
      </c>
      <c r="M239" s="5"/>
      <c r="N239" s="6">
        <v>1</v>
      </c>
      <c r="O239" s="7"/>
      <c r="P239" s="8"/>
      <c r="Q239" s="7"/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1</v>
      </c>
      <c r="E240" s="22">
        <v>30</v>
      </c>
      <c r="F240" s="16" t="s">
        <v>239</v>
      </c>
      <c r="G240" s="23">
        <v>16</v>
      </c>
      <c r="H240" s="23">
        <v>6</v>
      </c>
      <c r="I240" s="16">
        <v>2</v>
      </c>
      <c r="J240" s="24"/>
      <c r="K240" s="13">
        <v>2</v>
      </c>
      <c r="L240" s="23"/>
      <c r="M240" s="5"/>
      <c r="N240" s="6"/>
      <c r="O240" s="7"/>
      <c r="P240" s="8"/>
      <c r="Q240" s="7"/>
      <c r="R240" s="19">
        <v>0</v>
      </c>
      <c r="S240" s="23">
        <v>1</v>
      </c>
      <c r="T240" s="5"/>
      <c r="U240" s="6"/>
      <c r="V240" s="7"/>
      <c r="W240" s="8"/>
      <c r="X240" s="7"/>
      <c r="Y240" s="7">
        <v>1</v>
      </c>
      <c r="Z240" s="12"/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1</v>
      </c>
      <c r="E241" s="22">
        <v>30</v>
      </c>
      <c r="F241" s="16" t="s">
        <v>239</v>
      </c>
      <c r="G241" s="23">
        <v>16</v>
      </c>
      <c r="H241" s="23">
        <v>5</v>
      </c>
      <c r="I241" s="16">
        <v>2</v>
      </c>
      <c r="J241" s="24"/>
      <c r="K241" s="13">
        <v>2</v>
      </c>
      <c r="L241" s="23"/>
      <c r="M241" s="5"/>
      <c r="N241" s="6"/>
      <c r="O241" s="7"/>
      <c r="P241" s="8"/>
      <c r="Q241" s="7"/>
      <c r="R241" s="19">
        <v>0</v>
      </c>
      <c r="S241" s="23">
        <v>1</v>
      </c>
      <c r="T241" s="5">
        <v>1</v>
      </c>
      <c r="U241" s="6"/>
      <c r="V241" s="7"/>
      <c r="W241" s="8"/>
      <c r="X241" s="7"/>
      <c r="Y241" s="7"/>
      <c r="Z241" s="12"/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1</v>
      </c>
      <c r="E242" s="22">
        <v>30</v>
      </c>
      <c r="F242" s="16" t="s">
        <v>239</v>
      </c>
      <c r="G242" s="23">
        <v>16</v>
      </c>
      <c r="H242" s="23">
        <v>5</v>
      </c>
      <c r="I242" s="16">
        <v>2</v>
      </c>
      <c r="J242" s="24"/>
      <c r="K242" s="13">
        <v>1</v>
      </c>
      <c r="L242" s="23">
        <v>1</v>
      </c>
      <c r="M242" s="5"/>
      <c r="N242" s="6"/>
      <c r="O242" s="7"/>
      <c r="P242" s="8">
        <v>3</v>
      </c>
      <c r="Q242" s="7"/>
      <c r="R242" s="19">
        <v>3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1</v>
      </c>
      <c r="E243" s="22">
        <v>30</v>
      </c>
      <c r="F243" s="16" t="s">
        <v>239</v>
      </c>
      <c r="G243" s="23">
        <v>16</v>
      </c>
      <c r="H243" s="23">
        <v>5</v>
      </c>
      <c r="I243" s="16">
        <v>2</v>
      </c>
      <c r="J243" s="24"/>
      <c r="K243" s="13">
        <v>1</v>
      </c>
      <c r="L243" s="23">
        <v>2</v>
      </c>
      <c r="M243" s="5">
        <v>1</v>
      </c>
      <c r="N243" s="6">
        <v>1</v>
      </c>
      <c r="O243" s="7"/>
      <c r="P243" s="8"/>
      <c r="Q243" s="7"/>
      <c r="R243" s="19">
        <v>2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1</v>
      </c>
      <c r="E244" s="22">
        <v>30</v>
      </c>
      <c r="F244" s="16" t="s">
        <v>239</v>
      </c>
      <c r="G244" s="23">
        <v>16</v>
      </c>
      <c r="H244" s="23">
        <v>2</v>
      </c>
      <c r="I244" s="16">
        <v>2</v>
      </c>
      <c r="J244" s="24"/>
      <c r="K244" s="13">
        <v>2</v>
      </c>
      <c r="L244" s="23"/>
      <c r="M244" s="5"/>
      <c r="N244" s="6"/>
      <c r="O244" s="7"/>
      <c r="P244" s="8"/>
      <c r="Q244" s="7"/>
      <c r="R244" s="19">
        <v>0</v>
      </c>
      <c r="S244" s="23">
        <v>1</v>
      </c>
      <c r="T244" s="5"/>
      <c r="U244" s="6">
        <v>1</v>
      </c>
      <c r="V244" s="7"/>
      <c r="W244" s="8"/>
      <c r="X244" s="7"/>
      <c r="Y244" s="7"/>
      <c r="Z244" s="12"/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1</v>
      </c>
      <c r="E245" s="22">
        <v>30</v>
      </c>
      <c r="F245" s="16" t="s">
        <v>239</v>
      </c>
      <c r="G245" s="23">
        <v>16</v>
      </c>
      <c r="H245" s="23">
        <v>6</v>
      </c>
      <c r="I245" s="16">
        <v>2</v>
      </c>
      <c r="J245" s="24"/>
      <c r="K245" s="13">
        <v>1</v>
      </c>
      <c r="L245" s="23">
        <v>1</v>
      </c>
      <c r="M245" s="5"/>
      <c r="N245" s="6">
        <v>1</v>
      </c>
      <c r="O245" s="7">
        <v>1</v>
      </c>
      <c r="P245" s="8"/>
      <c r="Q245" s="7"/>
      <c r="R245" s="19">
        <v>2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1</v>
      </c>
      <c r="E246" s="22">
        <v>30</v>
      </c>
      <c r="F246" s="16" t="s">
        <v>239</v>
      </c>
      <c r="G246" s="23">
        <v>16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/>
      <c r="N246" s="6">
        <v>1</v>
      </c>
      <c r="O246" s="7"/>
      <c r="P246" s="8"/>
      <c r="Q246" s="7"/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1</v>
      </c>
      <c r="E247" s="22">
        <v>30</v>
      </c>
      <c r="F247" s="16" t="s">
        <v>239</v>
      </c>
      <c r="G247" s="23">
        <v>17</v>
      </c>
      <c r="H247" s="23">
        <v>6</v>
      </c>
      <c r="I247" s="16">
        <v>2</v>
      </c>
      <c r="J247" s="24"/>
      <c r="K247" s="13">
        <v>1</v>
      </c>
      <c r="L247" s="23">
        <v>3</v>
      </c>
      <c r="M247" s="5">
        <v>1</v>
      </c>
      <c r="N247" s="6"/>
      <c r="O247" s="7"/>
      <c r="P247" s="8"/>
      <c r="Q247" s="7"/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1</v>
      </c>
      <c r="E248" s="22">
        <v>30</v>
      </c>
      <c r="F248" s="16" t="s">
        <v>239</v>
      </c>
      <c r="G248" s="23">
        <v>16</v>
      </c>
      <c r="H248" s="23">
        <v>7</v>
      </c>
      <c r="I248" s="16">
        <v>2</v>
      </c>
      <c r="J248" s="24"/>
      <c r="K248" s="13">
        <v>2</v>
      </c>
      <c r="L248" s="23"/>
      <c r="M248" s="5"/>
      <c r="N248" s="6"/>
      <c r="O248" s="7"/>
      <c r="P248" s="8"/>
      <c r="Q248" s="7"/>
      <c r="R248" s="19">
        <v>0</v>
      </c>
      <c r="S248" s="23">
        <v>3</v>
      </c>
      <c r="T248" s="5">
        <v>1</v>
      </c>
      <c r="U248" s="6"/>
      <c r="V248" s="7"/>
      <c r="W248" s="8"/>
      <c r="X248" s="7"/>
      <c r="Y248" s="7"/>
      <c r="Z248" s="12"/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1</v>
      </c>
      <c r="E249" s="22">
        <v>30</v>
      </c>
      <c r="F249" s="16" t="s">
        <v>239</v>
      </c>
      <c r="G249" s="23">
        <v>16</v>
      </c>
      <c r="H249" s="23">
        <v>3</v>
      </c>
      <c r="I249" s="16">
        <v>2</v>
      </c>
      <c r="J249" s="24"/>
      <c r="K249" s="13">
        <v>3</v>
      </c>
      <c r="L249" s="23">
        <v>1</v>
      </c>
      <c r="M249" s="5"/>
      <c r="N249" s="6">
        <v>1</v>
      </c>
      <c r="O249" s="7"/>
      <c r="P249" s="8"/>
      <c r="Q249" s="7"/>
      <c r="R249" s="19">
        <v>1</v>
      </c>
      <c r="S249" s="23">
        <v>1</v>
      </c>
      <c r="T249" s="5"/>
      <c r="U249" s="6">
        <v>1</v>
      </c>
      <c r="V249" s="7"/>
      <c r="W249" s="8"/>
      <c r="X249" s="7">
        <v>1</v>
      </c>
      <c r="Y249" s="7"/>
      <c r="Z249" s="12"/>
      <c r="AA249" s="19">
        <v>2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1</v>
      </c>
      <c r="E250" s="22">
        <v>30</v>
      </c>
      <c r="F250" s="16" t="s">
        <v>239</v>
      </c>
      <c r="G250" s="23">
        <v>17</v>
      </c>
      <c r="H250" s="23">
        <v>2</v>
      </c>
      <c r="I250" s="16">
        <v>2</v>
      </c>
      <c r="J250" s="24"/>
      <c r="K250" s="13">
        <v>2</v>
      </c>
      <c r="L250" s="23"/>
      <c r="M250" s="5"/>
      <c r="N250" s="6"/>
      <c r="O250" s="7"/>
      <c r="P250" s="8"/>
      <c r="Q250" s="7"/>
      <c r="R250" s="19">
        <v>0</v>
      </c>
      <c r="S250" s="23">
        <v>1</v>
      </c>
      <c r="T250" s="5"/>
      <c r="U250" s="6"/>
      <c r="V250" s="7"/>
      <c r="W250" s="8"/>
      <c r="X250" s="7"/>
      <c r="Y250" s="7">
        <v>1</v>
      </c>
      <c r="Z250" s="12"/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1</v>
      </c>
      <c r="E251" s="22">
        <v>30</v>
      </c>
      <c r="F251" s="16" t="s">
        <v>239</v>
      </c>
      <c r="G251" s="23">
        <v>17</v>
      </c>
      <c r="H251" s="23">
        <v>3</v>
      </c>
      <c r="I251" s="16">
        <v>2</v>
      </c>
      <c r="J251" s="24"/>
      <c r="K251" s="13">
        <v>1</v>
      </c>
      <c r="L251" s="23">
        <v>1</v>
      </c>
      <c r="M251" s="5"/>
      <c r="N251" s="6"/>
      <c r="O251" s="7">
        <v>1</v>
      </c>
      <c r="P251" s="8"/>
      <c r="Q251" s="7"/>
      <c r="R251" s="19">
        <v>1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1</v>
      </c>
      <c r="E252" s="22">
        <v>30</v>
      </c>
      <c r="F252" s="16" t="s">
        <v>239</v>
      </c>
      <c r="G252" s="23">
        <v>17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/>
      <c r="N252" s="6"/>
      <c r="O252" s="7"/>
      <c r="P252" s="8">
        <v>1</v>
      </c>
      <c r="Q252" s="7"/>
      <c r="R252" s="19">
        <v>1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1</v>
      </c>
      <c r="E253" s="22">
        <v>30</v>
      </c>
      <c r="F253" s="16" t="s">
        <v>239</v>
      </c>
      <c r="G253" s="23">
        <v>17</v>
      </c>
      <c r="H253" s="23">
        <v>7</v>
      </c>
      <c r="I253" s="16">
        <v>2</v>
      </c>
      <c r="J253" s="24"/>
      <c r="K253" s="13">
        <v>1</v>
      </c>
      <c r="L253" s="23">
        <v>1</v>
      </c>
      <c r="M253" s="5"/>
      <c r="N253" s="6">
        <v>1</v>
      </c>
      <c r="O253" s="7"/>
      <c r="P253" s="8"/>
      <c r="Q253" s="7"/>
      <c r="R253" s="19">
        <v>1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>
        <v>2</v>
      </c>
      <c r="C254" s="21" t="s">
        <v>236</v>
      </c>
      <c r="D254" s="22">
        <v>1</v>
      </c>
      <c r="E254" s="22">
        <v>30</v>
      </c>
      <c r="F254" s="16" t="s">
        <v>239</v>
      </c>
      <c r="G254" s="23"/>
      <c r="H254" s="23"/>
      <c r="I254" s="16"/>
      <c r="J254" s="24"/>
      <c r="K254" s="13">
        <v>2</v>
      </c>
      <c r="L254" s="23"/>
      <c r="M254" s="5"/>
      <c r="N254" s="6"/>
      <c r="O254" s="7"/>
      <c r="P254" s="8"/>
      <c r="Q254" s="7"/>
      <c r="R254" s="19">
        <v>0</v>
      </c>
      <c r="S254" s="23">
        <v>3</v>
      </c>
      <c r="T254" s="5">
        <v>1</v>
      </c>
      <c r="U254" s="6"/>
      <c r="V254" s="7"/>
      <c r="W254" s="8"/>
      <c r="X254" s="7"/>
      <c r="Y254" s="7"/>
      <c r="Z254" s="12"/>
      <c r="AA254" s="19">
        <v>1</v>
      </c>
    </row>
    <row r="255" spans="1:27" ht="15.95" customHeight="1" x14ac:dyDescent="0.15">
      <c r="A255" s="1">
        <v>244</v>
      </c>
      <c r="B255" s="30">
        <v>2</v>
      </c>
      <c r="C255" s="21" t="s">
        <v>236</v>
      </c>
      <c r="D255" s="22">
        <v>1</v>
      </c>
      <c r="E255" s="22">
        <v>30</v>
      </c>
      <c r="F255" s="16" t="s">
        <v>239</v>
      </c>
      <c r="G255" s="23"/>
      <c r="H255" s="23"/>
      <c r="I255" s="16"/>
      <c r="J255" s="24"/>
      <c r="K255" s="13">
        <v>1</v>
      </c>
      <c r="L255" s="23">
        <v>5</v>
      </c>
      <c r="M255" s="5">
        <v>1</v>
      </c>
      <c r="N255" s="6">
        <v>1</v>
      </c>
      <c r="O255" s="7"/>
      <c r="P255" s="8"/>
      <c r="Q255" s="7"/>
      <c r="R255" s="19">
        <v>2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>
        <v>2</v>
      </c>
      <c r="C256" s="21" t="s">
        <v>236</v>
      </c>
      <c r="D256" s="22">
        <v>1</v>
      </c>
      <c r="E256" s="22">
        <v>30</v>
      </c>
      <c r="F256" s="16" t="s">
        <v>239</v>
      </c>
      <c r="G256" s="23"/>
      <c r="H256" s="23"/>
      <c r="I256" s="16"/>
      <c r="J256" s="24"/>
      <c r="K256" s="13">
        <v>1</v>
      </c>
      <c r="L256" s="23">
        <v>5</v>
      </c>
      <c r="M256" s="5">
        <v>1</v>
      </c>
      <c r="N256" s="6">
        <v>1</v>
      </c>
      <c r="O256" s="7"/>
      <c r="P256" s="8"/>
      <c r="Q256" s="7"/>
      <c r="R256" s="19">
        <v>2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>
        <v>2</v>
      </c>
      <c r="C257" s="21" t="s">
        <v>236</v>
      </c>
      <c r="D257" s="22">
        <v>1</v>
      </c>
      <c r="E257" s="22">
        <v>30</v>
      </c>
      <c r="F257" s="16" t="s">
        <v>239</v>
      </c>
      <c r="G257" s="23"/>
      <c r="H257" s="23"/>
      <c r="I257" s="16"/>
      <c r="J257" s="24"/>
      <c r="K257" s="13">
        <v>1</v>
      </c>
      <c r="L257" s="23">
        <v>5</v>
      </c>
      <c r="M257" s="5">
        <v>1</v>
      </c>
      <c r="N257" s="6">
        <v>1</v>
      </c>
      <c r="O257" s="7"/>
      <c r="P257" s="8"/>
      <c r="Q257" s="7"/>
      <c r="R257" s="19">
        <v>2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>
        <v>2</v>
      </c>
      <c r="C258" s="21" t="s">
        <v>236</v>
      </c>
      <c r="D258" s="22">
        <v>1</v>
      </c>
      <c r="E258" s="22">
        <v>30</v>
      </c>
      <c r="F258" s="16" t="s">
        <v>239</v>
      </c>
      <c r="G258" s="23"/>
      <c r="H258" s="23"/>
      <c r="I258" s="16"/>
      <c r="J258" s="24"/>
      <c r="K258" s="13">
        <v>1</v>
      </c>
      <c r="L258" s="23">
        <v>5</v>
      </c>
      <c r="M258" s="5">
        <v>2</v>
      </c>
      <c r="N258" s="6">
        <v>1</v>
      </c>
      <c r="O258" s="7"/>
      <c r="P258" s="8"/>
      <c r="Q258" s="7"/>
      <c r="R258" s="19">
        <v>3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>
        <v>2</v>
      </c>
      <c r="C259" s="21" t="s">
        <v>236</v>
      </c>
      <c r="D259" s="22">
        <v>1</v>
      </c>
      <c r="E259" s="22">
        <v>30</v>
      </c>
      <c r="F259" s="16" t="s">
        <v>239</v>
      </c>
      <c r="G259" s="23"/>
      <c r="H259" s="23"/>
      <c r="I259" s="16"/>
      <c r="J259" s="24"/>
      <c r="K259" s="13">
        <v>1</v>
      </c>
      <c r="L259" s="23">
        <v>5</v>
      </c>
      <c r="M259" s="5">
        <v>1</v>
      </c>
      <c r="N259" s="6">
        <v>1</v>
      </c>
      <c r="O259" s="7"/>
      <c r="P259" s="8"/>
      <c r="Q259" s="7"/>
      <c r="R259" s="19">
        <v>2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>
        <v>2</v>
      </c>
      <c r="C260" s="21" t="s">
        <v>236</v>
      </c>
      <c r="D260" s="22">
        <v>1</v>
      </c>
      <c r="E260" s="22">
        <v>30</v>
      </c>
      <c r="F260" s="16" t="s">
        <v>239</v>
      </c>
      <c r="G260" s="23"/>
      <c r="H260" s="23"/>
      <c r="I260" s="16"/>
      <c r="J260" s="24"/>
      <c r="K260" s="13">
        <v>1</v>
      </c>
      <c r="L260" s="23">
        <v>5</v>
      </c>
      <c r="M260" s="5">
        <v>1</v>
      </c>
      <c r="N260" s="6">
        <v>0</v>
      </c>
      <c r="O260" s="7"/>
      <c r="P260" s="8"/>
      <c r="Q260" s="7"/>
      <c r="R260" s="19">
        <v>1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>
        <v>2</v>
      </c>
      <c r="C261" s="21" t="s">
        <v>236</v>
      </c>
      <c r="D261" s="22">
        <v>1</v>
      </c>
      <c r="E261" s="22">
        <v>30</v>
      </c>
      <c r="F261" s="16" t="s">
        <v>239</v>
      </c>
      <c r="G261" s="23"/>
      <c r="H261" s="23"/>
      <c r="I261" s="16"/>
      <c r="J261" s="24"/>
      <c r="K261" s="13">
        <v>1</v>
      </c>
      <c r="L261" s="23">
        <v>5</v>
      </c>
      <c r="M261" s="5">
        <v>2</v>
      </c>
      <c r="N261" s="6">
        <v>1</v>
      </c>
      <c r="O261" s="7"/>
      <c r="P261" s="8"/>
      <c r="Q261" s="7"/>
      <c r="R261" s="19">
        <v>3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>
        <v>2</v>
      </c>
      <c r="C262" s="21" t="s">
        <v>236</v>
      </c>
      <c r="D262" s="22">
        <v>1</v>
      </c>
      <c r="E262" s="22">
        <v>30</v>
      </c>
      <c r="F262" s="16" t="s">
        <v>239</v>
      </c>
      <c r="G262" s="23"/>
      <c r="H262" s="23"/>
      <c r="I262" s="16"/>
      <c r="J262" s="24"/>
      <c r="K262" s="13">
        <v>1</v>
      </c>
      <c r="L262" s="23">
        <v>5</v>
      </c>
      <c r="M262" s="5">
        <v>2</v>
      </c>
      <c r="N262" s="6">
        <v>1</v>
      </c>
      <c r="O262" s="7"/>
      <c r="P262" s="8"/>
      <c r="Q262" s="7"/>
      <c r="R262" s="19">
        <v>3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>
        <v>2</v>
      </c>
      <c r="C263" s="21" t="s">
        <v>236</v>
      </c>
      <c r="D263" s="22">
        <v>1</v>
      </c>
      <c r="E263" s="22">
        <v>30</v>
      </c>
      <c r="F263" s="16" t="s">
        <v>239</v>
      </c>
      <c r="G263" s="23"/>
      <c r="H263" s="23"/>
      <c r="I263" s="16"/>
      <c r="J263" s="24"/>
      <c r="K263" s="13">
        <v>1</v>
      </c>
      <c r="L263" s="23">
        <v>5</v>
      </c>
      <c r="M263" s="5">
        <v>2</v>
      </c>
      <c r="N263" s="6">
        <v>1</v>
      </c>
      <c r="O263" s="7"/>
      <c r="P263" s="8"/>
      <c r="Q263" s="7"/>
      <c r="R263" s="19">
        <v>3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>
        <v>2</v>
      </c>
      <c r="C264" s="21" t="s">
        <v>236</v>
      </c>
      <c r="D264" s="22">
        <v>1</v>
      </c>
      <c r="E264" s="22">
        <v>30</v>
      </c>
      <c r="F264" s="16" t="s">
        <v>239</v>
      </c>
      <c r="G264" s="23"/>
      <c r="H264" s="23"/>
      <c r="I264" s="16"/>
      <c r="J264" s="24"/>
      <c r="K264" s="13">
        <v>1</v>
      </c>
      <c r="L264" s="23">
        <v>5</v>
      </c>
      <c r="M264" s="5">
        <v>1</v>
      </c>
      <c r="N264" s="6">
        <v>0</v>
      </c>
      <c r="O264" s="7"/>
      <c r="P264" s="8"/>
      <c r="Q264" s="7"/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>
        <v>2</v>
      </c>
      <c r="C265" s="21" t="s">
        <v>236</v>
      </c>
      <c r="D265" s="22">
        <v>1</v>
      </c>
      <c r="E265" s="22">
        <v>30</v>
      </c>
      <c r="F265" s="16" t="s">
        <v>239</v>
      </c>
      <c r="G265" s="23"/>
      <c r="H265" s="23"/>
      <c r="I265" s="16"/>
      <c r="J265" s="24"/>
      <c r="K265" s="13">
        <v>1</v>
      </c>
      <c r="L265" s="23">
        <v>5</v>
      </c>
      <c r="M265" s="5">
        <v>2</v>
      </c>
      <c r="N265" s="6">
        <v>0</v>
      </c>
      <c r="O265" s="7"/>
      <c r="P265" s="8"/>
      <c r="Q265" s="7"/>
      <c r="R265" s="19">
        <v>2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>
        <v>2</v>
      </c>
      <c r="C266" s="21" t="s">
        <v>236</v>
      </c>
      <c r="D266" s="22">
        <v>1</v>
      </c>
      <c r="E266" s="22">
        <v>30</v>
      </c>
      <c r="F266" s="16" t="s">
        <v>239</v>
      </c>
      <c r="G266" s="23"/>
      <c r="H266" s="23"/>
      <c r="I266" s="16"/>
      <c r="J266" s="24"/>
      <c r="K266" s="13">
        <v>1</v>
      </c>
      <c r="L266" s="23">
        <v>5</v>
      </c>
      <c r="M266" s="5">
        <v>2</v>
      </c>
      <c r="N266" s="6">
        <v>1</v>
      </c>
      <c r="O266" s="7"/>
      <c r="P266" s="8"/>
      <c r="Q266" s="7"/>
      <c r="R266" s="19">
        <v>3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>
        <v>2</v>
      </c>
      <c r="C267" s="21" t="s">
        <v>236</v>
      </c>
      <c r="D267" s="22">
        <v>1</v>
      </c>
      <c r="E267" s="22">
        <v>30</v>
      </c>
      <c r="F267" s="16" t="s">
        <v>239</v>
      </c>
      <c r="G267" s="23"/>
      <c r="H267" s="23"/>
      <c r="I267" s="16"/>
      <c r="J267" s="24"/>
      <c r="K267" s="13">
        <v>1</v>
      </c>
      <c r="L267" s="23">
        <v>5</v>
      </c>
      <c r="M267" s="5">
        <v>2</v>
      </c>
      <c r="N267" s="6">
        <v>1</v>
      </c>
      <c r="O267" s="7"/>
      <c r="P267" s="8"/>
      <c r="Q267" s="7"/>
      <c r="R267" s="19">
        <v>3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>
        <v>2</v>
      </c>
      <c r="C268" s="21" t="s">
        <v>236</v>
      </c>
      <c r="D268" s="22">
        <v>1</v>
      </c>
      <c r="E268" s="22">
        <v>30</v>
      </c>
      <c r="F268" s="16" t="s">
        <v>239</v>
      </c>
      <c r="G268" s="23"/>
      <c r="H268" s="23"/>
      <c r="I268" s="16"/>
      <c r="J268" s="24"/>
      <c r="K268" s="13">
        <v>1</v>
      </c>
      <c r="L268" s="23">
        <v>5</v>
      </c>
      <c r="M268" s="5">
        <v>1</v>
      </c>
      <c r="N268" s="6">
        <v>0</v>
      </c>
      <c r="O268" s="7"/>
      <c r="P268" s="8"/>
      <c r="Q268" s="7"/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 t="s">
        <v>236</v>
      </c>
      <c r="D269" s="22">
        <v>1</v>
      </c>
      <c r="E269" s="22">
        <v>30</v>
      </c>
      <c r="F269" s="16" t="s">
        <v>239</v>
      </c>
      <c r="G269" s="23"/>
      <c r="H269" s="23"/>
      <c r="I269" s="16"/>
      <c r="J269" s="24"/>
      <c r="K269" s="13">
        <v>1</v>
      </c>
      <c r="L269" s="23">
        <v>5</v>
      </c>
      <c r="M269" s="5">
        <v>1</v>
      </c>
      <c r="N269" s="6">
        <v>0</v>
      </c>
      <c r="O269" s="7"/>
      <c r="P269" s="8"/>
      <c r="Q269" s="7"/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>
        <v>2</v>
      </c>
      <c r="C270" s="21" t="s">
        <v>236</v>
      </c>
      <c r="D270" s="22">
        <v>1</v>
      </c>
      <c r="E270" s="22">
        <v>30</v>
      </c>
      <c r="F270" s="16" t="s">
        <v>239</v>
      </c>
      <c r="G270" s="23"/>
      <c r="H270" s="23"/>
      <c r="I270" s="16"/>
      <c r="J270" s="24"/>
      <c r="K270" s="13">
        <v>1</v>
      </c>
      <c r="L270" s="23">
        <v>5</v>
      </c>
      <c r="M270" s="5">
        <v>2</v>
      </c>
      <c r="N270" s="6">
        <v>1</v>
      </c>
      <c r="O270" s="7"/>
      <c r="P270" s="8"/>
      <c r="Q270" s="7"/>
      <c r="R270" s="19">
        <v>3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 t="s">
        <v>236</v>
      </c>
      <c r="D271" s="22">
        <v>1</v>
      </c>
      <c r="E271" s="22">
        <v>30</v>
      </c>
      <c r="F271" s="16" t="s">
        <v>239</v>
      </c>
      <c r="G271" s="23"/>
      <c r="H271" s="23"/>
      <c r="I271" s="16"/>
      <c r="J271" s="24"/>
      <c r="K271" s="13">
        <v>1</v>
      </c>
      <c r="L271" s="23">
        <v>5</v>
      </c>
      <c r="M271" s="5">
        <v>2</v>
      </c>
      <c r="N271" s="6">
        <v>1</v>
      </c>
      <c r="O271" s="7"/>
      <c r="P271" s="8"/>
      <c r="Q271" s="7"/>
      <c r="R271" s="19">
        <v>3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>
        <v>2</v>
      </c>
      <c r="C272" s="21" t="s">
        <v>236</v>
      </c>
      <c r="D272" s="22">
        <v>1</v>
      </c>
      <c r="E272" s="22">
        <v>30</v>
      </c>
      <c r="F272" s="16" t="s">
        <v>239</v>
      </c>
      <c r="G272" s="23"/>
      <c r="H272" s="23"/>
      <c r="I272" s="16"/>
      <c r="J272" s="24"/>
      <c r="K272" s="13">
        <v>1</v>
      </c>
      <c r="L272" s="23">
        <v>5</v>
      </c>
      <c r="M272" s="5">
        <v>1</v>
      </c>
      <c r="N272" s="6">
        <v>1</v>
      </c>
      <c r="O272" s="7"/>
      <c r="P272" s="8"/>
      <c r="Q272" s="7"/>
      <c r="R272" s="19">
        <v>2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 t="s">
        <v>236</v>
      </c>
      <c r="D273" s="22">
        <v>1</v>
      </c>
      <c r="E273" s="22">
        <v>30</v>
      </c>
      <c r="F273" s="16" t="s">
        <v>239</v>
      </c>
      <c r="G273" s="23"/>
      <c r="H273" s="23"/>
      <c r="I273" s="16"/>
      <c r="J273" s="24"/>
      <c r="K273" s="13">
        <v>1</v>
      </c>
      <c r="L273" s="23">
        <v>5</v>
      </c>
      <c r="M273" s="5">
        <v>1</v>
      </c>
      <c r="N273" s="6">
        <v>0</v>
      </c>
      <c r="O273" s="7"/>
      <c r="P273" s="8"/>
      <c r="Q273" s="7"/>
      <c r="R273" s="19">
        <v>1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>
        <v>2</v>
      </c>
      <c r="C274" s="21" t="s">
        <v>236</v>
      </c>
      <c r="D274" s="22">
        <v>1</v>
      </c>
      <c r="E274" s="22">
        <v>30</v>
      </c>
      <c r="F274" s="16" t="s">
        <v>239</v>
      </c>
      <c r="G274" s="23"/>
      <c r="H274" s="23"/>
      <c r="I274" s="16"/>
      <c r="J274" s="24"/>
      <c r="K274" s="13">
        <v>1</v>
      </c>
      <c r="L274" s="23">
        <v>5</v>
      </c>
      <c r="M274" s="5">
        <v>1</v>
      </c>
      <c r="N274" s="6">
        <v>1</v>
      </c>
      <c r="O274" s="7"/>
      <c r="P274" s="8"/>
      <c r="Q274" s="7"/>
      <c r="R274" s="19">
        <v>2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>
        <v>2</v>
      </c>
      <c r="C275" s="21" t="s">
        <v>236</v>
      </c>
      <c r="D275" s="22">
        <v>1</v>
      </c>
      <c r="E275" s="22">
        <v>30</v>
      </c>
      <c r="F275" s="16" t="s">
        <v>239</v>
      </c>
      <c r="G275" s="23"/>
      <c r="H275" s="23"/>
      <c r="I275" s="16"/>
      <c r="J275" s="24"/>
      <c r="K275" s="13">
        <v>1</v>
      </c>
      <c r="L275" s="23">
        <v>5</v>
      </c>
      <c r="M275" s="5">
        <v>1</v>
      </c>
      <c r="N275" s="6">
        <v>0</v>
      </c>
      <c r="O275" s="7"/>
      <c r="P275" s="8"/>
      <c r="Q275" s="7"/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>
        <v>2</v>
      </c>
      <c r="C276" s="21" t="s">
        <v>236</v>
      </c>
      <c r="D276" s="22">
        <v>1</v>
      </c>
      <c r="E276" s="22">
        <v>30</v>
      </c>
      <c r="F276" s="16" t="s">
        <v>239</v>
      </c>
      <c r="G276" s="23"/>
      <c r="H276" s="23"/>
      <c r="I276" s="16"/>
      <c r="J276" s="24"/>
      <c r="K276" s="13">
        <v>1</v>
      </c>
      <c r="L276" s="23">
        <v>5</v>
      </c>
      <c r="M276" s="5">
        <v>0</v>
      </c>
      <c r="N276" s="6">
        <v>1</v>
      </c>
      <c r="O276" s="7"/>
      <c r="P276" s="8"/>
      <c r="Q276" s="7"/>
      <c r="R276" s="19">
        <v>1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>
        <v>2</v>
      </c>
      <c r="C277" s="21" t="s">
        <v>236</v>
      </c>
      <c r="D277" s="22">
        <v>1</v>
      </c>
      <c r="E277" s="22">
        <v>30</v>
      </c>
      <c r="F277" s="16" t="s">
        <v>239</v>
      </c>
      <c r="G277" s="23"/>
      <c r="H277" s="23"/>
      <c r="I277" s="16"/>
      <c r="J277" s="24"/>
      <c r="K277" s="13">
        <v>1</v>
      </c>
      <c r="L277" s="23">
        <v>5</v>
      </c>
      <c r="M277" s="5">
        <v>0</v>
      </c>
      <c r="N277" s="6">
        <v>1</v>
      </c>
      <c r="O277" s="7"/>
      <c r="P277" s="8"/>
      <c r="Q277" s="7"/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>
        <v>2</v>
      </c>
      <c r="C278" s="21" t="s">
        <v>236</v>
      </c>
      <c r="D278" s="22">
        <v>1</v>
      </c>
      <c r="E278" s="22">
        <v>30</v>
      </c>
      <c r="F278" s="16" t="s">
        <v>239</v>
      </c>
      <c r="G278" s="23"/>
      <c r="H278" s="23"/>
      <c r="I278" s="16"/>
      <c r="J278" s="24"/>
      <c r="K278" s="13">
        <v>1</v>
      </c>
      <c r="L278" s="23">
        <v>5</v>
      </c>
      <c r="M278" s="5">
        <v>0</v>
      </c>
      <c r="N278" s="6">
        <v>1</v>
      </c>
      <c r="O278" s="7"/>
      <c r="P278" s="8"/>
      <c r="Q278" s="7"/>
      <c r="R278" s="19">
        <v>1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>
        <v>2</v>
      </c>
      <c r="C279" s="21" t="s">
        <v>236</v>
      </c>
      <c r="D279" s="22">
        <v>1</v>
      </c>
      <c r="E279" s="22">
        <v>30</v>
      </c>
      <c r="F279" s="16" t="s">
        <v>239</v>
      </c>
      <c r="G279" s="23"/>
      <c r="H279" s="23"/>
      <c r="I279" s="16"/>
      <c r="J279" s="24"/>
      <c r="K279" s="13">
        <v>1</v>
      </c>
      <c r="L279" s="23">
        <v>5</v>
      </c>
      <c r="M279" s="5">
        <v>0</v>
      </c>
      <c r="N279" s="6">
        <v>1</v>
      </c>
      <c r="O279" s="7"/>
      <c r="P279" s="8"/>
      <c r="Q279" s="7"/>
      <c r="R279" s="19">
        <v>1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>
        <v>2</v>
      </c>
      <c r="C280" s="21" t="s">
        <v>236</v>
      </c>
      <c r="D280" s="22">
        <v>1</v>
      </c>
      <c r="E280" s="22">
        <v>30</v>
      </c>
      <c r="F280" s="16" t="s">
        <v>239</v>
      </c>
      <c r="G280" s="23"/>
      <c r="H280" s="23"/>
      <c r="I280" s="16"/>
      <c r="J280" s="24"/>
      <c r="K280" s="13">
        <v>1</v>
      </c>
      <c r="L280" s="23">
        <v>5</v>
      </c>
      <c r="M280" s="5">
        <v>0</v>
      </c>
      <c r="N280" s="6">
        <v>1</v>
      </c>
      <c r="O280" s="7"/>
      <c r="P280" s="8"/>
      <c r="Q280" s="7"/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>
        <v>2</v>
      </c>
      <c r="C281" s="21" t="s">
        <v>236</v>
      </c>
      <c r="D281" s="22">
        <v>1</v>
      </c>
      <c r="E281" s="22">
        <v>30</v>
      </c>
      <c r="F281" s="16" t="s">
        <v>239</v>
      </c>
      <c r="G281" s="23"/>
      <c r="H281" s="23"/>
      <c r="I281" s="16"/>
      <c r="J281" s="24"/>
      <c r="K281" s="13">
        <v>1</v>
      </c>
      <c r="L281" s="23">
        <v>5</v>
      </c>
      <c r="M281" s="5">
        <v>0</v>
      </c>
      <c r="N281" s="6">
        <v>1</v>
      </c>
      <c r="O281" s="7"/>
      <c r="P281" s="8"/>
      <c r="Q281" s="7"/>
      <c r="R281" s="19">
        <v>1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>
        <v>2</v>
      </c>
      <c r="C282" s="21" t="s">
        <v>236</v>
      </c>
      <c r="D282" s="22">
        <v>1</v>
      </c>
      <c r="E282" s="22">
        <v>30</v>
      </c>
      <c r="F282" s="16" t="s">
        <v>239</v>
      </c>
      <c r="G282" s="23"/>
      <c r="H282" s="23"/>
      <c r="I282" s="16"/>
      <c r="J282" s="24"/>
      <c r="K282" s="13">
        <v>1</v>
      </c>
      <c r="L282" s="23">
        <v>5</v>
      </c>
      <c r="M282" s="5">
        <v>0</v>
      </c>
      <c r="N282" s="6">
        <v>1</v>
      </c>
      <c r="O282" s="7"/>
      <c r="P282" s="8"/>
      <c r="Q282" s="7"/>
      <c r="R282" s="19">
        <v>1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>
        <v>2</v>
      </c>
      <c r="C283" s="21" t="s">
        <v>236</v>
      </c>
      <c r="D283" s="22">
        <v>1</v>
      </c>
      <c r="E283" s="22">
        <v>30</v>
      </c>
      <c r="F283" s="16" t="s">
        <v>239</v>
      </c>
      <c r="G283" s="23"/>
      <c r="H283" s="23"/>
      <c r="I283" s="16"/>
      <c r="J283" s="24"/>
      <c r="K283" s="13">
        <v>1</v>
      </c>
      <c r="L283" s="23">
        <v>5</v>
      </c>
      <c r="M283" s="5">
        <v>0</v>
      </c>
      <c r="N283" s="6">
        <v>1</v>
      </c>
      <c r="O283" s="7"/>
      <c r="P283" s="8"/>
      <c r="Q283" s="7"/>
      <c r="R283" s="19">
        <v>1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>
        <v>2</v>
      </c>
      <c r="C284" s="21" t="s">
        <v>236</v>
      </c>
      <c r="D284" s="22">
        <v>1</v>
      </c>
      <c r="E284" s="22">
        <v>30</v>
      </c>
      <c r="F284" s="16" t="s">
        <v>239</v>
      </c>
      <c r="G284" s="23"/>
      <c r="H284" s="23"/>
      <c r="I284" s="16"/>
      <c r="J284" s="24"/>
      <c r="K284" s="13">
        <v>1</v>
      </c>
      <c r="L284" s="23">
        <v>5</v>
      </c>
      <c r="M284" s="5">
        <v>0</v>
      </c>
      <c r="N284" s="6">
        <v>1</v>
      </c>
      <c r="O284" s="7"/>
      <c r="P284" s="8"/>
      <c r="Q284" s="7"/>
      <c r="R284" s="19">
        <v>1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>
        <v>2</v>
      </c>
      <c r="C285" s="21" t="s">
        <v>236</v>
      </c>
      <c r="D285" s="22">
        <v>1</v>
      </c>
      <c r="E285" s="22">
        <v>30</v>
      </c>
      <c r="F285" s="16" t="s">
        <v>239</v>
      </c>
      <c r="G285" s="23"/>
      <c r="H285" s="23"/>
      <c r="I285" s="16"/>
      <c r="J285" s="24"/>
      <c r="K285" s="13">
        <v>1</v>
      </c>
      <c r="L285" s="23">
        <v>5</v>
      </c>
      <c r="M285" s="5">
        <v>0</v>
      </c>
      <c r="N285" s="6">
        <v>1</v>
      </c>
      <c r="O285" s="7"/>
      <c r="P285" s="8"/>
      <c r="Q285" s="7"/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>
        <v>2</v>
      </c>
      <c r="C286" s="21" t="s">
        <v>236</v>
      </c>
      <c r="D286" s="22">
        <v>1</v>
      </c>
      <c r="E286" s="22">
        <v>30</v>
      </c>
      <c r="F286" s="16" t="s">
        <v>239</v>
      </c>
      <c r="G286" s="23"/>
      <c r="H286" s="23"/>
      <c r="I286" s="16"/>
      <c r="J286" s="24"/>
      <c r="K286" s="13">
        <v>1</v>
      </c>
      <c r="L286" s="23">
        <v>5</v>
      </c>
      <c r="M286" s="5">
        <v>0</v>
      </c>
      <c r="N286" s="6">
        <v>2</v>
      </c>
      <c r="O286" s="7"/>
      <c r="P286" s="8"/>
      <c r="Q286" s="7"/>
      <c r="R286" s="19">
        <v>2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>
        <v>2</v>
      </c>
      <c r="C287" s="21" t="s">
        <v>236</v>
      </c>
      <c r="D287" s="22">
        <v>1</v>
      </c>
      <c r="E287" s="22">
        <v>30</v>
      </c>
      <c r="F287" s="16" t="s">
        <v>239</v>
      </c>
      <c r="G287" s="23"/>
      <c r="H287" s="23"/>
      <c r="I287" s="16"/>
      <c r="J287" s="24"/>
      <c r="K287" s="13">
        <v>1</v>
      </c>
      <c r="L287" s="23">
        <v>5</v>
      </c>
      <c r="M287" s="5">
        <v>0</v>
      </c>
      <c r="N287" s="6">
        <v>1</v>
      </c>
      <c r="O287" s="7"/>
      <c r="P287" s="8"/>
      <c r="Q287" s="7"/>
      <c r="R287" s="19">
        <v>1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>
        <v>2</v>
      </c>
      <c r="C288" s="21" t="s">
        <v>236</v>
      </c>
      <c r="D288" s="22">
        <v>1</v>
      </c>
      <c r="E288" s="22">
        <v>30</v>
      </c>
      <c r="F288" s="16" t="s">
        <v>239</v>
      </c>
      <c r="G288" s="23"/>
      <c r="H288" s="23"/>
      <c r="I288" s="16"/>
      <c r="J288" s="24"/>
      <c r="K288" s="13">
        <v>1</v>
      </c>
      <c r="L288" s="23">
        <v>5</v>
      </c>
      <c r="M288" s="5">
        <v>0</v>
      </c>
      <c r="N288" s="6">
        <v>1</v>
      </c>
      <c r="O288" s="7"/>
      <c r="P288" s="8"/>
      <c r="Q288" s="7"/>
      <c r="R288" s="19">
        <v>1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>
        <v>2</v>
      </c>
      <c r="C289" s="21" t="s">
        <v>236</v>
      </c>
      <c r="D289" s="22">
        <v>1</v>
      </c>
      <c r="E289" s="22">
        <v>30</v>
      </c>
      <c r="F289" s="16" t="s">
        <v>239</v>
      </c>
      <c r="G289" s="23"/>
      <c r="H289" s="23"/>
      <c r="I289" s="16"/>
      <c r="J289" s="24"/>
      <c r="K289" s="13">
        <v>1</v>
      </c>
      <c r="L289" s="23">
        <v>5</v>
      </c>
      <c r="M289" s="5">
        <v>0</v>
      </c>
      <c r="N289" s="6">
        <v>1</v>
      </c>
      <c r="O289" s="7"/>
      <c r="P289" s="8"/>
      <c r="Q289" s="7"/>
      <c r="R289" s="19">
        <v>1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>
        <v>2</v>
      </c>
      <c r="C290" s="21" t="s">
        <v>236</v>
      </c>
      <c r="D290" s="22">
        <v>1</v>
      </c>
      <c r="E290" s="22">
        <v>30</v>
      </c>
      <c r="F290" s="16" t="s">
        <v>239</v>
      </c>
      <c r="G290" s="23"/>
      <c r="H290" s="23"/>
      <c r="I290" s="16"/>
      <c r="J290" s="24"/>
      <c r="K290" s="13">
        <v>1</v>
      </c>
      <c r="L290" s="23">
        <v>5</v>
      </c>
      <c r="M290" s="5">
        <v>0</v>
      </c>
      <c r="N290" s="6">
        <v>1</v>
      </c>
      <c r="O290" s="7"/>
      <c r="P290" s="8"/>
      <c r="Q290" s="7"/>
      <c r="R290" s="19">
        <v>1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>
        <v>2</v>
      </c>
      <c r="C291" s="21" t="s">
        <v>236</v>
      </c>
      <c r="D291" s="22">
        <v>1</v>
      </c>
      <c r="E291" s="22">
        <v>30</v>
      </c>
      <c r="F291" s="16" t="s">
        <v>239</v>
      </c>
      <c r="G291" s="23"/>
      <c r="H291" s="23"/>
      <c r="I291" s="16"/>
      <c r="J291" s="24"/>
      <c r="K291" s="13">
        <v>1</v>
      </c>
      <c r="L291" s="23">
        <v>5</v>
      </c>
      <c r="M291" s="5">
        <v>0</v>
      </c>
      <c r="N291" s="6">
        <v>1</v>
      </c>
      <c r="O291" s="7"/>
      <c r="P291" s="8"/>
      <c r="Q291" s="7"/>
      <c r="R291" s="19">
        <v>1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>
        <v>2</v>
      </c>
      <c r="C292" s="21" t="s">
        <v>236</v>
      </c>
      <c r="D292" s="22">
        <v>1</v>
      </c>
      <c r="E292" s="22">
        <v>30</v>
      </c>
      <c r="F292" s="16" t="s">
        <v>239</v>
      </c>
      <c r="G292" s="23"/>
      <c r="H292" s="23"/>
      <c r="I292" s="16"/>
      <c r="J292" s="24"/>
      <c r="K292" s="13">
        <v>1</v>
      </c>
      <c r="L292" s="23">
        <v>5</v>
      </c>
      <c r="M292" s="5">
        <v>0</v>
      </c>
      <c r="N292" s="6">
        <v>1</v>
      </c>
      <c r="O292" s="7"/>
      <c r="P292" s="8"/>
      <c r="Q292" s="7"/>
      <c r="R292" s="19">
        <v>1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>
        <v>2</v>
      </c>
      <c r="C293" s="21" t="s">
        <v>236</v>
      </c>
      <c r="D293" s="22">
        <v>1</v>
      </c>
      <c r="E293" s="22">
        <v>30</v>
      </c>
      <c r="F293" s="16" t="s">
        <v>239</v>
      </c>
      <c r="G293" s="23"/>
      <c r="H293" s="23"/>
      <c r="I293" s="16"/>
      <c r="J293" s="24"/>
      <c r="K293" s="13">
        <v>1</v>
      </c>
      <c r="L293" s="23">
        <v>5</v>
      </c>
      <c r="M293" s="5">
        <v>0</v>
      </c>
      <c r="N293" s="6">
        <v>1</v>
      </c>
      <c r="O293" s="7"/>
      <c r="P293" s="8"/>
      <c r="Q293" s="7"/>
      <c r="R293" s="19">
        <v>1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>
        <v>2</v>
      </c>
      <c r="C294" s="21" t="s">
        <v>236</v>
      </c>
      <c r="D294" s="22">
        <v>1</v>
      </c>
      <c r="E294" s="22">
        <v>30</v>
      </c>
      <c r="F294" s="16" t="s">
        <v>239</v>
      </c>
      <c r="G294" s="23"/>
      <c r="H294" s="23"/>
      <c r="I294" s="16"/>
      <c r="J294" s="24"/>
      <c r="K294" s="13">
        <v>1</v>
      </c>
      <c r="L294" s="23">
        <v>5</v>
      </c>
      <c r="M294" s="5">
        <v>0</v>
      </c>
      <c r="N294" s="6">
        <v>1</v>
      </c>
      <c r="O294" s="7"/>
      <c r="P294" s="8"/>
      <c r="Q294" s="7"/>
      <c r="R294" s="19">
        <v>1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>
        <v>2</v>
      </c>
      <c r="C295" s="21" t="s">
        <v>236</v>
      </c>
      <c r="D295" s="22">
        <v>1</v>
      </c>
      <c r="E295" s="22">
        <v>30</v>
      </c>
      <c r="F295" s="16" t="s">
        <v>239</v>
      </c>
      <c r="G295" s="23"/>
      <c r="H295" s="23"/>
      <c r="I295" s="16"/>
      <c r="J295" s="24"/>
      <c r="K295" s="13">
        <v>1</v>
      </c>
      <c r="L295" s="23">
        <v>5</v>
      </c>
      <c r="M295" s="5">
        <v>1</v>
      </c>
      <c r="N295" s="6">
        <v>1</v>
      </c>
      <c r="O295" s="7"/>
      <c r="P295" s="8"/>
      <c r="Q295" s="7"/>
      <c r="R295" s="19">
        <v>2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>
        <v>2</v>
      </c>
      <c r="C296" s="21" t="s">
        <v>236</v>
      </c>
      <c r="D296" s="22">
        <v>1</v>
      </c>
      <c r="E296" s="22">
        <v>30</v>
      </c>
      <c r="F296" s="16" t="s">
        <v>239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1</v>
      </c>
      <c r="O296" s="7"/>
      <c r="P296" s="8"/>
      <c r="Q296" s="7"/>
      <c r="R296" s="19">
        <v>2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>
        <v>2</v>
      </c>
      <c r="C297" s="21" t="s">
        <v>236</v>
      </c>
      <c r="D297" s="22">
        <v>1</v>
      </c>
      <c r="E297" s="22">
        <v>30</v>
      </c>
      <c r="F297" s="16" t="s">
        <v>239</v>
      </c>
      <c r="G297" s="23"/>
      <c r="H297" s="23"/>
      <c r="I297" s="16"/>
      <c r="J297" s="24"/>
      <c r="K297" s="13">
        <v>1</v>
      </c>
      <c r="L297" s="23">
        <v>5</v>
      </c>
      <c r="M297" s="5">
        <v>2</v>
      </c>
      <c r="N297" s="6">
        <v>1</v>
      </c>
      <c r="O297" s="7"/>
      <c r="P297" s="8"/>
      <c r="Q297" s="7"/>
      <c r="R297" s="19">
        <v>3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>
        <v>2</v>
      </c>
      <c r="C298" s="21" t="s">
        <v>236</v>
      </c>
      <c r="D298" s="22">
        <v>1</v>
      </c>
      <c r="E298" s="22">
        <v>30</v>
      </c>
      <c r="F298" s="16" t="s">
        <v>239</v>
      </c>
      <c r="G298" s="23"/>
      <c r="H298" s="23"/>
      <c r="I298" s="16"/>
      <c r="J298" s="24"/>
      <c r="K298" s="13">
        <v>1</v>
      </c>
      <c r="L298" s="23">
        <v>5</v>
      </c>
      <c r="M298" s="5">
        <v>2</v>
      </c>
      <c r="N298" s="6">
        <v>1</v>
      </c>
      <c r="O298" s="7"/>
      <c r="P298" s="8"/>
      <c r="Q298" s="7"/>
      <c r="R298" s="19">
        <v>3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>
        <v>2</v>
      </c>
      <c r="C299" s="21" t="s">
        <v>236</v>
      </c>
      <c r="D299" s="22">
        <v>1</v>
      </c>
      <c r="E299" s="22">
        <v>30</v>
      </c>
      <c r="F299" s="16" t="s">
        <v>239</v>
      </c>
      <c r="G299" s="23"/>
      <c r="H299" s="23"/>
      <c r="I299" s="16"/>
      <c r="J299" s="24"/>
      <c r="K299" s="13">
        <v>1</v>
      </c>
      <c r="L299" s="23">
        <v>5</v>
      </c>
      <c r="M299" s="5">
        <v>1</v>
      </c>
      <c r="N299" s="6">
        <v>1</v>
      </c>
      <c r="O299" s="7"/>
      <c r="P299" s="8"/>
      <c r="Q299" s="7"/>
      <c r="R299" s="19">
        <v>2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>
        <v>2</v>
      </c>
      <c r="C300" s="21" t="s">
        <v>236</v>
      </c>
      <c r="D300" s="22">
        <v>1</v>
      </c>
      <c r="E300" s="22">
        <v>30</v>
      </c>
      <c r="F300" s="16" t="s">
        <v>239</v>
      </c>
      <c r="G300" s="23"/>
      <c r="H300" s="23"/>
      <c r="I300" s="16"/>
      <c r="J300" s="24"/>
      <c r="K300" s="13">
        <v>1</v>
      </c>
      <c r="L300" s="23">
        <v>5</v>
      </c>
      <c r="M300" s="5">
        <v>2</v>
      </c>
      <c r="N300" s="6">
        <v>1</v>
      </c>
      <c r="O300" s="7"/>
      <c r="P300" s="8"/>
      <c r="Q300" s="7"/>
      <c r="R300" s="19">
        <v>3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>
        <v>2</v>
      </c>
      <c r="C301" s="21" t="s">
        <v>236</v>
      </c>
      <c r="D301" s="22">
        <v>1</v>
      </c>
      <c r="E301" s="22">
        <v>30</v>
      </c>
      <c r="F301" s="16" t="s">
        <v>239</v>
      </c>
      <c r="G301" s="23"/>
      <c r="H301" s="23"/>
      <c r="I301" s="16"/>
      <c r="J301" s="24"/>
      <c r="K301" s="13">
        <v>1</v>
      </c>
      <c r="L301" s="23">
        <v>5</v>
      </c>
      <c r="M301" s="5">
        <v>1</v>
      </c>
      <c r="N301" s="6">
        <v>1</v>
      </c>
      <c r="O301" s="7"/>
      <c r="P301" s="8"/>
      <c r="Q301" s="7"/>
      <c r="R301" s="19">
        <v>2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>
        <v>2</v>
      </c>
      <c r="C302" s="21" t="s">
        <v>236</v>
      </c>
      <c r="D302" s="22">
        <v>1</v>
      </c>
      <c r="E302" s="22">
        <v>30</v>
      </c>
      <c r="F302" s="16" t="s">
        <v>239</v>
      </c>
      <c r="G302" s="23"/>
      <c r="H302" s="23"/>
      <c r="I302" s="16"/>
      <c r="J302" s="24"/>
      <c r="K302" s="13">
        <v>1</v>
      </c>
      <c r="L302" s="23">
        <v>5</v>
      </c>
      <c r="M302" s="5">
        <v>2</v>
      </c>
      <c r="N302" s="6">
        <v>1</v>
      </c>
      <c r="O302" s="7"/>
      <c r="P302" s="8"/>
      <c r="Q302" s="7"/>
      <c r="R302" s="19">
        <v>3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>
        <v>2</v>
      </c>
      <c r="C303" s="21" t="s">
        <v>236</v>
      </c>
      <c r="D303" s="22">
        <v>1</v>
      </c>
      <c r="E303" s="22">
        <v>30</v>
      </c>
      <c r="F303" s="16" t="s">
        <v>239</v>
      </c>
      <c r="G303" s="23"/>
      <c r="H303" s="23"/>
      <c r="I303" s="16"/>
      <c r="J303" s="24"/>
      <c r="K303" s="13">
        <v>1</v>
      </c>
      <c r="L303" s="23">
        <v>5</v>
      </c>
      <c r="M303" s="5">
        <v>2</v>
      </c>
      <c r="N303" s="6">
        <v>0</v>
      </c>
      <c r="O303" s="7"/>
      <c r="P303" s="8"/>
      <c r="Q303" s="7"/>
      <c r="R303" s="19">
        <v>2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>
        <v>2</v>
      </c>
      <c r="C304" s="21" t="s">
        <v>236</v>
      </c>
      <c r="D304" s="22">
        <v>1</v>
      </c>
      <c r="E304" s="22">
        <v>30</v>
      </c>
      <c r="F304" s="16" t="s">
        <v>239</v>
      </c>
      <c r="G304" s="23"/>
      <c r="H304" s="23"/>
      <c r="I304" s="16"/>
      <c r="J304" s="24"/>
      <c r="K304" s="13">
        <v>1</v>
      </c>
      <c r="L304" s="23">
        <v>5</v>
      </c>
      <c r="M304" s="5">
        <v>1</v>
      </c>
      <c r="N304" s="6">
        <v>0</v>
      </c>
      <c r="O304" s="7"/>
      <c r="P304" s="8"/>
      <c r="Q304" s="7"/>
      <c r="R304" s="19">
        <v>1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>
        <v>2</v>
      </c>
      <c r="C305" s="21" t="s">
        <v>236</v>
      </c>
      <c r="D305" s="22">
        <v>1</v>
      </c>
      <c r="E305" s="22">
        <v>30</v>
      </c>
      <c r="F305" s="16" t="s">
        <v>239</v>
      </c>
      <c r="G305" s="23"/>
      <c r="H305" s="23"/>
      <c r="I305" s="16"/>
      <c r="J305" s="24"/>
      <c r="K305" s="13">
        <v>1</v>
      </c>
      <c r="L305" s="23">
        <v>5</v>
      </c>
      <c r="M305" s="5">
        <v>2</v>
      </c>
      <c r="N305" s="6">
        <v>1</v>
      </c>
      <c r="O305" s="7"/>
      <c r="P305" s="8"/>
      <c r="Q305" s="7"/>
      <c r="R305" s="19">
        <v>3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>
        <v>2</v>
      </c>
      <c r="C306" s="21" t="s">
        <v>236</v>
      </c>
      <c r="D306" s="22">
        <v>1</v>
      </c>
      <c r="E306" s="22">
        <v>30</v>
      </c>
      <c r="F306" s="16" t="s">
        <v>239</v>
      </c>
      <c r="G306" s="23"/>
      <c r="H306" s="23"/>
      <c r="I306" s="16"/>
      <c r="J306" s="24"/>
      <c r="K306" s="13">
        <v>1</v>
      </c>
      <c r="L306" s="23">
        <v>5</v>
      </c>
      <c r="M306" s="5">
        <v>1</v>
      </c>
      <c r="N306" s="6">
        <v>1</v>
      </c>
      <c r="O306" s="7"/>
      <c r="P306" s="8"/>
      <c r="Q306" s="7"/>
      <c r="R306" s="19">
        <v>2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>
        <v>2</v>
      </c>
      <c r="C307" s="21" t="s">
        <v>236</v>
      </c>
      <c r="D307" s="22">
        <v>1</v>
      </c>
      <c r="E307" s="22">
        <v>30</v>
      </c>
      <c r="F307" s="16" t="s">
        <v>239</v>
      </c>
      <c r="G307" s="23"/>
      <c r="H307" s="23"/>
      <c r="I307" s="16"/>
      <c r="J307" s="24"/>
      <c r="K307" s="13">
        <v>1</v>
      </c>
      <c r="L307" s="23">
        <v>5</v>
      </c>
      <c r="M307" s="5">
        <v>1</v>
      </c>
      <c r="N307" s="6">
        <v>1</v>
      </c>
      <c r="O307" s="7"/>
      <c r="P307" s="8"/>
      <c r="Q307" s="7"/>
      <c r="R307" s="19">
        <v>2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>
        <v>2</v>
      </c>
      <c r="C308" s="21" t="s">
        <v>236</v>
      </c>
      <c r="D308" s="22">
        <v>1</v>
      </c>
      <c r="E308" s="22">
        <v>30</v>
      </c>
      <c r="F308" s="16" t="s">
        <v>239</v>
      </c>
      <c r="G308" s="23"/>
      <c r="H308" s="23"/>
      <c r="I308" s="16"/>
      <c r="J308" s="24"/>
      <c r="K308" s="13">
        <v>1</v>
      </c>
      <c r="L308" s="23">
        <v>5</v>
      </c>
      <c r="M308" s="5">
        <v>1</v>
      </c>
      <c r="N308" s="6">
        <v>0</v>
      </c>
      <c r="O308" s="7"/>
      <c r="P308" s="8"/>
      <c r="Q308" s="7"/>
      <c r="R308" s="19">
        <v>1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>
        <v>2</v>
      </c>
      <c r="C309" s="21" t="s">
        <v>236</v>
      </c>
      <c r="D309" s="22">
        <v>1</v>
      </c>
      <c r="E309" s="22">
        <v>30</v>
      </c>
      <c r="F309" s="16" t="s">
        <v>239</v>
      </c>
      <c r="G309" s="23"/>
      <c r="H309" s="23"/>
      <c r="I309" s="16"/>
      <c r="J309" s="24"/>
      <c r="K309" s="13">
        <v>1</v>
      </c>
      <c r="L309" s="23">
        <v>5</v>
      </c>
      <c r="M309" s="5">
        <v>2</v>
      </c>
      <c r="N309" s="6">
        <v>1</v>
      </c>
      <c r="O309" s="7"/>
      <c r="P309" s="8"/>
      <c r="Q309" s="7"/>
      <c r="R309" s="19">
        <v>3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>
        <v>2</v>
      </c>
      <c r="C310" s="21" t="s">
        <v>236</v>
      </c>
      <c r="D310" s="22">
        <v>1</v>
      </c>
      <c r="E310" s="22">
        <v>30</v>
      </c>
      <c r="F310" s="16" t="s">
        <v>239</v>
      </c>
      <c r="G310" s="23"/>
      <c r="H310" s="23"/>
      <c r="I310" s="16"/>
      <c r="J310" s="24"/>
      <c r="K310" s="13">
        <v>1</v>
      </c>
      <c r="L310" s="23">
        <v>5</v>
      </c>
      <c r="M310" s="5">
        <v>1</v>
      </c>
      <c r="N310" s="6">
        <v>0</v>
      </c>
      <c r="O310" s="7"/>
      <c r="P310" s="8"/>
      <c r="Q310" s="7"/>
      <c r="R310" s="19">
        <v>1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>
        <v>2</v>
      </c>
      <c r="C311" s="21" t="s">
        <v>236</v>
      </c>
      <c r="D311" s="22">
        <v>1</v>
      </c>
      <c r="E311" s="22">
        <v>30</v>
      </c>
      <c r="F311" s="16" t="s">
        <v>239</v>
      </c>
      <c r="G311" s="23"/>
      <c r="H311" s="23"/>
      <c r="I311" s="16"/>
      <c r="J311" s="24"/>
      <c r="K311" s="13">
        <v>1</v>
      </c>
      <c r="L311" s="23">
        <v>5</v>
      </c>
      <c r="M311" s="5">
        <v>2</v>
      </c>
      <c r="N311" s="6">
        <v>1</v>
      </c>
      <c r="O311" s="7"/>
      <c r="P311" s="8"/>
      <c r="Q311" s="7"/>
      <c r="R311" s="19">
        <v>3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>
        <v>2</v>
      </c>
      <c r="C312" s="21" t="s">
        <v>236</v>
      </c>
      <c r="D312" s="22">
        <v>1</v>
      </c>
      <c r="E312" s="22">
        <v>30</v>
      </c>
      <c r="F312" s="16" t="s">
        <v>239</v>
      </c>
      <c r="G312" s="23"/>
      <c r="H312" s="23"/>
      <c r="I312" s="16"/>
      <c r="J312" s="24"/>
      <c r="K312" s="13">
        <v>1</v>
      </c>
      <c r="L312" s="23">
        <v>5</v>
      </c>
      <c r="M312" s="5">
        <v>0</v>
      </c>
      <c r="N312" s="6">
        <v>1</v>
      </c>
      <c r="O312" s="7"/>
      <c r="P312" s="8"/>
      <c r="Q312" s="7"/>
      <c r="R312" s="19">
        <v>1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>
        <v>2</v>
      </c>
      <c r="C313" s="21" t="s">
        <v>236</v>
      </c>
      <c r="D313" s="22">
        <v>1</v>
      </c>
      <c r="E313" s="22">
        <v>30</v>
      </c>
      <c r="F313" s="16" t="s">
        <v>239</v>
      </c>
      <c r="G313" s="23"/>
      <c r="H313" s="23"/>
      <c r="I313" s="16"/>
      <c r="J313" s="24"/>
      <c r="K313" s="13">
        <v>1</v>
      </c>
      <c r="L313" s="23">
        <v>5</v>
      </c>
      <c r="M313" s="5">
        <v>0</v>
      </c>
      <c r="N313" s="6">
        <v>1</v>
      </c>
      <c r="O313" s="7"/>
      <c r="P313" s="8"/>
      <c r="Q313" s="7"/>
      <c r="R313" s="19">
        <v>1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>
        <v>2</v>
      </c>
      <c r="C314" s="21" t="s">
        <v>236</v>
      </c>
      <c r="D314" s="22">
        <v>1</v>
      </c>
      <c r="E314" s="22">
        <v>30</v>
      </c>
      <c r="F314" s="16" t="s">
        <v>239</v>
      </c>
      <c r="G314" s="23"/>
      <c r="H314" s="23"/>
      <c r="I314" s="16"/>
      <c r="J314" s="24"/>
      <c r="K314" s="13">
        <v>1</v>
      </c>
      <c r="L314" s="23">
        <v>5</v>
      </c>
      <c r="M314" s="5">
        <v>0</v>
      </c>
      <c r="N314" s="6">
        <v>1</v>
      </c>
      <c r="O314" s="7"/>
      <c r="P314" s="8"/>
      <c r="Q314" s="7"/>
      <c r="R314" s="19">
        <v>1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>
        <v>2</v>
      </c>
      <c r="C315" s="21" t="s">
        <v>236</v>
      </c>
      <c r="D315" s="22">
        <v>1</v>
      </c>
      <c r="E315" s="22">
        <v>30</v>
      </c>
      <c r="F315" s="16" t="s">
        <v>239</v>
      </c>
      <c r="G315" s="23"/>
      <c r="H315" s="23"/>
      <c r="I315" s="16"/>
      <c r="J315" s="24"/>
      <c r="K315" s="13">
        <v>1</v>
      </c>
      <c r="L315" s="23">
        <v>5</v>
      </c>
      <c r="M315" s="5">
        <v>0</v>
      </c>
      <c r="N315" s="6">
        <v>1</v>
      </c>
      <c r="O315" s="7"/>
      <c r="P315" s="8"/>
      <c r="Q315" s="7"/>
      <c r="R315" s="19">
        <v>1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>
        <v>2</v>
      </c>
      <c r="C316" s="21" t="s">
        <v>236</v>
      </c>
      <c r="D316" s="22">
        <v>1</v>
      </c>
      <c r="E316" s="22">
        <v>30</v>
      </c>
      <c r="F316" s="16" t="s">
        <v>239</v>
      </c>
      <c r="G316" s="23"/>
      <c r="H316" s="23"/>
      <c r="I316" s="16"/>
      <c r="J316" s="24"/>
      <c r="K316" s="13">
        <v>1</v>
      </c>
      <c r="L316" s="23">
        <v>5</v>
      </c>
      <c r="M316" s="5">
        <v>2</v>
      </c>
      <c r="N316" s="6">
        <v>2</v>
      </c>
      <c r="O316" s="7"/>
      <c r="P316" s="8"/>
      <c r="Q316" s="7"/>
      <c r="R316" s="19">
        <v>4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>
        <v>2</v>
      </c>
      <c r="C317" s="21" t="s">
        <v>236</v>
      </c>
      <c r="D317" s="22">
        <v>1</v>
      </c>
      <c r="E317" s="22">
        <v>30</v>
      </c>
      <c r="F317" s="16" t="s">
        <v>239</v>
      </c>
      <c r="G317" s="23"/>
      <c r="H317" s="23"/>
      <c r="I317" s="16"/>
      <c r="J317" s="24"/>
      <c r="K317" s="13">
        <v>1</v>
      </c>
      <c r="L317" s="23">
        <v>5</v>
      </c>
      <c r="M317" s="5">
        <v>3</v>
      </c>
      <c r="N317" s="6">
        <v>1</v>
      </c>
      <c r="O317" s="7"/>
      <c r="P317" s="8"/>
      <c r="Q317" s="7"/>
      <c r="R317" s="19">
        <v>4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>
        <v>2</v>
      </c>
      <c r="C318" s="21" t="s">
        <v>236</v>
      </c>
      <c r="D318" s="22">
        <v>1</v>
      </c>
      <c r="E318" s="22">
        <v>30</v>
      </c>
      <c r="F318" s="16" t="s">
        <v>239</v>
      </c>
      <c r="G318" s="23"/>
      <c r="H318" s="23"/>
      <c r="I318" s="16"/>
      <c r="J318" s="24"/>
      <c r="K318" s="13">
        <v>1</v>
      </c>
      <c r="L318" s="23">
        <v>5</v>
      </c>
      <c r="M318" s="5">
        <v>1</v>
      </c>
      <c r="N318" s="6">
        <v>1</v>
      </c>
      <c r="O318" s="7"/>
      <c r="P318" s="8"/>
      <c r="Q318" s="7"/>
      <c r="R318" s="19">
        <v>2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>
        <v>2</v>
      </c>
      <c r="C319" s="21" t="s">
        <v>236</v>
      </c>
      <c r="D319" s="22">
        <v>1</v>
      </c>
      <c r="E319" s="22">
        <v>30</v>
      </c>
      <c r="F319" s="16" t="s">
        <v>239</v>
      </c>
      <c r="G319" s="23"/>
      <c r="H319" s="23"/>
      <c r="I319" s="16"/>
      <c r="J319" s="24"/>
      <c r="K319" s="13">
        <v>1</v>
      </c>
      <c r="L319" s="23">
        <v>5</v>
      </c>
      <c r="M319" s="5">
        <v>2</v>
      </c>
      <c r="N319" s="6">
        <v>1</v>
      </c>
      <c r="O319" s="7"/>
      <c r="P319" s="8"/>
      <c r="Q319" s="7"/>
      <c r="R319" s="19">
        <v>3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>
        <v>2</v>
      </c>
      <c r="C320" s="21" t="s">
        <v>236</v>
      </c>
      <c r="D320" s="22">
        <v>1</v>
      </c>
      <c r="E320" s="22">
        <v>30</v>
      </c>
      <c r="F320" s="16" t="s">
        <v>239</v>
      </c>
      <c r="G320" s="23"/>
      <c r="H320" s="23"/>
      <c r="I320" s="16"/>
      <c r="J320" s="24"/>
      <c r="K320" s="13">
        <v>1</v>
      </c>
      <c r="L320" s="23">
        <v>5</v>
      </c>
      <c r="M320" s="5">
        <v>1</v>
      </c>
      <c r="N320" s="6">
        <v>1</v>
      </c>
      <c r="O320" s="7"/>
      <c r="P320" s="8"/>
      <c r="Q320" s="7"/>
      <c r="R320" s="19">
        <v>2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>
        <v>2</v>
      </c>
      <c r="C321" s="21" t="s">
        <v>236</v>
      </c>
      <c r="D321" s="22">
        <v>1</v>
      </c>
      <c r="E321" s="22">
        <v>30</v>
      </c>
      <c r="F321" s="16" t="s">
        <v>239</v>
      </c>
      <c r="G321" s="23"/>
      <c r="H321" s="23"/>
      <c r="I321" s="16"/>
      <c r="J321" s="24"/>
      <c r="K321" s="13">
        <v>1</v>
      </c>
      <c r="L321" s="23">
        <v>5</v>
      </c>
      <c r="M321" s="5">
        <v>2</v>
      </c>
      <c r="N321" s="6">
        <v>1</v>
      </c>
      <c r="O321" s="7"/>
      <c r="P321" s="8"/>
      <c r="Q321" s="7"/>
      <c r="R321" s="19">
        <v>3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>
        <v>2</v>
      </c>
      <c r="C322" s="21" t="s">
        <v>236</v>
      </c>
      <c r="D322" s="22">
        <v>1</v>
      </c>
      <c r="E322" s="22">
        <v>30</v>
      </c>
      <c r="F322" s="16" t="s">
        <v>239</v>
      </c>
      <c r="G322" s="23"/>
      <c r="H322" s="23"/>
      <c r="I322" s="16"/>
      <c r="J322" s="24"/>
      <c r="K322" s="13">
        <v>1</v>
      </c>
      <c r="L322" s="23">
        <v>5</v>
      </c>
      <c r="M322" s="5">
        <v>1</v>
      </c>
      <c r="N322" s="6">
        <v>1</v>
      </c>
      <c r="O322" s="7"/>
      <c r="P322" s="8"/>
      <c r="Q322" s="7"/>
      <c r="R322" s="19">
        <v>2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>
        <v>2</v>
      </c>
      <c r="C323" s="21" t="s">
        <v>236</v>
      </c>
      <c r="D323" s="22">
        <v>1</v>
      </c>
      <c r="E323" s="22">
        <v>30</v>
      </c>
      <c r="F323" s="16" t="s">
        <v>239</v>
      </c>
      <c r="G323" s="23"/>
      <c r="H323" s="23"/>
      <c r="I323" s="16"/>
      <c r="J323" s="24"/>
      <c r="K323" s="13">
        <v>1</v>
      </c>
      <c r="L323" s="23">
        <v>5</v>
      </c>
      <c r="M323" s="5">
        <v>1</v>
      </c>
      <c r="N323" s="6">
        <v>1</v>
      </c>
      <c r="O323" s="7"/>
      <c r="P323" s="8"/>
      <c r="Q323" s="7"/>
      <c r="R323" s="19">
        <v>2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>
        <v>2</v>
      </c>
      <c r="C324" s="21" t="s">
        <v>236</v>
      </c>
      <c r="D324" s="22">
        <v>1</v>
      </c>
      <c r="E324" s="22">
        <v>30</v>
      </c>
      <c r="F324" s="16" t="s">
        <v>239</v>
      </c>
      <c r="G324" s="23"/>
      <c r="H324" s="23"/>
      <c r="I324" s="16"/>
      <c r="J324" s="24"/>
      <c r="K324" s="13">
        <v>1</v>
      </c>
      <c r="L324" s="23">
        <v>5</v>
      </c>
      <c r="M324" s="5">
        <v>1</v>
      </c>
      <c r="N324" s="6">
        <v>1</v>
      </c>
      <c r="O324" s="7"/>
      <c r="P324" s="8"/>
      <c r="Q324" s="7"/>
      <c r="R324" s="19">
        <v>2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>
        <v>2</v>
      </c>
      <c r="C325" s="21" t="s">
        <v>236</v>
      </c>
      <c r="D325" s="22">
        <v>1</v>
      </c>
      <c r="E325" s="22">
        <v>30</v>
      </c>
      <c r="F325" s="16" t="s">
        <v>239</v>
      </c>
      <c r="G325" s="23"/>
      <c r="H325" s="23"/>
      <c r="I325" s="16"/>
      <c r="J325" s="24"/>
      <c r="K325" s="13">
        <v>1</v>
      </c>
      <c r="L325" s="23">
        <v>5</v>
      </c>
      <c r="M325" s="5">
        <v>2</v>
      </c>
      <c r="N325" s="6">
        <v>1</v>
      </c>
      <c r="O325" s="7"/>
      <c r="P325" s="8"/>
      <c r="Q325" s="7"/>
      <c r="R325" s="19">
        <v>3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>
        <v>2</v>
      </c>
      <c r="C326" s="21" t="s">
        <v>236</v>
      </c>
      <c r="D326" s="22">
        <v>1</v>
      </c>
      <c r="E326" s="22">
        <v>30</v>
      </c>
      <c r="F326" s="16" t="s">
        <v>239</v>
      </c>
      <c r="G326" s="23"/>
      <c r="H326" s="23"/>
      <c r="I326" s="16"/>
      <c r="J326" s="24"/>
      <c r="K326" s="13">
        <v>1</v>
      </c>
      <c r="L326" s="23">
        <v>5</v>
      </c>
      <c r="M326" s="5">
        <v>1</v>
      </c>
      <c r="N326" s="6">
        <v>0</v>
      </c>
      <c r="O326" s="7"/>
      <c r="P326" s="8"/>
      <c r="Q326" s="7"/>
      <c r="R326" s="19">
        <v>1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>
        <v>2</v>
      </c>
      <c r="C327" s="21" t="s">
        <v>236</v>
      </c>
      <c r="D327" s="22">
        <v>1</v>
      </c>
      <c r="E327" s="22">
        <v>30</v>
      </c>
      <c r="F327" s="16" t="s">
        <v>239</v>
      </c>
      <c r="G327" s="23"/>
      <c r="H327" s="23"/>
      <c r="I327" s="16"/>
      <c r="J327" s="24"/>
      <c r="K327" s="13">
        <v>1</v>
      </c>
      <c r="L327" s="23">
        <v>5</v>
      </c>
      <c r="M327" s="5">
        <v>1</v>
      </c>
      <c r="N327" s="6">
        <v>0</v>
      </c>
      <c r="O327" s="7"/>
      <c r="P327" s="8"/>
      <c r="Q327" s="7"/>
      <c r="R327" s="19">
        <v>1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>
        <v>2</v>
      </c>
      <c r="C328" s="21" t="s">
        <v>236</v>
      </c>
      <c r="D328" s="22">
        <v>1</v>
      </c>
      <c r="E328" s="22">
        <v>30</v>
      </c>
      <c r="F328" s="16" t="s">
        <v>239</v>
      </c>
      <c r="G328" s="23"/>
      <c r="H328" s="23"/>
      <c r="I328" s="16"/>
      <c r="J328" s="24"/>
      <c r="K328" s="13">
        <v>1</v>
      </c>
      <c r="L328" s="23">
        <v>5</v>
      </c>
      <c r="M328" s="5">
        <v>2</v>
      </c>
      <c r="N328" s="6">
        <v>1</v>
      </c>
      <c r="O328" s="7"/>
      <c r="P328" s="8"/>
      <c r="Q328" s="7"/>
      <c r="R328" s="19">
        <v>3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>
        <v>2</v>
      </c>
      <c r="C329" s="21" t="s">
        <v>236</v>
      </c>
      <c r="D329" s="22">
        <v>1</v>
      </c>
      <c r="E329" s="22">
        <v>30</v>
      </c>
      <c r="F329" s="16" t="s">
        <v>239</v>
      </c>
      <c r="G329" s="23"/>
      <c r="H329" s="23"/>
      <c r="I329" s="16"/>
      <c r="J329" s="24"/>
      <c r="K329" s="13">
        <v>1</v>
      </c>
      <c r="L329" s="23">
        <v>5</v>
      </c>
      <c r="M329" s="5">
        <v>1</v>
      </c>
      <c r="N329" s="6">
        <v>0</v>
      </c>
      <c r="O329" s="7"/>
      <c r="P329" s="8"/>
      <c r="Q329" s="7"/>
      <c r="R329" s="19">
        <v>1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>
        <v>2</v>
      </c>
      <c r="C330" s="21" t="s">
        <v>236</v>
      </c>
      <c r="D330" s="22">
        <v>1</v>
      </c>
      <c r="E330" s="22">
        <v>30</v>
      </c>
      <c r="F330" s="16" t="s">
        <v>239</v>
      </c>
      <c r="G330" s="23"/>
      <c r="H330" s="23"/>
      <c r="I330" s="16"/>
      <c r="J330" s="24"/>
      <c r="K330" s="13">
        <v>1</v>
      </c>
      <c r="L330" s="23">
        <v>5</v>
      </c>
      <c r="M330" s="5">
        <v>2</v>
      </c>
      <c r="N330" s="6">
        <v>1</v>
      </c>
      <c r="O330" s="7"/>
      <c r="P330" s="8"/>
      <c r="Q330" s="7"/>
      <c r="R330" s="19">
        <v>3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>
        <v>2</v>
      </c>
      <c r="C331" s="21" t="s">
        <v>236</v>
      </c>
      <c r="D331" s="22">
        <v>1</v>
      </c>
      <c r="E331" s="22">
        <v>30</v>
      </c>
      <c r="F331" s="16" t="s">
        <v>239</v>
      </c>
      <c r="G331" s="23"/>
      <c r="H331" s="23"/>
      <c r="I331" s="16"/>
      <c r="J331" s="24"/>
      <c r="K331" s="13">
        <v>1</v>
      </c>
      <c r="L331" s="23">
        <v>5</v>
      </c>
      <c r="M331" s="5">
        <v>2</v>
      </c>
      <c r="N331" s="6">
        <v>1</v>
      </c>
      <c r="O331" s="7"/>
      <c r="P331" s="8"/>
      <c r="Q331" s="7"/>
      <c r="R331" s="19">
        <v>3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>
        <v>2</v>
      </c>
      <c r="C332" s="21" t="s">
        <v>236</v>
      </c>
      <c r="D332" s="22">
        <v>1</v>
      </c>
      <c r="E332" s="22">
        <v>30</v>
      </c>
      <c r="F332" s="16" t="s">
        <v>239</v>
      </c>
      <c r="G332" s="23"/>
      <c r="H332" s="23"/>
      <c r="I332" s="16"/>
      <c r="J332" s="24"/>
      <c r="K332" s="13">
        <v>1</v>
      </c>
      <c r="L332" s="23">
        <v>5</v>
      </c>
      <c r="M332" s="5">
        <v>2</v>
      </c>
      <c r="N332" s="6">
        <v>1</v>
      </c>
      <c r="O332" s="7"/>
      <c r="P332" s="8"/>
      <c r="Q332" s="7"/>
      <c r="R332" s="19">
        <v>3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>
        <v>2</v>
      </c>
      <c r="C333" s="21" t="s">
        <v>236</v>
      </c>
      <c r="D333" s="22">
        <v>1</v>
      </c>
      <c r="E333" s="22">
        <v>30</v>
      </c>
      <c r="F333" s="16" t="s">
        <v>239</v>
      </c>
      <c r="G333" s="23"/>
      <c r="H333" s="23"/>
      <c r="I333" s="16"/>
      <c r="J333" s="24"/>
      <c r="K333" s="13">
        <v>1</v>
      </c>
      <c r="L333" s="23">
        <v>5</v>
      </c>
      <c r="M333" s="5">
        <v>1</v>
      </c>
      <c r="N333" s="6">
        <v>0</v>
      </c>
      <c r="O333" s="7"/>
      <c r="P333" s="8"/>
      <c r="Q333" s="7"/>
      <c r="R333" s="19">
        <v>1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>
        <v>2</v>
      </c>
      <c r="C334" s="21" t="s">
        <v>236</v>
      </c>
      <c r="D334" s="22">
        <v>1</v>
      </c>
      <c r="E334" s="22">
        <v>30</v>
      </c>
      <c r="F334" s="16" t="s">
        <v>239</v>
      </c>
      <c r="G334" s="23"/>
      <c r="H334" s="23"/>
      <c r="I334" s="16"/>
      <c r="J334" s="24"/>
      <c r="K334" s="13">
        <v>1</v>
      </c>
      <c r="L334" s="23">
        <v>5</v>
      </c>
      <c r="M334" s="5">
        <v>1</v>
      </c>
      <c r="N334" s="6">
        <v>0</v>
      </c>
      <c r="O334" s="7"/>
      <c r="P334" s="8"/>
      <c r="Q334" s="7"/>
      <c r="R334" s="19">
        <v>1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>
        <v>2</v>
      </c>
      <c r="C335" s="21" t="s">
        <v>236</v>
      </c>
      <c r="D335" s="22">
        <v>1</v>
      </c>
      <c r="E335" s="22">
        <v>30</v>
      </c>
      <c r="F335" s="16" t="s">
        <v>239</v>
      </c>
      <c r="G335" s="23"/>
      <c r="H335" s="23"/>
      <c r="I335" s="16"/>
      <c r="J335" s="24"/>
      <c r="K335" s="13">
        <v>1</v>
      </c>
      <c r="L335" s="23">
        <v>5</v>
      </c>
      <c r="M335" s="5">
        <v>2</v>
      </c>
      <c r="N335" s="6">
        <v>1</v>
      </c>
      <c r="O335" s="7"/>
      <c r="P335" s="8"/>
      <c r="Q335" s="7"/>
      <c r="R335" s="19">
        <v>3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>
        <v>2</v>
      </c>
      <c r="C336" s="21" t="s">
        <v>236</v>
      </c>
      <c r="D336" s="22">
        <v>1</v>
      </c>
      <c r="E336" s="22">
        <v>30</v>
      </c>
      <c r="F336" s="16" t="s">
        <v>239</v>
      </c>
      <c r="G336" s="23"/>
      <c r="H336" s="23"/>
      <c r="I336" s="16"/>
      <c r="J336" s="24"/>
      <c r="K336" s="13">
        <v>1</v>
      </c>
      <c r="L336" s="23">
        <v>5</v>
      </c>
      <c r="M336" s="5">
        <v>2</v>
      </c>
      <c r="N336" s="6">
        <v>1</v>
      </c>
      <c r="O336" s="7"/>
      <c r="P336" s="8"/>
      <c r="Q336" s="7"/>
      <c r="R336" s="19">
        <v>3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>
        <v>2</v>
      </c>
      <c r="C337" s="21" t="s">
        <v>236</v>
      </c>
      <c r="D337" s="22">
        <v>1</v>
      </c>
      <c r="E337" s="22">
        <v>30</v>
      </c>
      <c r="F337" s="16" t="s">
        <v>239</v>
      </c>
      <c r="G337" s="23"/>
      <c r="H337" s="23"/>
      <c r="I337" s="16"/>
      <c r="J337" s="24"/>
      <c r="K337" s="13">
        <v>1</v>
      </c>
      <c r="L337" s="23">
        <v>5</v>
      </c>
      <c r="M337" s="5">
        <v>1</v>
      </c>
      <c r="N337" s="6">
        <v>1</v>
      </c>
      <c r="O337" s="7"/>
      <c r="P337" s="8"/>
      <c r="Q337" s="7"/>
      <c r="R337" s="19">
        <v>2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>
        <v>2</v>
      </c>
      <c r="C338" s="21" t="s">
        <v>236</v>
      </c>
      <c r="D338" s="22">
        <v>1</v>
      </c>
      <c r="E338" s="22">
        <v>30</v>
      </c>
      <c r="F338" s="16" t="s">
        <v>239</v>
      </c>
      <c r="G338" s="23"/>
      <c r="H338" s="23"/>
      <c r="I338" s="16"/>
      <c r="J338" s="24"/>
      <c r="K338" s="13">
        <v>1</v>
      </c>
      <c r="L338" s="23">
        <v>5</v>
      </c>
      <c r="M338" s="5">
        <v>1</v>
      </c>
      <c r="N338" s="6">
        <v>1</v>
      </c>
      <c r="O338" s="7"/>
      <c r="P338" s="8"/>
      <c r="Q338" s="7"/>
      <c r="R338" s="19">
        <v>2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>
        <v>2</v>
      </c>
      <c r="C339" s="21" t="s">
        <v>236</v>
      </c>
      <c r="D339" s="22">
        <v>1</v>
      </c>
      <c r="E339" s="22">
        <v>30</v>
      </c>
      <c r="F339" s="16" t="s">
        <v>239</v>
      </c>
      <c r="G339" s="23"/>
      <c r="H339" s="23"/>
      <c r="I339" s="16"/>
      <c r="J339" s="24"/>
      <c r="K339" s="13">
        <v>1</v>
      </c>
      <c r="L339" s="23">
        <v>5</v>
      </c>
      <c r="M339" s="5">
        <v>1</v>
      </c>
      <c r="N339" s="6">
        <v>1</v>
      </c>
      <c r="O339" s="7"/>
      <c r="P339" s="8"/>
      <c r="Q339" s="7"/>
      <c r="R339" s="19">
        <v>2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>
        <v>2</v>
      </c>
      <c r="C340" s="21" t="s">
        <v>236</v>
      </c>
      <c r="D340" s="22">
        <v>1</v>
      </c>
      <c r="E340" s="22">
        <v>30</v>
      </c>
      <c r="F340" s="16" t="s">
        <v>239</v>
      </c>
      <c r="G340" s="23"/>
      <c r="H340" s="23"/>
      <c r="I340" s="16"/>
      <c r="J340" s="24"/>
      <c r="K340" s="13">
        <v>1</v>
      </c>
      <c r="L340" s="23">
        <v>5</v>
      </c>
      <c r="M340" s="5">
        <v>1</v>
      </c>
      <c r="N340" s="6">
        <v>1</v>
      </c>
      <c r="O340" s="7"/>
      <c r="P340" s="8"/>
      <c r="Q340" s="7"/>
      <c r="R340" s="19">
        <v>2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>
        <v>2</v>
      </c>
      <c r="C341" s="21" t="s">
        <v>236</v>
      </c>
      <c r="D341" s="22">
        <v>1</v>
      </c>
      <c r="E341" s="22">
        <v>30</v>
      </c>
      <c r="F341" s="16" t="s">
        <v>239</v>
      </c>
      <c r="G341" s="23"/>
      <c r="H341" s="23"/>
      <c r="I341" s="16"/>
      <c r="J341" s="24"/>
      <c r="K341" s="13">
        <v>1</v>
      </c>
      <c r="L341" s="23">
        <v>5</v>
      </c>
      <c r="M341" s="5">
        <v>1</v>
      </c>
      <c r="N341" s="6">
        <v>0</v>
      </c>
      <c r="O341" s="7"/>
      <c r="P341" s="8"/>
      <c r="Q341" s="7"/>
      <c r="R341" s="19">
        <v>1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>
        <v>2</v>
      </c>
      <c r="C342" s="21" t="s">
        <v>236</v>
      </c>
      <c r="D342" s="22">
        <v>1</v>
      </c>
      <c r="E342" s="22">
        <v>30</v>
      </c>
      <c r="F342" s="16" t="s">
        <v>239</v>
      </c>
      <c r="G342" s="23"/>
      <c r="H342" s="23"/>
      <c r="I342" s="16"/>
      <c r="J342" s="24"/>
      <c r="K342" s="13">
        <v>1</v>
      </c>
      <c r="L342" s="23">
        <v>5</v>
      </c>
      <c r="M342" s="5">
        <v>2</v>
      </c>
      <c r="N342" s="6">
        <v>0</v>
      </c>
      <c r="O342" s="7"/>
      <c r="P342" s="8"/>
      <c r="Q342" s="7"/>
      <c r="R342" s="19">
        <v>2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>
        <v>2</v>
      </c>
      <c r="C343" s="21" t="s">
        <v>236</v>
      </c>
      <c r="D343" s="22">
        <v>1</v>
      </c>
      <c r="E343" s="22">
        <v>30</v>
      </c>
      <c r="F343" s="16" t="s">
        <v>239</v>
      </c>
      <c r="G343" s="23"/>
      <c r="H343" s="23"/>
      <c r="I343" s="16"/>
      <c r="J343" s="24"/>
      <c r="K343" s="13">
        <v>1</v>
      </c>
      <c r="L343" s="23">
        <v>5</v>
      </c>
      <c r="M343" s="5">
        <v>2</v>
      </c>
      <c r="N343" s="6">
        <v>1</v>
      </c>
      <c r="O343" s="7"/>
      <c r="P343" s="8"/>
      <c r="Q343" s="7"/>
      <c r="R343" s="19">
        <v>3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>
        <v>2</v>
      </c>
      <c r="C344" s="21" t="s">
        <v>236</v>
      </c>
      <c r="D344" s="22">
        <v>1</v>
      </c>
      <c r="E344" s="22">
        <v>30</v>
      </c>
      <c r="F344" s="16" t="s">
        <v>239</v>
      </c>
      <c r="G344" s="23"/>
      <c r="H344" s="23"/>
      <c r="I344" s="16"/>
      <c r="J344" s="24"/>
      <c r="K344" s="13">
        <v>1</v>
      </c>
      <c r="L344" s="23">
        <v>5</v>
      </c>
      <c r="M344" s="5">
        <v>2</v>
      </c>
      <c r="N344" s="6">
        <v>1</v>
      </c>
      <c r="O344" s="7"/>
      <c r="P344" s="8"/>
      <c r="Q344" s="7"/>
      <c r="R344" s="19">
        <v>3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>
        <v>2</v>
      </c>
      <c r="C345" s="21" t="s">
        <v>236</v>
      </c>
      <c r="D345" s="22">
        <v>1</v>
      </c>
      <c r="E345" s="22">
        <v>30</v>
      </c>
      <c r="F345" s="16" t="s">
        <v>239</v>
      </c>
      <c r="G345" s="23"/>
      <c r="H345" s="23"/>
      <c r="I345" s="16"/>
      <c r="J345" s="24"/>
      <c r="K345" s="13">
        <v>1</v>
      </c>
      <c r="L345" s="23">
        <v>5</v>
      </c>
      <c r="M345" s="5">
        <v>2</v>
      </c>
      <c r="N345" s="6">
        <v>1</v>
      </c>
      <c r="O345" s="7"/>
      <c r="P345" s="8"/>
      <c r="Q345" s="7"/>
      <c r="R345" s="19">
        <v>3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>
        <v>2</v>
      </c>
      <c r="C346" s="21" t="s">
        <v>236</v>
      </c>
      <c r="D346" s="22">
        <v>1</v>
      </c>
      <c r="E346" s="22">
        <v>30</v>
      </c>
      <c r="F346" s="16" t="s">
        <v>239</v>
      </c>
      <c r="G346" s="23"/>
      <c r="H346" s="23"/>
      <c r="I346" s="16"/>
      <c r="J346" s="24"/>
      <c r="K346" s="13">
        <v>1</v>
      </c>
      <c r="L346" s="23">
        <v>5</v>
      </c>
      <c r="M346" s="5">
        <v>1</v>
      </c>
      <c r="N346" s="6">
        <v>0</v>
      </c>
      <c r="O346" s="7"/>
      <c r="P346" s="8"/>
      <c r="Q346" s="7"/>
      <c r="R346" s="19">
        <v>1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>
        <v>2</v>
      </c>
      <c r="C347" s="21" t="s">
        <v>236</v>
      </c>
      <c r="D347" s="22">
        <v>1</v>
      </c>
      <c r="E347" s="22">
        <v>30</v>
      </c>
      <c r="F347" s="16" t="s">
        <v>239</v>
      </c>
      <c r="G347" s="23"/>
      <c r="H347" s="23"/>
      <c r="I347" s="16"/>
      <c r="J347" s="24"/>
      <c r="K347" s="13">
        <v>1</v>
      </c>
      <c r="L347" s="23">
        <v>5</v>
      </c>
      <c r="M347" s="5">
        <v>2</v>
      </c>
      <c r="N347" s="6">
        <v>1</v>
      </c>
      <c r="O347" s="7"/>
      <c r="P347" s="8"/>
      <c r="Q347" s="7"/>
      <c r="R347" s="19">
        <v>3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>
        <v>2</v>
      </c>
      <c r="C348" s="21" t="s">
        <v>236</v>
      </c>
      <c r="D348" s="22">
        <v>1</v>
      </c>
      <c r="E348" s="22">
        <v>30</v>
      </c>
      <c r="F348" s="16" t="s">
        <v>239</v>
      </c>
      <c r="G348" s="23"/>
      <c r="H348" s="23"/>
      <c r="I348" s="16"/>
      <c r="J348" s="24"/>
      <c r="K348" s="13">
        <v>1</v>
      </c>
      <c r="L348" s="23">
        <v>5</v>
      </c>
      <c r="M348" s="5">
        <v>2</v>
      </c>
      <c r="N348" s="6">
        <v>1</v>
      </c>
      <c r="O348" s="7"/>
      <c r="P348" s="8"/>
      <c r="Q348" s="7"/>
      <c r="R348" s="19">
        <v>3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>
        <v>2</v>
      </c>
      <c r="C349" s="21" t="s">
        <v>236</v>
      </c>
      <c r="D349" s="22">
        <v>1</v>
      </c>
      <c r="E349" s="22">
        <v>30</v>
      </c>
      <c r="F349" s="16" t="s">
        <v>239</v>
      </c>
      <c r="G349" s="23"/>
      <c r="H349" s="23"/>
      <c r="I349" s="16"/>
      <c r="J349" s="24"/>
      <c r="K349" s="13">
        <v>1</v>
      </c>
      <c r="L349" s="23">
        <v>5</v>
      </c>
      <c r="M349" s="5">
        <v>1</v>
      </c>
      <c r="N349" s="6">
        <v>0</v>
      </c>
      <c r="O349" s="7"/>
      <c r="P349" s="8"/>
      <c r="Q349" s="7"/>
      <c r="R349" s="19">
        <v>1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>
        <v>2</v>
      </c>
      <c r="C350" s="21" t="s">
        <v>236</v>
      </c>
      <c r="D350" s="22">
        <v>1</v>
      </c>
      <c r="E350" s="22">
        <v>30</v>
      </c>
      <c r="F350" s="16" t="s">
        <v>239</v>
      </c>
      <c r="G350" s="23"/>
      <c r="H350" s="23"/>
      <c r="I350" s="16"/>
      <c r="J350" s="24"/>
      <c r="K350" s="13">
        <v>1</v>
      </c>
      <c r="L350" s="23">
        <v>5</v>
      </c>
      <c r="M350" s="5">
        <v>1</v>
      </c>
      <c r="N350" s="6">
        <v>0</v>
      </c>
      <c r="O350" s="7"/>
      <c r="P350" s="8"/>
      <c r="Q350" s="7"/>
      <c r="R350" s="19">
        <v>1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>
        <v>2</v>
      </c>
      <c r="C351" s="21" t="s">
        <v>236</v>
      </c>
      <c r="D351" s="22">
        <v>1</v>
      </c>
      <c r="E351" s="22">
        <v>30</v>
      </c>
      <c r="F351" s="16" t="s">
        <v>239</v>
      </c>
      <c r="G351" s="23"/>
      <c r="H351" s="23"/>
      <c r="I351" s="16"/>
      <c r="J351" s="24"/>
      <c r="K351" s="13">
        <v>1</v>
      </c>
      <c r="L351" s="23">
        <v>5</v>
      </c>
      <c r="M351" s="5">
        <v>0</v>
      </c>
      <c r="N351" s="6">
        <v>1</v>
      </c>
      <c r="O351" s="7"/>
      <c r="P351" s="8"/>
      <c r="Q351" s="7"/>
      <c r="R351" s="19">
        <v>1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>
        <v>2</v>
      </c>
      <c r="C352" s="21" t="s">
        <v>236</v>
      </c>
      <c r="D352" s="22">
        <v>1</v>
      </c>
      <c r="E352" s="22">
        <v>30</v>
      </c>
      <c r="F352" s="16" t="s">
        <v>239</v>
      </c>
      <c r="G352" s="23"/>
      <c r="H352" s="23"/>
      <c r="I352" s="16"/>
      <c r="J352" s="24"/>
      <c r="K352" s="13">
        <v>1</v>
      </c>
      <c r="L352" s="23">
        <v>5</v>
      </c>
      <c r="M352" s="5">
        <v>0</v>
      </c>
      <c r="N352" s="6">
        <v>1</v>
      </c>
      <c r="O352" s="7"/>
      <c r="P352" s="8"/>
      <c r="Q352" s="7"/>
      <c r="R352" s="19">
        <v>1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>
        <v>2</v>
      </c>
      <c r="C353" s="21" t="s">
        <v>236</v>
      </c>
      <c r="D353" s="22">
        <v>1</v>
      </c>
      <c r="E353" s="22">
        <v>30</v>
      </c>
      <c r="F353" s="16" t="s">
        <v>239</v>
      </c>
      <c r="G353" s="23"/>
      <c r="H353" s="23"/>
      <c r="I353" s="16"/>
      <c r="J353" s="24"/>
      <c r="K353" s="13">
        <v>1</v>
      </c>
      <c r="L353" s="23">
        <v>5</v>
      </c>
      <c r="M353" s="5">
        <v>1</v>
      </c>
      <c r="N353" s="6">
        <v>2</v>
      </c>
      <c r="O353" s="7"/>
      <c r="P353" s="8"/>
      <c r="Q353" s="7"/>
      <c r="R353" s="19">
        <v>3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>
        <v>2</v>
      </c>
      <c r="C354" s="21" t="s">
        <v>236</v>
      </c>
      <c r="D354" s="22">
        <v>1</v>
      </c>
      <c r="E354" s="22">
        <v>30</v>
      </c>
      <c r="F354" s="16" t="s">
        <v>239</v>
      </c>
      <c r="G354" s="23"/>
      <c r="H354" s="23"/>
      <c r="I354" s="16"/>
      <c r="J354" s="24"/>
      <c r="K354" s="13">
        <v>1</v>
      </c>
      <c r="L354" s="23">
        <v>5</v>
      </c>
      <c r="M354" s="5">
        <v>1</v>
      </c>
      <c r="N354" s="6">
        <v>2</v>
      </c>
      <c r="O354" s="7"/>
      <c r="P354" s="8"/>
      <c r="Q354" s="7"/>
      <c r="R354" s="19">
        <v>3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>
        <v>2</v>
      </c>
      <c r="C355" s="21" t="s">
        <v>236</v>
      </c>
      <c r="D355" s="22">
        <v>1</v>
      </c>
      <c r="E355" s="22">
        <v>30</v>
      </c>
      <c r="F355" s="16" t="s">
        <v>239</v>
      </c>
      <c r="G355" s="23"/>
      <c r="H355" s="23"/>
      <c r="I355" s="16"/>
      <c r="J355" s="24"/>
      <c r="K355" s="13">
        <v>1</v>
      </c>
      <c r="L355" s="23">
        <v>5</v>
      </c>
      <c r="M355" s="5">
        <v>0</v>
      </c>
      <c r="N355" s="6">
        <v>1</v>
      </c>
      <c r="O355" s="7"/>
      <c r="P355" s="8"/>
      <c r="Q355" s="7"/>
      <c r="R355" s="19">
        <v>1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>
        <v>2</v>
      </c>
      <c r="C356" s="21" t="s">
        <v>236</v>
      </c>
      <c r="D356" s="22">
        <v>1</v>
      </c>
      <c r="E356" s="22">
        <v>30</v>
      </c>
      <c r="F356" s="16" t="s">
        <v>239</v>
      </c>
      <c r="G356" s="23"/>
      <c r="H356" s="23"/>
      <c r="I356" s="16"/>
      <c r="J356" s="24"/>
      <c r="K356" s="13">
        <v>1</v>
      </c>
      <c r="L356" s="23">
        <v>5</v>
      </c>
      <c r="M356" s="5">
        <v>0</v>
      </c>
      <c r="N356" s="6">
        <v>1</v>
      </c>
      <c r="O356" s="7"/>
      <c r="P356" s="8"/>
      <c r="Q356" s="7"/>
      <c r="R356" s="19">
        <v>1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>
        <v>2</v>
      </c>
      <c r="C357" s="21" t="s">
        <v>236</v>
      </c>
      <c r="D357" s="22">
        <v>1</v>
      </c>
      <c r="E357" s="22">
        <v>30</v>
      </c>
      <c r="F357" s="16" t="s">
        <v>239</v>
      </c>
      <c r="G357" s="23"/>
      <c r="H357" s="23"/>
      <c r="I357" s="16"/>
      <c r="J357" s="24"/>
      <c r="K357" s="13">
        <v>1</v>
      </c>
      <c r="L357" s="23">
        <v>5</v>
      </c>
      <c r="M357" s="5">
        <v>0</v>
      </c>
      <c r="N357" s="6">
        <v>2</v>
      </c>
      <c r="O357" s="7"/>
      <c r="P357" s="8"/>
      <c r="Q357" s="7"/>
      <c r="R357" s="19">
        <v>2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>
        <v>2</v>
      </c>
      <c r="C358" s="21" t="s">
        <v>236</v>
      </c>
      <c r="D358" s="22">
        <v>1</v>
      </c>
      <c r="E358" s="22">
        <v>30</v>
      </c>
      <c r="F358" s="16" t="s">
        <v>239</v>
      </c>
      <c r="G358" s="23"/>
      <c r="H358" s="23"/>
      <c r="I358" s="16"/>
      <c r="J358" s="24"/>
      <c r="K358" s="13">
        <v>1</v>
      </c>
      <c r="L358" s="23">
        <v>5</v>
      </c>
      <c r="M358" s="5">
        <v>0</v>
      </c>
      <c r="N358" s="6">
        <v>1</v>
      </c>
      <c r="O358" s="7"/>
      <c r="P358" s="8"/>
      <c r="Q358" s="7"/>
      <c r="R358" s="19">
        <v>1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1</v>
      </c>
      <c r="E5" s="124">
        <f>ローデータ!D4</f>
        <v>30</v>
      </c>
      <c r="F5" s="124" t="str">
        <f>ローデータ!E4</f>
        <v>木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227</v>
      </c>
      <c r="C7" s="214"/>
      <c r="E7" t="s">
        <v>230</v>
      </c>
    </row>
    <row r="8" spans="1:20" ht="18" customHeight="1" x14ac:dyDescent="0.15">
      <c r="A8" s="126"/>
      <c r="B8" s="211">
        <f>COUNTIFS(ローデータ!B12:B1011,1)+COUNTIFS(ローデータ!B12:B1011,2)</f>
        <v>347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242</v>
      </c>
      <c r="E13" s="124">
        <f>COUNTIFS(ローデータ!B12:B1011,2)</f>
        <v>105</v>
      </c>
      <c r="F13" s="124">
        <f>SUM(D13:E13)</f>
        <v>347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11" t="str">
        <f>ローデータ!B2</f>
        <v>都島区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4.1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1</v>
      </c>
      <c r="D18" s="121">
        <f>ローデータ!D4</f>
        <v>30</v>
      </c>
      <c r="E18" s="121" t="str">
        <f>ローデータ!E4</f>
        <v>木</v>
      </c>
      <c r="G18" s="228">
        <f>COUNTIFS(ローデータ!B12:B1011,2)</f>
        <v>105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11">
        <f>COUNTIFS(ローデータ!$B$12:$B$1011,2,ローデータ!$K$12:$K$1011,B23)</f>
        <v>104</v>
      </c>
      <c r="C25" s="213"/>
      <c r="D25" s="211">
        <f>COUNTIFS(ローデータ!$B$12:$B$1011,2,ローデータ!$K$12:$K$1011,D23)</f>
        <v>1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105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4.1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110</v>
      </c>
      <c r="K31" s="86">
        <f>SUMIFS(ローデータ!N12:N1011,ローデータ!$B$12:$B$1011,2,ローデータ!$K$12:$K$1011,$B$23)</f>
        <v>88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198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104</v>
      </c>
      <c r="G32" s="56">
        <f>SUM(B32:F32)</f>
        <v>104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4.1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1</v>
      </c>
      <c r="E38" s="10">
        <f>SUM(B38:D38)</f>
        <v>1</v>
      </c>
      <c r="I38" s="73" t="s">
        <v>51</v>
      </c>
      <c r="J38" s="56">
        <f>SUMIFS(ローデータ!T12:T1011,ローデータ!$B$12:$B$1011,2,ローデータ!$K$12:$K$1011,$D$23)</f>
        <v>1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1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4.1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都島区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68"/>
      <c r="H4" s="228">
        <f>COUNTIFS(ローデータ!B12:B1011,1)</f>
        <v>242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2</v>
      </c>
      <c r="C10" s="56">
        <f>COUNTIFS(ローデータ!$B$12:$B$1011,1,ローデータ!$H$12:$H$1011,C8)</f>
        <v>44</v>
      </c>
      <c r="D10" s="56">
        <f>COUNTIFS(ローデータ!$B$12:$B$1011,1,ローデータ!$H$12:$H$1011,D8)</f>
        <v>48</v>
      </c>
      <c r="E10" s="56">
        <f>COUNTIFS(ローデータ!$B$12:$B$1011,1,ローデータ!$H$12:$H$1011,E8)</f>
        <v>54</v>
      </c>
      <c r="F10" s="56">
        <f>COUNTIFS(ローデータ!$B$12:$B$1011,1,ローデータ!$H$12:$H$1011,F8)</f>
        <v>36</v>
      </c>
      <c r="G10" s="56">
        <f>COUNTIFS(ローデータ!$B$12:$B$1011,1,ローデータ!$H$12:$H$1011,G8)</f>
        <v>22</v>
      </c>
      <c r="H10" s="56">
        <f>COUNTIFS(ローデータ!$B$12:$B$1011,1,ローデータ!$H$12:$H$1011,H8)</f>
        <v>14</v>
      </c>
      <c r="I10" s="56">
        <f>COUNTIFS(ローデータ!$B$12:$B$1011,1,ローデータ!$H$12:$H$1011,I8)</f>
        <v>17</v>
      </c>
      <c r="J10" s="56">
        <f>COUNTIFS(ローデータ!$B$12:$B$1011,1,ローデータ!$H$12:$H$1011,J8)</f>
        <v>5</v>
      </c>
      <c r="K10" s="56">
        <f>SUM(B10:J10)</f>
        <v>242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241</v>
      </c>
      <c r="D16" s="56">
        <f>SUM(B16:C16)</f>
        <v>242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166</v>
      </c>
      <c r="C23" s="213"/>
      <c r="D23" s="211">
        <f>COUNTIFS(ローデータ!$B$12:$B$1011,1,ローデータ!$K$12:$K$1011,D21)</f>
        <v>52</v>
      </c>
      <c r="E23" s="213"/>
      <c r="F23" s="211">
        <f>COUNTIFS(ローデータ!$B$12:$B$1011,1,ローデータ!$K$12:$K$1011,F21)</f>
        <v>24</v>
      </c>
      <c r="G23" s="212"/>
      <c r="H23" s="213"/>
      <c r="I23" s="56">
        <f>SUM(B23:H23)</f>
        <v>242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40</v>
      </c>
      <c r="K29" s="86">
        <f>SUMIFS(ローデータ!N12:N1011,ローデータ!$B$12:$B$1011,1,ローデータ!$K$12:$K$1011,$B$21)</f>
        <v>107</v>
      </c>
      <c r="L29" s="86">
        <f>SUMIFS(ローデータ!O12:O1011,ローデータ!$B$12:$B$1011,1,ローデータ!$K$12:$K$1011,$B$21)</f>
        <v>42</v>
      </c>
      <c r="M29" s="86">
        <f>SUMIFS(ローデータ!P12:P1011,ローデータ!$B$12:$B$1011,1,ローデータ!$K$12:$K$1011,$B$21)</f>
        <v>25</v>
      </c>
      <c r="N29" s="86">
        <f>SUMIFS(ローデータ!Q12:Q1011,ローデータ!$B$12:$B$1011,1,ローデータ!$K$12:$K$1011,$B$21)</f>
        <v>4</v>
      </c>
      <c r="O29" s="86">
        <f>SUM(J29:N29)</f>
        <v>218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148</v>
      </c>
      <c r="C30" s="56">
        <f>COUNTIFS(ローデータ!$B$12:$B$1011,1,ローデータ!$K$12:$K$1011,$B$21,ローデータ!$L$12:$L$1011,C27)</f>
        <v>10</v>
      </c>
      <c r="D30" s="56">
        <f>COUNTIFS(ローデータ!$B$12:$B$1011,1,ローデータ!$K$12:$K$1011,$B$21,ローデータ!$L$12:$L$1011,D27)</f>
        <v>4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4</v>
      </c>
      <c r="G30" s="56">
        <f>SUM(B30:F30)</f>
        <v>166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46</v>
      </c>
      <c r="C36" s="56">
        <f>COUNTIFS(ローデータ!$B$12:$B$1011,1,ローデータ!$K$12:$K$1011,$D$21,ローデータ!$S$12:$S$1011,C34)</f>
        <v>0</v>
      </c>
      <c r="D36" s="56">
        <f>COUNTIFS(ローデータ!$B$12:$B$1011,1,ローデータ!$K$12:$K$1011,$D$21,ローデータ!$S$12:$S$1011,D34)</f>
        <v>6</v>
      </c>
      <c r="E36" s="56">
        <f>SUM(B36:D36)</f>
        <v>52</v>
      </c>
      <c r="I36" s="161" t="s">
        <v>51</v>
      </c>
      <c r="J36" s="56">
        <f>SUMIFS(ローデータ!T12:T1011,ローデータ!$B$12:$B$1011,1,ローデータ!$K$12:$K$1011,$D$21)</f>
        <v>12</v>
      </c>
      <c r="K36" s="56">
        <f>SUMIFS(ローデータ!U12:U1011,ローデータ!$B$12:$B$1011,1,ローデータ!$K$12:$K$1011,$D$21)</f>
        <v>21</v>
      </c>
      <c r="L36" s="56">
        <f>SUMIFS(ローデータ!V12:V1011,ローデータ!$B$12:$B$1011,1,ローデータ!$K$12:$K$1011,$D$21)</f>
        <v>0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2</v>
      </c>
      <c r="O36" s="56">
        <f>SUMIFS(ローデータ!Y12:Y1011,ローデータ!$B$12:$B$1011,1,ローデータ!$K$12:$K$1011,$D$21)</f>
        <v>22</v>
      </c>
      <c r="P36" s="56">
        <f>SUMIFS(ローデータ!Z12:Z1011,ローデータ!$B$12:$B$1011,1,ローデータ!$K$12:$K$1011,$D$21)</f>
        <v>0</v>
      </c>
      <c r="Q36" s="56">
        <f>SUM(J36:P36)</f>
        <v>57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24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24</v>
      </c>
      <c r="H44" s="89">
        <f>COUNTIFS(ローデータ!$B$12:$B$1011,1,ローデータ!$K$12:$K$1011,$F$21,ローデータ!$S$12:$S$1011,H41)</f>
        <v>22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2</v>
      </c>
      <c r="K44" s="90">
        <f>SUM(H44:J44)</f>
        <v>24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0</v>
      </c>
      <c r="C50" s="91">
        <f>SUMIFS(ローデータ!N12:N1011,ローデータ!$B$12:$B$1011,1,ローデータ!$K$12:$K$1011,$F$21)</f>
        <v>19</v>
      </c>
      <c r="D50" s="91">
        <f>SUMIFS(ローデータ!O12:O1011,ローデータ!$B$12:$B$1011,1,ローデータ!$K$12:$K$1011,$F$21)</f>
        <v>8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27</v>
      </c>
      <c r="H50" s="94">
        <f>SUMIFS(ローデータ!T12:T1011,ローデータ!$B$12:$B$1011,1,ローデータ!$K$12:$K$1011,$F$21)</f>
        <v>3</v>
      </c>
      <c r="I50" s="91">
        <f>SUMIFS(ローデータ!U12:U1011,ローデータ!$B$12:$B$1011,1,ローデータ!$K$12:$K$1011,$F$21)</f>
        <v>12</v>
      </c>
      <c r="J50" s="91">
        <f>SUMIFS(ローデータ!V12:V1011,ローデータ!$B$12:$B$1011,1,ローデータ!$K$12:$K$1011,$F$21)</f>
        <v>10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6</v>
      </c>
      <c r="M50" s="91">
        <f>SUMIFS(ローデータ!Y12:Y1011,ローデータ!$B$12:$B$1011,1,ローデータ!$K$12:$K$1011,$F$21)</f>
        <v>3</v>
      </c>
      <c r="N50" s="91">
        <f>SUMIFS(ローデータ!Z12:Z1011,ローデータ!$B$12:$B$1011,1,ローデータ!$K$12:$K$1011,$F$21)</f>
        <v>0</v>
      </c>
      <c r="O50" s="95">
        <f>SUM(H50:N50)</f>
        <v>34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2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44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44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48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48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53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1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54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36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36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22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22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14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14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17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17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5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5</v>
      </c>
    </row>
    <row r="68" spans="1:15" ht="14.1" customHeight="1" thickTop="1" x14ac:dyDescent="0.15">
      <c r="A68" s="400" t="s">
        <v>50</v>
      </c>
      <c r="B68" s="401"/>
      <c r="C68" s="100">
        <f>SUM(C59:C67)</f>
        <v>241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242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2</v>
      </c>
      <c r="D75" s="213"/>
      <c r="E75" s="211">
        <f>COUNTIFS(ローデータ!$B$12:$B$1011,1,ローデータ!$H$12:$H$1011,$A$75,ローデータ!$K$12:$K$1011,E73)</f>
        <v>0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25</v>
      </c>
      <c r="D76" s="213"/>
      <c r="E76" s="211">
        <f>COUNTIFS(ローデータ!$B$12:$B$1011,1,ローデータ!$H$12:$H$1011,$A$76,ローデータ!$K$12:$K$1011,E73)</f>
        <v>12</v>
      </c>
      <c r="F76" s="213"/>
      <c r="G76" s="211">
        <f>COUNTIFS(ローデータ!$B$12:$B$1011,1,ローデータ!$H$12:$H$1011,$A$76,ローデータ!$K$12:$K$1011,G73)</f>
        <v>7</v>
      </c>
      <c r="H76" s="212"/>
      <c r="I76" s="212"/>
      <c r="J76" s="104">
        <f t="shared" si="2"/>
        <v>44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27</v>
      </c>
      <c r="D77" s="213"/>
      <c r="E77" s="211">
        <f>COUNTIFS(ローデータ!$B$12:$B$1011,1,ローデータ!$H$12:$H$1011,$A$77,ローデータ!$K$12:$K$1011,E73)</f>
        <v>12</v>
      </c>
      <c r="F77" s="213"/>
      <c r="G77" s="211">
        <f>COUNTIFS(ローデータ!$B$12:$B$1011,1,ローデータ!$H$12:$H$1011,$A$77,ローデータ!$K$12:$K$1011,G73)</f>
        <v>9</v>
      </c>
      <c r="H77" s="212"/>
      <c r="I77" s="212"/>
      <c r="J77" s="104">
        <f t="shared" si="2"/>
        <v>48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39</v>
      </c>
      <c r="D78" s="213"/>
      <c r="E78" s="211">
        <f>COUNTIFS(ローデータ!$B$12:$B$1011,1,ローデータ!$H$12:$H$1011,$A$78,ローデータ!$K$12:$K$1011,E73)</f>
        <v>12</v>
      </c>
      <c r="F78" s="213"/>
      <c r="G78" s="211">
        <f>COUNTIFS(ローデータ!$B$12:$B$1011,1,ローデータ!$H$12:$H$1011,$A$78,ローデータ!$K$12:$K$1011,G73)</f>
        <v>3</v>
      </c>
      <c r="H78" s="212"/>
      <c r="I78" s="212"/>
      <c r="J78" s="104">
        <f t="shared" si="2"/>
        <v>54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30</v>
      </c>
      <c r="D79" s="213"/>
      <c r="E79" s="211">
        <f>COUNTIFS(ローデータ!$B$12:$B$1011,1,ローデータ!$H$12:$H$1011,$A$79,ローデータ!$K$12:$K$1011,E73)</f>
        <v>4</v>
      </c>
      <c r="F79" s="213"/>
      <c r="G79" s="211">
        <f>COUNTIFS(ローデータ!$B$12:$B$1011,1,ローデータ!$H$12:$H$1011,$A$79,ローデータ!$K$12:$K$1011,G73)</f>
        <v>2</v>
      </c>
      <c r="H79" s="212"/>
      <c r="I79" s="212"/>
      <c r="J79" s="104">
        <f t="shared" si="2"/>
        <v>36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16</v>
      </c>
      <c r="D80" s="213"/>
      <c r="E80" s="211">
        <f>COUNTIFS(ローデータ!$B$12:$B$1011,1,ローデータ!$H$12:$H$1011,$A$80,ローデータ!$K$12:$K$1011,E73)</f>
        <v>4</v>
      </c>
      <c r="F80" s="213"/>
      <c r="G80" s="211">
        <f>COUNTIFS(ローデータ!$B$12:$B$1011,1,ローデータ!$H$12:$H$1011,$A$80,ローデータ!$K$12:$K$1011,G73)</f>
        <v>2</v>
      </c>
      <c r="H80" s="212"/>
      <c r="I80" s="212"/>
      <c r="J80" s="104">
        <f t="shared" si="2"/>
        <v>22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9</v>
      </c>
      <c r="D81" s="213"/>
      <c r="E81" s="211">
        <f>COUNTIFS(ローデータ!$B$12:$B$1011,1,ローデータ!$H$12:$H$1011,$A$81,ローデータ!$K$12:$K$1011,E73)</f>
        <v>5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14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14</v>
      </c>
      <c r="D82" s="213"/>
      <c r="E82" s="211">
        <f>COUNTIFS(ローデータ!$B$12:$B$1011,1,ローデータ!$H$12:$H$1011,$A$82,ローデータ!$K$12:$K$1011,E73)</f>
        <v>2</v>
      </c>
      <c r="F82" s="213"/>
      <c r="G82" s="211">
        <f>COUNTIFS(ローデータ!$B$12:$B$1011,1,ローデータ!$H$12:$H$1011,$A$82,ローデータ!$K$12:$K$1011,G73)</f>
        <v>1</v>
      </c>
      <c r="H82" s="212"/>
      <c r="I82" s="212"/>
      <c r="J82" s="104">
        <f t="shared" si="2"/>
        <v>17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4</v>
      </c>
      <c r="D83" s="398"/>
      <c r="E83" s="397">
        <f>COUNTIFS(ローデータ!$B$12:$B$1011,1,ローデータ!$H$12:$H$1011,$A$83,ローデータ!$K$12:$K$1011,E73)</f>
        <v>1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5</v>
      </c>
    </row>
    <row r="84" spans="1:17" ht="14.1" customHeight="1" thickTop="1" x14ac:dyDescent="0.15">
      <c r="A84" s="400" t="s">
        <v>50</v>
      </c>
      <c r="B84" s="401"/>
      <c r="C84" s="402">
        <f>SUM(C75:D83)</f>
        <v>166</v>
      </c>
      <c r="D84" s="403"/>
      <c r="E84" s="402">
        <f>SUM(E75:F83)</f>
        <v>52</v>
      </c>
      <c r="F84" s="403"/>
      <c r="G84" s="404">
        <f>SUM(G75:I83)</f>
        <v>24</v>
      </c>
      <c r="H84" s="404"/>
      <c r="I84" s="402"/>
      <c r="J84" s="106">
        <f t="shared" si="2"/>
        <v>242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2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2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2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2</v>
      </c>
      <c r="M93" s="88">
        <f>SUMIFS(ローデータ!$N$12:$N$1011,ローデータ!$B$12:$B$1011,1,ローデータ!$K$12:$K$1011,$B$21,ローデータ!$H$12:$H$1011,J93)</f>
        <v>22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2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28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23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25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6</v>
      </c>
      <c r="M94" s="88">
        <f>SUMIFS(ローデータ!$N$12:$N$1011,ローデータ!$B$12:$B$1011,1,ローデータ!$K$12:$K$1011,$B$21,ローデータ!$H$12:$H$1011,J94)</f>
        <v>18</v>
      </c>
      <c r="N94" s="88">
        <f>SUMIFS(ローデータ!$O$12:$O$1011,ローデータ!$B$12:$B$1011,1,ローデータ!$K$12:$K$1011,$B$21,ローデータ!$H$12:$H$1011,J94)</f>
        <v>4</v>
      </c>
      <c r="O94" s="88">
        <f>SUMIFS(ローデータ!$P$12:$P$1011,ローデータ!$B$12:$B$1011,1,ローデータ!$K$12:$K$1011,$B$21,ローデータ!$H$12:$H$1011,J94)</f>
        <v>4</v>
      </c>
      <c r="P94" s="108">
        <f>SUMIFS(ローデータ!$Q$12:$Q$1011,ローデータ!$B$12:$B$1011,1,ローデータ!$K$12:$K$1011,$B$21,ローデータ!$H$12:$H$1011,J94)</f>
        <v>1</v>
      </c>
      <c r="Q94" s="103">
        <f t="shared" si="3"/>
        <v>33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23</v>
      </c>
      <c r="D95" s="56">
        <f>COUNTIFS(ローデータ!$B$12:$B$1011,1,ローデータ!$K$12:$K$1011,$B$21,ローデータ!$L$12:$L$1011,$D$90,ローデータ!$H$12:$H$1011,A95)</f>
        <v>1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3</v>
      </c>
      <c r="H95" s="56">
        <f t="shared" si="4"/>
        <v>27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6</v>
      </c>
      <c r="M95" s="88">
        <f>SUMIFS(ローデータ!$N$12:$N$1011,ローデータ!$B$12:$B$1011,1,ローデータ!$K$12:$K$1011,$B$21,ローデータ!$H$12:$H$1011,J95)</f>
        <v>24</v>
      </c>
      <c r="N95" s="88">
        <f>SUMIFS(ローデータ!$O$12:$O$1011,ローデータ!$B$12:$B$1011,1,ローデータ!$K$12:$K$1011,$B$21,ローデータ!$H$12:$H$1011,J95)</f>
        <v>10</v>
      </c>
      <c r="O95" s="88">
        <f>SUMIFS(ローデータ!$P$12:$P$1011,ローデータ!$B$12:$B$1011,1,ローデータ!$K$12:$K$1011,$B$21,ローデータ!$H$12:$H$1011,J95)</f>
        <v>9</v>
      </c>
      <c r="P95" s="108">
        <f>SUMIFS(ローデータ!$Q$12:$Q$1011,ローデータ!$B$12:$B$1011,1,ローデータ!$K$12:$K$1011,$B$21,ローデータ!$H$12:$H$1011,J95)</f>
        <v>1</v>
      </c>
      <c r="Q95" s="103">
        <f t="shared" si="3"/>
        <v>50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36</v>
      </c>
      <c r="D96" s="56">
        <f>COUNTIFS(ローデータ!$B$12:$B$1011,1,ローデータ!$K$12:$K$1011,$B$21,ローデータ!$L$12:$L$1011,$D$90,ローデータ!$H$12:$H$1011,A96)</f>
        <v>3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39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15</v>
      </c>
      <c r="M96" s="88">
        <f>SUMIFS(ローデータ!$N$12:$N$1011,ローデータ!$B$12:$B$1011,1,ローデータ!$K$12:$K$1011,$B$21,ローデータ!$H$12:$H$1011,J96)</f>
        <v>14</v>
      </c>
      <c r="N96" s="88">
        <f>SUMIFS(ローデータ!$O$12:$O$1011,ローデータ!$B$12:$B$1011,1,ローデータ!$K$12:$K$1011,$B$21,ローデータ!$H$12:$H$1011,J96)</f>
        <v>8</v>
      </c>
      <c r="O96" s="88">
        <f>SUMIFS(ローデータ!$P$12:$P$1011,ローデータ!$B$12:$B$1011,1,ローデータ!$K$12:$K$1011,$B$21,ローデータ!$H$12:$H$1011,J96)</f>
        <v>7</v>
      </c>
      <c r="P96" s="108">
        <f>SUMIFS(ローデータ!$Q$12:$Q$1011,ローデータ!$B$12:$B$1011,1,ローデータ!$K$12:$K$1011,$B$21,ローデータ!$H$12:$H$1011,J96)</f>
        <v>1</v>
      </c>
      <c r="Q96" s="103">
        <f t="shared" si="3"/>
        <v>45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23</v>
      </c>
      <c r="D97" s="56">
        <f>COUNTIFS(ローデータ!$B$12:$B$1011,1,ローデータ!$K$12:$K$1011,$B$21,ローデータ!$L$12:$L$1011,$D$90,ローデータ!$H$12:$H$1011,A97)</f>
        <v>4</v>
      </c>
      <c r="E97" s="56">
        <f>COUNTIFS(ローデータ!$B$12:$B$1011,1,ローデータ!$K$12:$K$1011,$B$21,ローデータ!$L$12:$L$1011,$E$90,ローデータ!$H$12:$H$1011,A97)</f>
        <v>2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1</v>
      </c>
      <c r="H97" s="56">
        <f t="shared" si="4"/>
        <v>30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4</v>
      </c>
      <c r="M97" s="88">
        <f>SUMIFS(ローデータ!$N$12:$N$1011,ローデータ!$B$12:$B$1011,1,ローデータ!$K$12:$K$1011,$B$21,ローデータ!$H$12:$H$1011,J97)</f>
        <v>9</v>
      </c>
      <c r="N97" s="88">
        <f>SUMIFS(ローデータ!$O$12:$O$1011,ローデータ!$B$12:$B$1011,1,ローデータ!$K$12:$K$1011,$B$21,ローデータ!$H$12:$H$1011,J97)</f>
        <v>9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22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15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1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16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2</v>
      </c>
      <c r="M98" s="88">
        <f>SUMIFS(ローデータ!$N$12:$N$1011,ローデータ!$B$12:$B$1011,1,ローデータ!$K$12:$K$1011,$B$21,ローデータ!$H$12:$H$1011,J98)</f>
        <v>5</v>
      </c>
      <c r="N98" s="88">
        <f>SUMIFS(ローデータ!$O$12:$O$1011,ローデータ!$B$12:$B$1011,1,ローデータ!$K$12:$K$1011,$B$21,ローデータ!$H$12:$H$1011,J98)</f>
        <v>4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1</v>
      </c>
      <c r="Q98" s="103">
        <f t="shared" si="3"/>
        <v>12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9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9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4</v>
      </c>
      <c r="M99" s="88">
        <f>SUMIFS(ローデータ!$N$12:$N$1011,ローデータ!$B$12:$B$1011,1,ローデータ!$K$12:$K$1011,$B$21,ローデータ!$H$12:$H$1011,J99)</f>
        <v>8</v>
      </c>
      <c r="N99" s="88">
        <f>SUMIFS(ローデータ!$O$12:$O$1011,ローデータ!$B$12:$B$1011,1,ローデータ!$K$12:$K$1011,$B$21,ローデータ!$H$12:$H$1011,J99)</f>
        <v>4</v>
      </c>
      <c r="O99" s="88">
        <f>SUMIFS(ローデータ!$P$12:$P$1011,ローデータ!$B$12:$B$1011,1,ローデータ!$K$12:$K$1011,$B$21,ローデータ!$H$12:$H$1011,J99)</f>
        <v>2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18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13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1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14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1</v>
      </c>
      <c r="M100" s="88">
        <f>SUMIFS(ローデータ!$N$12:$N$1011,ローデータ!$B$12:$B$1011,1,ローデータ!$K$12:$K$1011,$B$21,ローデータ!$H$12:$H$1011,J100)</f>
        <v>5</v>
      </c>
      <c r="N100" s="88">
        <f>SUMIFS(ローデータ!$O$12:$O$1011,ローデータ!$B$12:$B$1011,1,ローデータ!$K$12:$K$1011,$B$21,ローデータ!$H$12:$H$1011,J100)</f>
        <v>1</v>
      </c>
      <c r="O100" s="88">
        <f>SUMIFS(ローデータ!$P$12:$P$1011,ローデータ!$B$12:$B$1011,1,ローデータ!$K$12:$K$1011,$B$21,ローデータ!$H$12:$H$1011,J100)</f>
        <v>1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8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4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4</v>
      </c>
      <c r="J101" s="155" t="s">
        <v>50</v>
      </c>
      <c r="K101" s="156"/>
      <c r="L101" s="103">
        <f>SUM(L92:L100)</f>
        <v>40</v>
      </c>
      <c r="M101" s="103">
        <f>SUM(M92:M100)</f>
        <v>107</v>
      </c>
      <c r="N101" s="103">
        <f>SUM(N92:N100)</f>
        <v>42</v>
      </c>
      <c r="O101" s="103">
        <f>SUM(O92:O100)</f>
        <v>25</v>
      </c>
      <c r="P101" s="103">
        <f>SUM(P92:P100)</f>
        <v>4</v>
      </c>
      <c r="Q101" s="103">
        <f t="shared" si="3"/>
        <v>218</v>
      </c>
    </row>
    <row r="102" spans="1:17" ht="14.1" customHeight="1" x14ac:dyDescent="0.15">
      <c r="A102" s="155" t="s">
        <v>50</v>
      </c>
      <c r="B102" s="156"/>
      <c r="C102" s="56">
        <f>SUM(C93:C101)</f>
        <v>148</v>
      </c>
      <c r="D102" s="56">
        <f>SUM(D93:D101)</f>
        <v>10</v>
      </c>
      <c r="E102" s="56">
        <f>SUM(E93:E101)</f>
        <v>4</v>
      </c>
      <c r="F102" s="56">
        <f>SUM(F93:F101)</f>
        <v>0</v>
      </c>
      <c r="G102" s="56">
        <f>SUM(G93:G101)</f>
        <v>4</v>
      </c>
      <c r="H102" s="56">
        <f t="shared" si="4"/>
        <v>166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10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2</v>
      </c>
      <c r="F110" s="110">
        <f t="shared" ref="F110:F117" si="6">SUM(C110:E110)</f>
        <v>12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3</v>
      </c>
      <c r="K110" s="109">
        <f>SUMIFS(ローデータ!$U$12:$U$1011,ローデータ!$B$12:$B$1011,1,ローデータ!$K$12:$K$1011,$D$21,ローデータ!$H$12:$H$1011,H110)</f>
        <v>6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2</v>
      </c>
      <c r="O110" s="109">
        <f>SUMIFS(ローデータ!$Y$12:$Y$1011,ローデータ!$B$12:$B$1011,1,ローデータ!$K$12:$K$1011,$D$21,ローデータ!$H$12:$H$1011,H110)</f>
        <v>3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14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11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12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2</v>
      </c>
      <c r="K111" s="109">
        <f>SUMIFS(ローデータ!$U$12:$U$1011,ローデータ!$B$12:$B$1011,1,ローデータ!$K$12:$K$1011,$D$21,ローデータ!$H$12:$H$1011,H111)</f>
        <v>5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0</v>
      </c>
      <c r="O111" s="109">
        <f>SUMIFS(ローデータ!$Y$12:$Y$1011,ローデータ!$B$12:$B$1011,1,ローデータ!$K$12:$K$1011,$D$21,ローデータ!$H$12:$H$1011,H111)</f>
        <v>6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12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12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1</v>
      </c>
      <c r="K112" s="109">
        <f>SUMIFS(ローデータ!$U$12:$U$1011,ローデータ!$B$12:$B$1011,1,ローデータ!$K$12:$K$1011,$D$21,ローデータ!$H$12:$H$1011,H112)</f>
        <v>6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5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12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4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4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3</v>
      </c>
      <c r="K113" s="109">
        <f>SUMIFS(ローデータ!$U$12:$U$1011,ローデータ!$B$12:$B$1011,1,ローデータ!$K$12:$K$1011,$D$21,ローデータ!$H$12:$H$1011,H113)</f>
        <v>1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1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3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1</v>
      </c>
      <c r="F114" s="110">
        <f t="shared" si="6"/>
        <v>4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1</v>
      </c>
      <c r="K114" s="109">
        <f>SUMIFS(ローデータ!$U$12:$U$1011,ローデータ!$B$12:$B$1011,1,ローデータ!$K$12:$K$1011,$D$21,ローデータ!$H$12:$H$1011,H114)</f>
        <v>1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2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4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4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1</v>
      </c>
      <c r="F115" s="110">
        <f t="shared" si="6"/>
        <v>5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1</v>
      </c>
      <c r="K115" s="109">
        <f>SUMIFS(ローデータ!$U$12:$U$1011,ローデータ!$B$12:$B$1011,1,ローデータ!$K$12:$K$1011,$D$21,ローデータ!$H$12:$H$1011,H115)</f>
        <v>2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2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5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1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1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1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1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1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2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46</v>
      </c>
      <c r="D118" s="109">
        <f t="shared" ref="D118:E118" si="7">SUM(D109:D117)</f>
        <v>0</v>
      </c>
      <c r="E118" s="109">
        <f t="shared" si="7"/>
        <v>6</v>
      </c>
      <c r="F118" s="109">
        <f>SUM(C118:E118)</f>
        <v>52</v>
      </c>
      <c r="G118" s="78"/>
      <c r="H118" s="313" t="s">
        <v>50</v>
      </c>
      <c r="I118" s="315"/>
      <c r="J118" s="109">
        <f t="shared" ref="J118:P118" si="8">SUM(J109:J117)</f>
        <v>12</v>
      </c>
      <c r="K118" s="109">
        <f t="shared" si="8"/>
        <v>21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22</v>
      </c>
      <c r="P118" s="109">
        <f t="shared" si="8"/>
        <v>0</v>
      </c>
      <c r="Q118" s="109">
        <f t="shared" si="5"/>
        <v>57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7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7</v>
      </c>
      <c r="I128" s="115">
        <f>COUNTIFS(ローデータ!$B$12:$B$1011,1,ローデータ!$K$12:$K$1011,$F$21,ローデータ!$S$12:$S$1011,$I$124,ローデータ!$H$12:$H$1011,A128)</f>
        <v>7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9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9</v>
      </c>
      <c r="I129" s="115">
        <f>COUNTIFS(ローデータ!$B$12:$B$1011,1,ローデータ!$K$12:$K$1011,$F$21,ローデータ!$S$12:$S$1011,$I$124,ローデータ!$H$12:$H$1011,A129)</f>
        <v>8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1</v>
      </c>
      <c r="L129" s="109">
        <f t="shared" si="9"/>
        <v>9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3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3</v>
      </c>
      <c r="I130" s="115">
        <f>COUNTIFS(ローデータ!$B$12:$B$1011,1,ローデータ!$K$12:$K$1011,$F$21,ローデータ!$S$12:$S$1011,$I$124,ローデータ!$H$12:$H$1011,A130)</f>
        <v>2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1</v>
      </c>
      <c r="L130" s="109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2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COUNTIFS(ローデータ!$B$12:$B$1011,1,ローデータ!$K$12:$K$1011,$F$21,ローデータ!$S$12:$S$1011,$I$124,ローデータ!$H$12:$H$1011,A131)</f>
        <v>2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2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2</v>
      </c>
      <c r="I132" s="115">
        <f>COUNTIFS(ローデータ!$B$12:$B$1011,1,ローデータ!$K$12:$K$1011,$F$21,ローデータ!$S$12:$S$1011,$I$124,ローデータ!$H$12:$H$1011,A132)</f>
        <v>2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2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1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COUNTIFS(ローデータ!$B$12:$B$1011,1,ローデータ!$K$12:$K$1011,$F$21,ローデータ!$S$12:$S$1011,$I$124,ローデータ!$H$12:$H$1011,A134)</f>
        <v>1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24</v>
      </c>
      <c r="I136" s="111">
        <f>SUM(I127:I135)</f>
        <v>22</v>
      </c>
      <c r="J136" s="109">
        <f>SUM(J127:J135)</f>
        <v>0</v>
      </c>
      <c r="K136" s="109">
        <f>SUM(K127:K135)</f>
        <v>2</v>
      </c>
      <c r="L136" s="109">
        <f t="shared" si="9"/>
        <v>24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5</v>
      </c>
      <c r="E144" s="91">
        <f>SUMIFS(ローデータ!$O$12:$O$1011,ローデータ!$B$12:$B$1011,1,ローデータ!$K$12:$K$1011,$F$21,ローデータ!$H$12:$H$1011,A144)</f>
        <v>2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7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5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3</v>
      </c>
      <c r="N144" s="91">
        <f>SUMIFS(ローデータ!$Y$12:$Y$1011,ローデータ!$B$12:$B$1011,1,ローデータ!$K$12:$K$1011,$F$21,ローデータ!$H$12:$H$1011,A144)</f>
        <v>1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11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8</v>
      </c>
      <c r="E145" s="91">
        <f>SUMIFS(ローデータ!$O$12:$O$1011,ローデータ!$B$12:$B$1011,1,ローデータ!$K$12:$K$1011,$F$21,ローデータ!$H$12:$H$1011,A145)</f>
        <v>4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12</v>
      </c>
      <c r="I145" s="94">
        <f>SUMIFS(ローデータ!$T$12:$T$1011,ローデータ!$B$12:$B$1011,1,ローデータ!$K$12:$K$1011,$F$21,ローデータ!$H$12:$H$1011,A145)</f>
        <v>2</v>
      </c>
      <c r="J145" s="91">
        <f>SUMIFS(ローデータ!$U$12:$U$1011,ローデータ!$B$12:$B$1011,1,ローデータ!$K$12:$K$1011,$F$21,ローデータ!$H$12:$H$1011,A145)</f>
        <v>4</v>
      </c>
      <c r="K145" s="91">
        <f>SUMIFS(ローデータ!$V$12:$V$1011,ローデータ!$B$12:$B$1011,1,ローデータ!$K$12:$K$1011,$F$21,ローデータ!$H$12:$H$1011,A145)</f>
        <v>5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1</v>
      </c>
      <c r="N145" s="91">
        <f>SUMIFS(ローデータ!$Y$12:$Y$1011,ローデータ!$B$12:$B$1011,1,ローデータ!$K$12:$K$1011,$F$21,ローデータ!$H$12:$H$1011,A145)</f>
        <v>1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13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1</v>
      </c>
      <c r="E146" s="91">
        <f>SUMIFS(ローデータ!$O$12:$O$1011,ローデータ!$B$12:$B$1011,1,ローデータ!$K$12:$K$1011,$F$21,ローデータ!$H$12:$H$1011,A146)</f>
        <v>2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0</v>
      </c>
      <c r="K146" s="91">
        <f>SUMIFS(ローデータ!$V$12:$V$1011,ローデータ!$B$12:$B$1011,1,ローデータ!$K$12:$K$1011,$F$21,ローデータ!$H$12:$H$1011,A146)</f>
        <v>2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2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1</v>
      </c>
      <c r="K147" s="91">
        <f>SUMIFS(ローデータ!$V$12:$V$1011,ローデータ!$B$12:$B$1011,1,ローデータ!$K$12:$K$1011,$F$21,ローデータ!$H$12:$H$1011,A147)</f>
        <v>1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1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2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2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2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1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3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1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1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19</v>
      </c>
      <c r="E152" s="56">
        <f>SUM(E143:E151)</f>
        <v>8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27</v>
      </c>
      <c r="I152" s="56">
        <f t="shared" ref="I152:O152" si="15">SUM(I143:I151)</f>
        <v>3</v>
      </c>
      <c r="J152" s="56">
        <f t="shared" si="15"/>
        <v>12</v>
      </c>
      <c r="K152" s="56">
        <f t="shared" si="15"/>
        <v>10</v>
      </c>
      <c r="L152" s="56">
        <f t="shared" si="15"/>
        <v>0</v>
      </c>
      <c r="M152" s="56">
        <f t="shared" si="15"/>
        <v>6</v>
      </c>
      <c r="N152" s="56">
        <f t="shared" si="15"/>
        <v>3</v>
      </c>
      <c r="O152" s="56">
        <f t="shared" si="15"/>
        <v>0</v>
      </c>
      <c r="P152" s="56">
        <f t="shared" si="13"/>
        <v>34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166</v>
      </c>
      <c r="G159" s="213"/>
      <c r="H159" s="211">
        <f>COUNTIFS(ローデータ!$B$12:$B$1011,1,ローデータ!$I$12:$I$1011,$C$14,ローデータ!$K$12:$K$1011,H157)</f>
        <v>51</v>
      </c>
      <c r="I159" s="213"/>
      <c r="J159" s="211">
        <f>COUNTIFS(ローデータ!$B$12:$B$1011,1,ローデータ!$I$12:$I$1011,$C$14,ローデータ!$K$12:$K$1011,J157)</f>
        <v>24</v>
      </c>
      <c r="K159" s="212"/>
      <c r="L159" s="213"/>
      <c r="M159" s="56">
        <f t="shared" ref="M159:M171" si="16">SUM(F159:L159)</f>
        <v>241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1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166</v>
      </c>
      <c r="G171" s="213"/>
      <c r="H171" s="211">
        <f>SUM(H159:I170)</f>
        <v>52</v>
      </c>
      <c r="I171" s="213"/>
      <c r="J171" s="211">
        <f>SUM(J159:L170)</f>
        <v>24</v>
      </c>
      <c r="K171" s="212"/>
      <c r="L171" s="213"/>
      <c r="M171" s="56">
        <f t="shared" si="16"/>
        <v>242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148</v>
      </c>
      <c r="G179" s="56">
        <f>COUNTIFS(ローデータ!$B$12:$B$1011,1,ローデータ!$I$12:$I$1011,$C$14,ローデータ!$K$12:$K$1011,$B$21,ローデータ!$L$12:$L$1011,G176)</f>
        <v>10</v>
      </c>
      <c r="H179" s="56">
        <f>COUNTIFS(ローデータ!$B$12:$B$1011,1,ローデータ!$I$12:$I$1011,$C$14,ローデータ!$K$12:$K$1011,$B$21,ローデータ!$L$12:$L$1011,H176)</f>
        <v>4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4</v>
      </c>
      <c r="K179" s="107">
        <f t="shared" ref="K179:K191" si="17">SUM(F179:J179)</f>
        <v>166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148</v>
      </c>
      <c r="G191" s="56">
        <f>SUM(G179:G190)</f>
        <v>10</v>
      </c>
      <c r="H191" s="56">
        <f>SUM(H179:H190)</f>
        <v>4</v>
      </c>
      <c r="I191" s="56">
        <f>SUM(I179:I190)</f>
        <v>0</v>
      </c>
      <c r="J191" s="56">
        <f>SUM(J179:J190)</f>
        <v>4</v>
      </c>
      <c r="K191" s="107">
        <f t="shared" si="17"/>
        <v>166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40</v>
      </c>
      <c r="G198" s="90">
        <f>SUMIFS(ローデータ!N12:N1011,ローデータ!$B$12:$B$1011,1,ローデータ!$I$12:$I$1011,$C$14,ローデータ!$K$12:$K$1011,$B$21)</f>
        <v>107</v>
      </c>
      <c r="H198" s="90">
        <f>SUMIFS(ローデータ!O12:O1011,ローデータ!$B$12:$B$1011,1,ローデータ!$I$12:$I$1011,$C$14,ローデータ!$K$12:$K$1011,$B$21)</f>
        <v>42</v>
      </c>
      <c r="I198" s="90">
        <f>SUMIFS(ローデータ!P12:P1011,ローデータ!$B$12:$B$1011,1,ローデータ!$I$12:$I$1011,$C$14,ローデータ!$K$12:$K$1011,$B$21)</f>
        <v>25</v>
      </c>
      <c r="J198" s="90">
        <f>SUMIFS(ローデータ!Q12:Q1011,ローデータ!$B$12:$B$1011,1,ローデータ!$I$12:$I$1011,$C$14,ローデータ!$K$12:$K$1011,$B$21)</f>
        <v>4</v>
      </c>
      <c r="K198" s="119">
        <f>SUM(F198:J198)</f>
        <v>218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40</v>
      </c>
      <c r="G210" s="95">
        <f t="shared" ref="G210:I210" si="19">SUM(G198:G209)</f>
        <v>107</v>
      </c>
      <c r="H210" s="95">
        <f>SUM(H198:H209)</f>
        <v>42</v>
      </c>
      <c r="I210" s="95">
        <f t="shared" si="19"/>
        <v>25</v>
      </c>
      <c r="J210" s="95">
        <f>SUM(J198:J209)</f>
        <v>4</v>
      </c>
      <c r="K210" s="119">
        <f t="shared" si="18"/>
        <v>218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45</v>
      </c>
      <c r="G216" s="56">
        <f>COUNTIFS(ローデータ!$B$12:$B$1011,1,ローデータ!$I$12:$I$1011,$C$14,ローデータ!$K$12:$K$1011,$D$21,ローデータ!$S$12:$S$1011,G214)</f>
        <v>0</v>
      </c>
      <c r="H216" s="56">
        <f>COUNTIFS(ローデータ!$B$12:$B$1011,1,ローデータ!$I$12:$I$1011,$C$14,ローデータ!$K$12:$K$1011,$D$21,ローデータ!$S$12:$S$1011,H214)</f>
        <v>6</v>
      </c>
      <c r="I216" s="56">
        <f>SUM(F216:H216)</f>
        <v>51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1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46</v>
      </c>
      <c r="G228" s="56">
        <f>SUM(G216:G227)</f>
        <v>0</v>
      </c>
      <c r="H228" s="56">
        <f>SUM(H216:H227)</f>
        <v>6</v>
      </c>
      <c r="I228" s="56">
        <f t="shared" si="20"/>
        <v>52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12</v>
      </c>
      <c r="G234" s="90">
        <f>SUMIFS(ローデータ!U12:U1011,ローデータ!$B$12:$B$1011,1,ローデータ!$I$12:$I$1011,$C$14,ローデータ!$K$12:$K$1011,$D$21)</f>
        <v>20</v>
      </c>
      <c r="H234" s="90">
        <f>SUMIFS(ローデータ!V12:V1011,ローデータ!$B$12:$B$1011,1,ローデータ!$I$12:$I$1011,$C$14,ローデータ!$K$12:$K$1011,$D$21)</f>
        <v>0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2</v>
      </c>
      <c r="K234" s="90">
        <f>SUMIFS(ローデータ!Y12:Y1011,ローデータ!$B$12:$B$1011,1,ローデータ!$I$12:$I$1011,$C$14,ローデータ!$K$12:$K$1011,$D$21)</f>
        <v>22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56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1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1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12</v>
      </c>
      <c r="G246" s="95">
        <f t="shared" ref="G246:L246" si="22">SUM(G234:G245)</f>
        <v>21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22</v>
      </c>
      <c r="L246" s="95">
        <f t="shared" si="22"/>
        <v>0</v>
      </c>
      <c r="M246" s="56">
        <f t="shared" si="21"/>
        <v>57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24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24</v>
      </c>
      <c r="L254" s="56">
        <f>COUNTIFS(ローデータ!$B$12:$B$1011,1,ローデータ!$I$12:$I$1011,$C$14,ローデータ!$K$12:$K$1011,$F$21,ローデータ!$S$12:$S$1011,L251)</f>
        <v>22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2</v>
      </c>
      <c r="O254" s="56">
        <f>SUM(L254:N254)</f>
        <v>24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24</v>
      </c>
      <c r="L266" s="95">
        <f>SUM(L254:L265)</f>
        <v>22</v>
      </c>
      <c r="M266" s="95">
        <f>SUM(M254:M265)</f>
        <v>0</v>
      </c>
      <c r="N266" s="95">
        <f>SUM(N254:N265)</f>
        <v>2</v>
      </c>
      <c r="O266" s="56">
        <f>SUM(L266:N266)</f>
        <v>24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10</v>
      </c>
      <c r="G272" s="90">
        <f>SUMIFS(ローデータ!N86:N1085,ローデータ!$B$12:$B$1011,1,ローデータ!$I$12:$I$1011,$C$14,ローデータ!$K$12:$K$1011,$F$21)</f>
        <v>11</v>
      </c>
      <c r="H272" s="90">
        <f>SUMIFS(ローデータ!O86:O1085,ローデータ!$B$12:$B$1011,1,ローデータ!$I$12:$I$1011,$C$14,ローデータ!$K$12:$K$1011,$F$21)</f>
        <v>5</v>
      </c>
      <c r="I272" s="90">
        <f>SUMIFS(ローデータ!P86:P1085,ローデータ!$B$12:$B$1011,1,ローデータ!$I$12:$I$1011,$C$14,ローデータ!$K$12:$K$1011,$F$21)</f>
        <v>3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29</v>
      </c>
      <c r="L272" s="95">
        <f>SUMIFS(ローデータ!$T$12:$T$1011,ローデータ!$B$12:$B$1011,1,ローデータ!$I$12:$I$1011,$C$14,ローデータ!$K$12:$K$1011,$F$21)</f>
        <v>3</v>
      </c>
      <c r="M272" s="95">
        <f>SUMIFS(ローデータ!$U$12:$U$1011,ローデータ!$B$12:$B$1011,1,ローデータ!$I$12:$I$1011,$C$14,ローデータ!$K$12:$K$1011,$F$21)</f>
        <v>12</v>
      </c>
      <c r="N272" s="95">
        <f>SUMIFS(ローデータ!$V$12:$V$1011,ローデータ!$B$12:$B$1011,1,ローデータ!$I$12:$I$1011,$C$14,ローデータ!$K$12:$K$1011,$F$21)</f>
        <v>10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6</v>
      </c>
      <c r="Q272" s="95">
        <f>SUMIFS(ローデータ!$Y$12:$Y$1011,ローデータ!$B$12:$B$1011,1,ローデータ!$I$12:$I$1011,$C$14,ローデータ!$K$12:$K$1011,$F$21)</f>
        <v>3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34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10</v>
      </c>
      <c r="G284" s="56">
        <f t="shared" ref="G284:J284" si="28">SUM(G272:G283)</f>
        <v>11</v>
      </c>
      <c r="H284" s="56">
        <f t="shared" si="28"/>
        <v>5</v>
      </c>
      <c r="I284" s="56">
        <f t="shared" si="28"/>
        <v>3</v>
      </c>
      <c r="J284" s="56">
        <f t="shared" si="28"/>
        <v>0</v>
      </c>
      <c r="K284" s="96">
        <f t="shared" si="26"/>
        <v>29</v>
      </c>
      <c r="L284" s="95">
        <f>SUM(L272:L283)</f>
        <v>3</v>
      </c>
      <c r="M284" s="95">
        <f t="shared" ref="M284:R284" si="29">SUM(M272:M283)</f>
        <v>12</v>
      </c>
      <c r="N284" s="95">
        <f t="shared" si="29"/>
        <v>10</v>
      </c>
      <c r="O284" s="95">
        <f t="shared" si="29"/>
        <v>0</v>
      </c>
      <c r="P284" s="95">
        <f t="shared" si="29"/>
        <v>6</v>
      </c>
      <c r="Q284" s="95">
        <f t="shared" si="29"/>
        <v>3</v>
      </c>
      <c r="R284" s="95">
        <f t="shared" si="29"/>
        <v>0</v>
      </c>
      <c r="S284" s="56">
        <f t="shared" si="27"/>
        <v>34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9</v>
      </c>
      <c r="H4" s="147" t="s">
        <v>53</v>
      </c>
      <c r="K4" s="228">
        <f>COUNTIFS(ローデータ!B12:B1011,1,ローデータ!G12:G1011,$G$4)</f>
        <v>30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30</v>
      </c>
      <c r="D16" s="56">
        <f>SUM(B16:C16)</f>
        <v>30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17</v>
      </c>
      <c r="C23" s="213"/>
      <c r="D23" s="211">
        <f>COUNTIFS(ローデータ!$B$12:$B$1011,1,ローデータ!$G$12:$G$1011,$G$4,ローデータ!$K$12:$K$1011,D21)</f>
        <v>10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25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10</v>
      </c>
      <c r="I36" s="148" t="s">
        <v>51</v>
      </c>
      <c r="J36" s="56">
        <f>SUMIFS(ローデータ!T12:T1011,ローデータ!$B$12:$B$1011,1,ローデータ!$G$12:$G$1011,$G$4,ローデータ!$K$12:$K$1011,$D$21)</f>
        <v>4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1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30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17</v>
      </c>
      <c r="D84" s="403"/>
      <c r="E84" s="402">
        <f>SUM(E75:F83)</f>
        <v>10</v>
      </c>
      <c r="F84" s="403"/>
      <c r="G84" s="404">
        <f>SUM(G75:I83)</f>
        <v>3</v>
      </c>
      <c r="H84" s="404"/>
      <c r="I84" s="402"/>
      <c r="J84" s="106">
        <f t="shared" si="2"/>
        <v>30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5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1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9</v>
      </c>
      <c r="N101" s="103">
        <f>SUM(N92:N100)</f>
        <v>7</v>
      </c>
      <c r="O101" s="103">
        <f>SUM(O92:O100)</f>
        <v>3</v>
      </c>
      <c r="P101" s="103">
        <f>SUM(P92:P100)</f>
        <v>1</v>
      </c>
      <c r="Q101" s="103">
        <f t="shared" si="3"/>
        <v>25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1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2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2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9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10</v>
      </c>
      <c r="G118" s="78"/>
      <c r="H118" s="313" t="s">
        <v>50</v>
      </c>
      <c r="I118" s="315"/>
      <c r="J118" s="109">
        <f t="shared" ref="J118:P118" si="8">SUM(J109:J117)</f>
        <v>4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5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1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2</v>
      </c>
      <c r="J136" s="109">
        <f>SUM(J127:J135)</f>
        <v>0</v>
      </c>
      <c r="K136" s="109">
        <f>SUM(K127:K135)</f>
        <v>1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1</v>
      </c>
      <c r="J152" s="56">
        <f t="shared" si="15"/>
        <v>0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17</v>
      </c>
      <c r="G159" s="213"/>
      <c r="H159" s="211">
        <f>COUNTIFS(ローデータ!$B$12:$B$1011,1,ローデータ!$G$12:$G$1011,$G$4,ローデータ!$I$12:$I$1011,$C$14,ローデータ!$K$12:$K$1011,H157)</f>
        <v>10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30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17</v>
      </c>
      <c r="G171" s="213"/>
      <c r="H171" s="211">
        <f>SUM(H159:I170)</f>
        <v>10</v>
      </c>
      <c r="I171" s="213"/>
      <c r="J171" s="211">
        <f>SUM(J159:L170)</f>
        <v>3</v>
      </c>
      <c r="K171" s="212"/>
      <c r="L171" s="213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14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25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9</v>
      </c>
      <c r="H210" s="95">
        <f>SUM(H198:H209)</f>
        <v>7</v>
      </c>
      <c r="I210" s="95">
        <f t="shared" si="19"/>
        <v>3</v>
      </c>
      <c r="J210" s="95">
        <f>SUM(J198:J209)</f>
        <v>1</v>
      </c>
      <c r="K210" s="119">
        <f t="shared" si="18"/>
        <v>25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9</v>
      </c>
      <c r="G228" s="56">
        <f>SUM(G216:G227)</f>
        <v>0</v>
      </c>
      <c r="H228" s="56">
        <f>SUM(H216:H227)</f>
        <v>1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4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4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5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1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2</v>
      </c>
      <c r="M266" s="95">
        <f>SUM(M254:M265)</f>
        <v>0</v>
      </c>
      <c r="N266" s="95">
        <f>SUM(N254:N265)</f>
        <v>1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1</v>
      </c>
      <c r="M284" s="95">
        <f t="shared" ref="M284:R284" si="29">SUM(M272:M283)</f>
        <v>0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10</v>
      </c>
      <c r="H4" s="147" t="s">
        <v>53</v>
      </c>
      <c r="K4" s="228">
        <f>COUNTIFS(ローデータ!B12:B1011,1,ローデータ!G12:G1011,$G$4)</f>
        <v>30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30</v>
      </c>
      <c r="D16" s="56">
        <f>SUM(B16:C16)</f>
        <v>30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21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2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30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6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2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1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21</v>
      </c>
      <c r="D84" s="403"/>
      <c r="E84" s="402">
        <f>SUM(E75:F83)</f>
        <v>4</v>
      </c>
      <c r="F84" s="403"/>
      <c r="G84" s="404">
        <f>SUM(G75:I83)</f>
        <v>5</v>
      </c>
      <c r="H84" s="404"/>
      <c r="I84" s="402"/>
      <c r="J84" s="106">
        <f t="shared" si="2"/>
        <v>30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5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2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15</v>
      </c>
      <c r="N101" s="103">
        <f>SUM(N92:N100)</f>
        <v>8</v>
      </c>
      <c r="O101" s="103">
        <f>SUM(O92:O100)</f>
        <v>2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2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1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1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1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1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30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21</v>
      </c>
      <c r="G171" s="213"/>
      <c r="H171" s="211">
        <f>SUM(H159:I170)</f>
        <v>4</v>
      </c>
      <c r="I171" s="213"/>
      <c r="J171" s="211">
        <f>SUM(J159:L170)</f>
        <v>5</v>
      </c>
      <c r="K171" s="212"/>
      <c r="L171" s="213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2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18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2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15</v>
      </c>
      <c r="H210" s="95">
        <f>SUM(H198:H209)</f>
        <v>8</v>
      </c>
      <c r="I210" s="95">
        <f t="shared" si="19"/>
        <v>2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1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1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11</v>
      </c>
      <c r="H4" s="147" t="s">
        <v>53</v>
      </c>
      <c r="K4" s="228">
        <f>COUNTIFS(ローデータ!B12:B1011,1,ローデータ!G12:G1011,$G$4)</f>
        <v>33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23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2</v>
      </c>
      <c r="O29" s="86">
        <f>SUM(J29:N29)</f>
        <v>26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33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23</v>
      </c>
      <c r="D84" s="403"/>
      <c r="E84" s="402">
        <f>SUM(E75:F83)</f>
        <v>6</v>
      </c>
      <c r="F84" s="403"/>
      <c r="G84" s="404">
        <f>SUM(G75:I83)</f>
        <v>4</v>
      </c>
      <c r="H84" s="404"/>
      <c r="I84" s="402"/>
      <c r="J84" s="106">
        <f t="shared" si="2"/>
        <v>33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1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1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16</v>
      </c>
      <c r="N101" s="103">
        <f>SUM(N92:N100)</f>
        <v>2</v>
      </c>
      <c r="O101" s="103">
        <f>SUM(O92:O100)</f>
        <v>0</v>
      </c>
      <c r="P101" s="103">
        <f>SUM(P92:P100)</f>
        <v>2</v>
      </c>
      <c r="Q101" s="103">
        <f t="shared" si="3"/>
        <v>26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2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5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1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1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23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33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23</v>
      </c>
      <c r="G171" s="213"/>
      <c r="H171" s="211">
        <f>SUM(H159:I170)</f>
        <v>6</v>
      </c>
      <c r="I171" s="213"/>
      <c r="J171" s="211">
        <f>SUM(J159:L170)</f>
        <v>4</v>
      </c>
      <c r="K171" s="212"/>
      <c r="L171" s="213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2</v>
      </c>
      <c r="K198" s="119">
        <f>SUM(F198:J198)</f>
        <v>26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16</v>
      </c>
      <c r="H210" s="95">
        <f>SUM(H198:H209)</f>
        <v>2</v>
      </c>
      <c r="I210" s="95">
        <f t="shared" si="19"/>
        <v>0</v>
      </c>
      <c r="J210" s="95">
        <f>SUM(J198:J209)</f>
        <v>2</v>
      </c>
      <c r="K210" s="119">
        <f t="shared" si="18"/>
        <v>26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5</v>
      </c>
      <c r="G228" s="56">
        <f>SUM(G216:G227)</f>
        <v>0</v>
      </c>
      <c r="H228" s="56">
        <f>SUM(H216:H227)</f>
        <v>1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1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3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12</v>
      </c>
      <c r="H4" s="147" t="s">
        <v>53</v>
      </c>
      <c r="K4" s="228">
        <f>COUNTIFS(ローデータ!B12:B1011,1,ローデータ!G12:G1011,$G$4)</f>
        <v>29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2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20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50</v>
      </c>
      <c r="B68" s="40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4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20</v>
      </c>
      <c r="D84" s="403"/>
      <c r="E84" s="402">
        <f>SUM(E75:F83)</f>
        <v>6</v>
      </c>
      <c r="F84" s="403"/>
      <c r="G84" s="404">
        <f>SUM(G75:I83)</f>
        <v>3</v>
      </c>
      <c r="H84" s="404"/>
      <c r="I84" s="402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1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2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2</v>
      </c>
      <c r="M101" s="103">
        <f>SUM(M92:M100)</f>
        <v>10</v>
      </c>
      <c r="N101" s="103">
        <f>SUM(N92:N100)</f>
        <v>4</v>
      </c>
      <c r="O101" s="103">
        <f>SUM(O92:O100)</f>
        <v>6</v>
      </c>
      <c r="P101" s="103">
        <f>SUM(P92:P100)</f>
        <v>1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19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2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20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29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20</v>
      </c>
      <c r="G171" s="213"/>
      <c r="H171" s="211">
        <f>SUM(H159:I170)</f>
        <v>6</v>
      </c>
      <c r="I171" s="213"/>
      <c r="J171" s="211">
        <f>SUM(J159:L170)</f>
        <v>3</v>
      </c>
      <c r="K171" s="212"/>
      <c r="L171" s="213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19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23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10</v>
      </c>
      <c r="H210" s="95">
        <f>SUM(H198:H209)</f>
        <v>4</v>
      </c>
      <c r="I210" s="95">
        <f t="shared" si="19"/>
        <v>6</v>
      </c>
      <c r="J210" s="95">
        <f>SUM(J198:J209)</f>
        <v>1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13</v>
      </c>
      <c r="H4" s="147" t="s">
        <v>53</v>
      </c>
      <c r="K4" s="228">
        <f>COUNTIFS(ローデータ!B12:B1011,1,ローデータ!G12:G1011,$G$4)</f>
        <v>25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25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25</v>
      </c>
      <c r="D16" s="56">
        <f>SUM(B16:C16)</f>
        <v>25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17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4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17</v>
      </c>
      <c r="D84" s="403"/>
      <c r="E84" s="402">
        <f>SUM(E75:F83)</f>
        <v>5</v>
      </c>
      <c r="F84" s="403"/>
      <c r="G84" s="404">
        <f>SUM(G75:I83)</f>
        <v>3</v>
      </c>
      <c r="H84" s="404"/>
      <c r="I84" s="402"/>
      <c r="J84" s="106">
        <f t="shared" si="2"/>
        <v>25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12</v>
      </c>
      <c r="N101" s="103">
        <f>SUM(N92:N100)</f>
        <v>5</v>
      </c>
      <c r="O101" s="103">
        <f>SUM(O92:O100)</f>
        <v>4</v>
      </c>
      <c r="P101" s="103">
        <f>SUM(P92:P100)</f>
        <v>0</v>
      </c>
      <c r="Q101" s="103">
        <f t="shared" si="3"/>
        <v>25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2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4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1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1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1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2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17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25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17</v>
      </c>
      <c r="G171" s="213"/>
      <c r="H171" s="211">
        <f>SUM(H159:I170)</f>
        <v>5</v>
      </c>
      <c r="I171" s="213"/>
      <c r="J171" s="211">
        <f>SUM(J159:L170)</f>
        <v>3</v>
      </c>
      <c r="K171" s="212"/>
      <c r="L171" s="213"/>
      <c r="M171" s="56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12</v>
      </c>
      <c r="H210" s="95">
        <f>SUM(H198:H209)</f>
        <v>5</v>
      </c>
      <c r="I210" s="95">
        <f t="shared" si="19"/>
        <v>4</v>
      </c>
      <c r="J210" s="95">
        <f>SUM(J198:J209)</f>
        <v>0</v>
      </c>
      <c r="K210" s="119">
        <f t="shared" si="18"/>
        <v>25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4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2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2</v>
      </c>
      <c r="I284" s="56">
        <f t="shared" si="28"/>
        <v>2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14</v>
      </c>
      <c r="H4" s="147" t="s">
        <v>53</v>
      </c>
      <c r="K4" s="228">
        <f>COUNTIFS(ローデータ!B12:B1011,1,ローデータ!G12:G1011,$G$4)</f>
        <v>32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32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31</v>
      </c>
      <c r="D16" s="56">
        <f>SUM(B16:C16)</f>
        <v>32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22</v>
      </c>
      <c r="C23" s="213"/>
      <c r="D23" s="211">
        <f>COUNTIFS(ローデータ!$B$12:$B$1011,1,ローデータ!$G$12:$G$1011,$G$4,ローデータ!$K$12:$K$1011,D21)</f>
        <v>9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9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1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31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22</v>
      </c>
      <c r="D84" s="403"/>
      <c r="E84" s="402">
        <f>SUM(E75:F83)</f>
        <v>9</v>
      </c>
      <c r="F84" s="403"/>
      <c r="G84" s="404">
        <f>SUM(G75:I83)</f>
        <v>1</v>
      </c>
      <c r="H84" s="404"/>
      <c r="I84" s="402"/>
      <c r="J84" s="106">
        <f t="shared" si="2"/>
        <v>32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3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5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2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7</v>
      </c>
      <c r="M101" s="103">
        <f>SUM(M92:M100)</f>
        <v>13</v>
      </c>
      <c r="N101" s="103">
        <f>SUM(N92:N100)</f>
        <v>5</v>
      </c>
      <c r="O101" s="103">
        <f>SUM(O92:O100)</f>
        <v>1</v>
      </c>
      <c r="P101" s="103">
        <f>SUM(P92:P100)</f>
        <v>0</v>
      </c>
      <c r="Q101" s="103">
        <f t="shared" si="3"/>
        <v>26</v>
      </c>
    </row>
    <row r="102" spans="1:17" ht="14.1" customHeight="1" x14ac:dyDescent="0.15">
      <c r="A102" s="140" t="s">
        <v>50</v>
      </c>
      <c r="B102" s="141"/>
      <c r="C102" s="56">
        <f>SUM(C93:C101)</f>
        <v>21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2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1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1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9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22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31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1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22</v>
      </c>
      <c r="G171" s="213"/>
      <c r="H171" s="211">
        <f>SUM(H159:I170)</f>
        <v>9</v>
      </c>
      <c r="I171" s="213"/>
      <c r="J171" s="211">
        <f>SUM(J159:L170)</f>
        <v>1</v>
      </c>
      <c r="K171" s="212"/>
      <c r="L171" s="213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22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26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7</v>
      </c>
      <c r="G210" s="95">
        <f t="shared" ref="G210:I210" si="19">SUM(G198:G209)</f>
        <v>13</v>
      </c>
      <c r="H210" s="95">
        <f>SUM(H198:H209)</f>
        <v>5</v>
      </c>
      <c r="I210" s="95">
        <f t="shared" si="19"/>
        <v>1</v>
      </c>
      <c r="J210" s="95">
        <f>SUM(J198:J209)</f>
        <v>0</v>
      </c>
      <c r="K210" s="119">
        <f t="shared" si="18"/>
        <v>26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8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1</v>
      </c>
      <c r="I228" s="56">
        <f t="shared" si="20"/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1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1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15</v>
      </c>
      <c r="H4" s="147" t="s">
        <v>53</v>
      </c>
      <c r="K4" s="228">
        <f>COUNTIFS(ローデータ!B12:B1011,1,ローデータ!G12:G1011,$G$4)</f>
        <v>31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27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11</v>
      </c>
      <c r="K29" s="86">
        <f>SUMIFS(ローデータ!N12:N1011,ローデータ!$B$12:$B$1011,1,ローデータ!$G$12:$G$1011,$G$4,ローデータ!$K$12:$K$1011,$B$21)</f>
        <v>19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7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27</v>
      </c>
      <c r="D84" s="403"/>
      <c r="E84" s="402">
        <f>SUM(E75:F83)</f>
        <v>2</v>
      </c>
      <c r="F84" s="403"/>
      <c r="G84" s="404">
        <f>SUM(G75:I83)</f>
        <v>2</v>
      </c>
      <c r="H84" s="404"/>
      <c r="I84" s="402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6</v>
      </c>
      <c r="M96" s="88">
        <f>SUMIFS(ローデータ!$N$12:$N$1011,ローデータ!$B$12:$B$1011,1,ローデータ!$G$12:$G$1011,$G$4,ローデータ!$K$12:$K$1011,$B$21,ローデータ!$H$12:$H$1011,J96)</f>
        <v>5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3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3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2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4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11</v>
      </c>
      <c r="M101" s="103">
        <f>SUM(M92:M100)</f>
        <v>19</v>
      </c>
      <c r="N101" s="103">
        <f>SUM(N92:N100)</f>
        <v>7</v>
      </c>
      <c r="O101" s="103">
        <f>SUM(O92:O100)</f>
        <v>3</v>
      </c>
      <c r="P101" s="103">
        <f>SUM(P92:P100)</f>
        <v>0</v>
      </c>
      <c r="Q101" s="103">
        <f t="shared" si="3"/>
        <v>40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27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31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27</v>
      </c>
      <c r="G171" s="213"/>
      <c r="H171" s="211">
        <f>SUM(H159:I170)</f>
        <v>2</v>
      </c>
      <c r="I171" s="213"/>
      <c r="J171" s="211">
        <f>SUM(J159:L170)</f>
        <v>2</v>
      </c>
      <c r="K171" s="212"/>
      <c r="L171" s="213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27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23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7">
        <f t="shared" si="17"/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11</v>
      </c>
      <c r="G198" s="90">
        <f>SUMIFS(ローデータ!N12:N1011,ローデータ!$B$12:$B$1011,1,ローデータ!$G$12:$G$1011,$G$4,ローデータ!$I$12:$I$1011,$C$14,ローデータ!$K$12:$K$1011,$B$21)</f>
        <v>19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11</v>
      </c>
      <c r="G210" s="95">
        <f t="shared" ref="G210:I210" si="19">SUM(G198:G209)</f>
        <v>19</v>
      </c>
      <c r="H210" s="95">
        <f>SUM(H198:H209)</f>
        <v>7</v>
      </c>
      <c r="I210" s="95">
        <f t="shared" si="19"/>
        <v>3</v>
      </c>
      <c r="J210" s="95">
        <f>SUM(J198:J209)</f>
        <v>0</v>
      </c>
      <c r="K210" s="119">
        <f t="shared" si="18"/>
        <v>40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16</v>
      </c>
      <c r="H4" s="147" t="s">
        <v>53</v>
      </c>
      <c r="K4" s="228">
        <f>COUNTIFS(ローデータ!B12:B1011,1,ローデータ!G12:G1011,$G$4)</f>
        <v>27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27</v>
      </c>
      <c r="D16" s="56">
        <f>SUM(B16:C16)</f>
        <v>27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15</v>
      </c>
      <c r="C23" s="213"/>
      <c r="D23" s="211">
        <f>COUNTIFS(ローデータ!$B$12:$B$1011,1,ローデータ!$G$12:$G$1011,$G$4,ローデータ!$K$12:$K$1011,D21)</f>
        <v>9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11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2</v>
      </c>
      <c r="E36" s="56">
        <f>SUM(B36:D36)</f>
        <v>9</v>
      </c>
      <c r="I36" s="148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1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3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15</v>
      </c>
      <c r="D84" s="403"/>
      <c r="E84" s="402">
        <f>SUM(E75:F83)</f>
        <v>9</v>
      </c>
      <c r="F84" s="403"/>
      <c r="G84" s="404">
        <f>SUM(G75:I83)</f>
        <v>3</v>
      </c>
      <c r="H84" s="404"/>
      <c r="I84" s="402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1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12</v>
      </c>
      <c r="N101" s="103">
        <f>SUM(N92:N100)</f>
        <v>3</v>
      </c>
      <c r="O101" s="103">
        <f>SUM(O92:O100)</f>
        <v>5</v>
      </c>
      <c r="P101" s="103">
        <f>SUM(P92:P100)</f>
        <v>0</v>
      </c>
      <c r="Q101" s="103">
        <f t="shared" si="3"/>
        <v>22</v>
      </c>
    </row>
    <row r="102" spans="1:17" ht="14.1" customHeight="1" x14ac:dyDescent="0.15">
      <c r="A102" s="140" t="s">
        <v>50</v>
      </c>
      <c r="B102" s="141"/>
      <c r="C102" s="56">
        <f>SUM(C93:C101)</f>
        <v>11</v>
      </c>
      <c r="D102" s="56">
        <f>SUM(D93:D101)</f>
        <v>3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1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1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1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2</v>
      </c>
      <c r="F118" s="109">
        <f>SUM(C118:E118)</f>
        <v>9</v>
      </c>
      <c r="G118" s="78"/>
      <c r="H118" s="313" t="s">
        <v>50</v>
      </c>
      <c r="I118" s="315"/>
      <c r="J118" s="109">
        <f t="shared" ref="J118:P118" si="8">SUM(J109:J117)</f>
        <v>3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4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1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2</v>
      </c>
      <c r="J136" s="109">
        <f>SUM(J127:J135)</f>
        <v>0</v>
      </c>
      <c r="K136" s="109">
        <f>SUM(K127:K135)</f>
        <v>1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15</v>
      </c>
      <c r="G159" s="213"/>
      <c r="H159" s="211">
        <f>COUNTIFS(ローデータ!$B$12:$B$1011,1,ローデータ!$G$12:$G$1011,$G$4,ローデータ!$I$12:$I$1011,$C$14,ローデータ!$K$12:$K$1011,H157)</f>
        <v>9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27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15</v>
      </c>
      <c r="G171" s="213"/>
      <c r="H171" s="211">
        <f>SUM(H159:I170)</f>
        <v>9</v>
      </c>
      <c r="I171" s="213"/>
      <c r="J171" s="211">
        <f>SUM(J159:L170)</f>
        <v>3</v>
      </c>
      <c r="K171" s="212"/>
      <c r="L171" s="213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11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11</v>
      </c>
      <c r="G191" s="56">
        <f>SUM(G179:G190)</f>
        <v>3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12</v>
      </c>
      <c r="H210" s="95">
        <f>SUM(H198:H209)</f>
        <v>3</v>
      </c>
      <c r="I210" s="95">
        <f t="shared" si="19"/>
        <v>5</v>
      </c>
      <c r="J210" s="95">
        <f>SUM(J198:J209)</f>
        <v>0</v>
      </c>
      <c r="K210" s="119">
        <f t="shared" si="18"/>
        <v>22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2</v>
      </c>
      <c r="I216" s="56">
        <f>SUM(F216:H216)</f>
        <v>9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2</v>
      </c>
      <c r="I228" s="56">
        <f t="shared" si="20"/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3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3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4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1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2</v>
      </c>
      <c r="M266" s="95">
        <f>SUM(M254:M265)</f>
        <v>0</v>
      </c>
      <c r="N266" s="95">
        <f>SUM(N254:N265)</f>
        <v>1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5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5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7</v>
      </c>
      <c r="L284" s="95">
        <f>SUM(L272:L283)</f>
        <v>1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17</v>
      </c>
      <c r="H4" s="147" t="s">
        <v>53</v>
      </c>
      <c r="K4" s="228">
        <f>COUNTIFS(ローデータ!B12:B1011,1,ローデータ!G12:G1011,$G$4)</f>
        <v>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</v>
      </c>
      <c r="D16" s="56">
        <f>SUM(B16:C16)</f>
        <v>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4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4</v>
      </c>
      <c r="D84" s="403"/>
      <c r="E84" s="402">
        <f>SUM(E75:F83)</f>
        <v>1</v>
      </c>
      <c r="F84" s="403"/>
      <c r="G84" s="404">
        <f>SUM(G75:I83)</f>
        <v>0</v>
      </c>
      <c r="H84" s="404"/>
      <c r="I84" s="402"/>
      <c r="J84" s="106">
        <f t="shared" si="2"/>
        <v>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1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1</v>
      </c>
      <c r="N101" s="103">
        <f>SUM(N92:N100)</f>
        <v>1</v>
      </c>
      <c r="O101" s="103">
        <f>SUM(O92:O100)</f>
        <v>1</v>
      </c>
      <c r="P101" s="103">
        <f>SUM(P92:P100)</f>
        <v>0</v>
      </c>
      <c r="Q101" s="103">
        <f t="shared" si="3"/>
        <v>4</v>
      </c>
    </row>
    <row r="102" spans="1:17" ht="14.1" customHeight="1" x14ac:dyDescent="0.15">
      <c r="A102" s="140" t="s">
        <v>50</v>
      </c>
      <c r="B102" s="141"/>
      <c r="C102" s="56">
        <f>SUM(C93:C101)</f>
        <v>3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4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4</v>
      </c>
      <c r="G171" s="213"/>
      <c r="H171" s="211">
        <f>SUM(H159:I170)</f>
        <v>1</v>
      </c>
      <c r="I171" s="213"/>
      <c r="J171" s="211">
        <f>SUM(J159:L170)</f>
        <v>0</v>
      </c>
      <c r="K171" s="212"/>
      <c r="L171" s="213"/>
      <c r="M171" s="56">
        <f t="shared" si="16"/>
        <v>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1</v>
      </c>
      <c r="H210" s="95">
        <f>SUM(H198:H209)</f>
        <v>1</v>
      </c>
      <c r="I210" s="95">
        <f t="shared" si="19"/>
        <v>1</v>
      </c>
      <c r="J210" s="95">
        <f>SUM(J198:J209)</f>
        <v>0</v>
      </c>
      <c r="K210" s="119">
        <f t="shared" si="18"/>
        <v>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30</v>
      </c>
      <c r="E4" s="121" t="str">
        <f>ローデータ!E4</f>
        <v>木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2020-06-05T01:30:52Z</dcterms:created>
  <dcterms:modified xsi:type="dcterms:W3CDTF">2020-06-05T01:30:57Z</dcterms:modified>
</cp:coreProperties>
</file>