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H152" i="32" s="1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Q101" i="32" s="1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K266" i="32" l="1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<sst xmlns="http://schemas.openxmlformats.org/spreadsheetml/2006/main" count="20454" uniqueCount="240">
  <si>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</si>
  <si>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</si>
  <si>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</si>
  <si>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</si>
  <si>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</si>
  <si>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</si>
  <si>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</si>
  <si>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</si>
  <si>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</si>
  <si>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</si>
  <si>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</si>
  <si>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</si>
  <si>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</si>
  <si>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</si>
  <si>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</si>
  <si>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</si>
  <si>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</si>
  <si>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</si>
  <si>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</si>
  <si>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</si>
  <si>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</si>
  <si>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</si>
  <si>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</si>
  <si>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</si>
  <si>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</si>
  <si>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</si>
  <si>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</si>
  <si>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</si>
  <si>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</si>
  <si>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</si>
  <si>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</si>
  <si>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</si>
  <si>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</si>
  <si>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</si>
  <si>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</si>
  <si>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</si>
  <si>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</si>
  <si>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</si>
  <si>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</si>
  <si>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</si>
  <si>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</si>
  <si>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</si>
  <si>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</si>
  <si>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</si>
  <si>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</si>
  <si>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</si>
  <si>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</si>
  <si>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</si>
  <si>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</si>
  <si>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</si>
  <si>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</si>
  <si>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</si>
  <si>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</si>
  <si>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</si>
  <si>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</si>
  <si>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</si>
  <si>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</si>
  <si>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</si>
  <si>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</si>
  <si>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</si>
  <si>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</si>
  <si>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</si>
  <si>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</si>
  <si>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</si>
  <si>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</si>
  <si>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</si>
  <si>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</si>
  <si>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</si>
  <si>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</si>
  <si>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</si>
  <si>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</si>
  <si>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</si>
  <si>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</si>
  <si>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</si>
  <si>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</si>
  <si>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</si>
  <si>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</si>
  <si>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</si>
  <si>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</si>
  <si>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</si>
  <si>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</si>
  <si>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</si>
  <si>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</si>
  <si>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</si>
  <si>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</si>
  <si>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</si>
  <si>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</si>
  <si>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</si>
  <si>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</si>
  <si>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</si>
  <si>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</si>
  <si>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</si>
  <si>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</si>
  <si>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</si>
  <si>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</si>
  <si>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</si>
  <si>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</si>
  <si>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</si>
  <si>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</si>
  <si>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</si>
  <si>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</si>
  <si>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</si>
  <si>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</si>
  <si>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</si>
  <si>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</si>
  <si>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</si>
  <si>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</si>
  <si>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</si>
  <si>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</si>
  <si>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</si>
  <si>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</si>
  <si>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</si>
  <si>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</si>
  <si>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</si>
  <si>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</si>
  <si>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</si>
  <si>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</si>
  <si>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</si>
  <si>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</si>
  <si>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</si>
  <si>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</si>
  <si>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</si>
  <si>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</si>
  <si>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</si>
  <si>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</si>
  <si>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</si>
  <si>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</si>
  <si>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</si>
  <si>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</si>
  <si>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</si>
  <si>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</si>
  <si>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</si>
  <si>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</si>
  <si>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</si>
  <si>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</si>
  <si>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</si>
  <si>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</si>
  <si>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</si>
  <si>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</si>
  <si>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</si>
  <si>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</si>
  <si>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</si>
  <si>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</si>
  <si>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</si>
  <si>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</si>
  <si>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</si>
  <si>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</si>
  <si>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</si>
  <si>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</si>
  <si>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</si>
  <si>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</si>
  <si>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</si>
  <si>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</si>
  <si>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</si>
  <si>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</si>
  <si>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</si>
  <si>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</si>
  <si>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</si>
  <si>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</si>
  <si>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</si>
  <si>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</si>
  <si>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</si>
  <si>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</si>
  <si>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</si>
  <si>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</si>
  <si>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</si>
  <si>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</si>
  <si>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</si>
  <si>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</si>
  <si>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</si>
  <si>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</si>
  <si>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</si>
  <si>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</si>
  <si>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</si>
  <si>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</si>
  <si>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</si>
  <si>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</si>
  <si>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</si>
  <si>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</si>
  <si>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</si>
  <si>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</si>
  <si>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</si>
  <si>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</si>
  <si>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</si>
  <si>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</si>
  <si>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</si>
  <si>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</si>
  <si>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</si>
  <si>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</si>
  <si>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</si>
  <si>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</si>
  <si>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</si>
  <si>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</si>
  <si>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</si>
  <si>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</si>
  <si>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</si>
  <si>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</si>
  <si>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</si>
  <si>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</si>
  <si>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</si>
  <si>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</si>
  <si>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</si>
  <si>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</si>
  <si>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</si>
  <si>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</si>
  <si>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</si>
  <si>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</si>
  <si>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</si>
  <si>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</si>
  <si>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</si>
  <si>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</si>
  <si>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</si>
  <si>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</si>
  <si>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</si>
  <si>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</si>
  <si>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</si>
  <si>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</si>
  <si>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</si>
  <si>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</si>
  <si>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</si>
  <si>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</si>
  <si>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</si>
  <si>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</si>
  <si>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</si>
  <si>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</si>
  <si>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</si>
  <si>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</si>
  <si>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</si>
  <si>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</si>
  <si>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</si>
  <si>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</si>
  <si>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</si>
  <si>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</si>
  <si>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</si>
  <si>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</si>
  <si>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</si>
  <si>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令和２</t>
  </si>
  <si>
    <t>金</t>
    <rPh sb="0" eb="1">
      <t>キン</t>
    </rPh>
    <phoneticPr fontId="1"/>
  </si>
  <si>
    <t>№</t>
    <phoneticPr fontId="4"/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</si>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</sst>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A4" sqref="A4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1</v>
      </c>
      <c r="D4" s="172">
        <v>31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238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31</v>
      </c>
      <c r="F12" s="16" t="s">
        <v>239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1</v>
      </c>
      <c r="N12" s="6"/>
      <c r="O12" s="7"/>
      <c r="P12" s="8"/>
      <c r="Q12" s="7"/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31</v>
      </c>
      <c r="F13" s="16" t="s">
        <v>239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/>
      <c r="N13" s="6">
        <v>1</v>
      </c>
      <c r="O13" s="7"/>
      <c r="P13" s="8">
        <v>1</v>
      </c>
      <c r="Q13" s="7"/>
      <c r="R13" s="19">
        <v>2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31</v>
      </c>
      <c r="F14" s="16" t="s">
        <v>239</v>
      </c>
      <c r="G14" s="23">
        <v>9</v>
      </c>
      <c r="H14" s="23">
        <v>3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>
        <v>0</v>
      </c>
      <c r="S14" s="23">
        <v>1</v>
      </c>
      <c r="T14" s="5"/>
      <c r="U14" s="6"/>
      <c r="V14" s="7"/>
      <c r="W14" s="8"/>
      <c r="X14" s="7"/>
      <c r="Y14" s="7">
        <v>1</v>
      </c>
      <c r="Z14" s="12"/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31</v>
      </c>
      <c r="F15" s="16" t="s">
        <v>239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2</v>
      </c>
      <c r="N15" s="6"/>
      <c r="O15" s="7"/>
      <c r="P15" s="8"/>
      <c r="Q15" s="7"/>
      <c r="R15" s="19">
        <v>2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31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/>
      <c r="N16" s="6">
        <v>1</v>
      </c>
      <c r="O16" s="7"/>
      <c r="P16" s="8"/>
      <c r="Q16" s="7"/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31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/>
      <c r="N17" s="6">
        <v>1</v>
      </c>
      <c r="O17" s="7"/>
      <c r="P17" s="8"/>
      <c r="Q17" s="7"/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31</v>
      </c>
      <c r="F18" s="16" t="s">
        <v>239</v>
      </c>
      <c r="G18" s="23">
        <v>9</v>
      </c>
      <c r="H18" s="23">
        <v>9</v>
      </c>
      <c r="I18" s="16">
        <v>2</v>
      </c>
      <c r="J18" s="24"/>
      <c r="K18" s="13">
        <v>1</v>
      </c>
      <c r="L18" s="23">
        <v>1</v>
      </c>
      <c r="M18" s="5"/>
      <c r="N18" s="6"/>
      <c r="O18" s="7"/>
      <c r="P18" s="8">
        <v>1</v>
      </c>
      <c r="Q18" s="7"/>
      <c r="R18" s="19">
        <v>1</v>
      </c>
      <c r="S18" s="23"/>
      <c r="T18" s="5"/>
      <c r="U18" s="6"/>
      <c r="V18" s="7"/>
      <c r="W18" s="8"/>
      <c r="X18" s="7"/>
      <c r="Y18" s="7"/>
      <c r="Z18" s="12"/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31</v>
      </c>
      <c r="F19" s="16" t="s">
        <v>239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/>
      <c r="N19" s="6">
        <v>1</v>
      </c>
      <c r="O19" s="7"/>
      <c r="P19" s="8"/>
      <c r="Q19" s="7"/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31</v>
      </c>
      <c r="F20" s="16" t="s">
        <v>239</v>
      </c>
      <c r="G20" s="23">
        <v>9</v>
      </c>
      <c r="H20" s="23">
        <v>5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>
        <v>0</v>
      </c>
      <c r="S20" s="23">
        <v>2</v>
      </c>
      <c r="T20" s="5"/>
      <c r="U20" s="6"/>
      <c r="V20" s="7">
        <v>1</v>
      </c>
      <c r="W20" s="8"/>
      <c r="X20" s="7"/>
      <c r="Y20" s="7"/>
      <c r="Z20" s="12"/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31</v>
      </c>
      <c r="F21" s="16" t="s">
        <v>239</v>
      </c>
      <c r="G21" s="23">
        <v>9</v>
      </c>
      <c r="H21" s="23">
        <v>7</v>
      </c>
      <c r="I21" s="16">
        <v>2</v>
      </c>
      <c r="J21" s="24"/>
      <c r="K21" s="13">
        <v>1</v>
      </c>
      <c r="L21" s="23">
        <v>1</v>
      </c>
      <c r="M21" s="5">
        <v>1</v>
      </c>
      <c r="N21" s="6"/>
      <c r="O21" s="7">
        <v>1</v>
      </c>
      <c r="P21" s="8"/>
      <c r="Q21" s="7"/>
      <c r="R21" s="19">
        <v>2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31</v>
      </c>
      <c r="F22" s="16" t="s">
        <v>239</v>
      </c>
      <c r="G22" s="23">
        <v>9</v>
      </c>
      <c r="H22" s="23">
        <v>4</v>
      </c>
      <c r="I22" s="16">
        <v>2</v>
      </c>
      <c r="J22" s="24"/>
      <c r="K22" s="13">
        <v>3</v>
      </c>
      <c r="L22" s="23">
        <v>2</v>
      </c>
      <c r="M22" s="5"/>
      <c r="N22" s="6">
        <v>1</v>
      </c>
      <c r="O22" s="7"/>
      <c r="P22" s="8"/>
      <c r="Q22" s="7"/>
      <c r="R22" s="19">
        <v>1</v>
      </c>
      <c r="S22" s="23">
        <v>2</v>
      </c>
      <c r="T22" s="5"/>
      <c r="U22" s="6">
        <v>1</v>
      </c>
      <c r="V22" s="7"/>
      <c r="W22" s="8"/>
      <c r="X22" s="7"/>
      <c r="Y22" s="7">
        <v>1</v>
      </c>
      <c r="Z22" s="12"/>
      <c r="AA22" s="19">
        <v>2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31</v>
      </c>
      <c r="F23" s="16" t="s">
        <v>239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/>
      <c r="N23" s="6"/>
      <c r="O23" s="7"/>
      <c r="P23" s="8">
        <v>1</v>
      </c>
      <c r="Q23" s="7"/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31</v>
      </c>
      <c r="F24" s="16" t="s">
        <v>239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/>
      <c r="N24" s="6">
        <v>1</v>
      </c>
      <c r="O24" s="7"/>
      <c r="P24" s="8">
        <v>1</v>
      </c>
      <c r="Q24" s="7"/>
      <c r="R24" s="19">
        <v>2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31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1</v>
      </c>
      <c r="O25" s="7"/>
      <c r="P25" s="8"/>
      <c r="Q25" s="7"/>
      <c r="R25" s="19">
        <v>2</v>
      </c>
      <c r="S25" s="23"/>
      <c r="T25" s="5"/>
      <c r="U25" s="6"/>
      <c r="V25" s="7"/>
      <c r="W25" s="8"/>
      <c r="X25" s="7"/>
      <c r="Y25" s="7"/>
      <c r="Z25" s="12"/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31</v>
      </c>
      <c r="F26" s="16" t="s">
        <v>239</v>
      </c>
      <c r="G26" s="23">
        <v>9</v>
      </c>
      <c r="H26" s="23">
        <v>2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>
        <v>0</v>
      </c>
      <c r="S26" s="23">
        <v>1</v>
      </c>
      <c r="T26" s="5"/>
      <c r="U26" s="6">
        <v>1</v>
      </c>
      <c r="V26" s="7"/>
      <c r="W26" s="8"/>
      <c r="X26" s="7"/>
      <c r="Y26" s="7"/>
      <c r="Z26" s="12"/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31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>
        <v>0</v>
      </c>
      <c r="S27" s="23">
        <v>1</v>
      </c>
      <c r="T27" s="5"/>
      <c r="U27" s="6">
        <v>1</v>
      </c>
      <c r="V27" s="7"/>
      <c r="W27" s="8"/>
      <c r="X27" s="7"/>
      <c r="Y27" s="7"/>
      <c r="Z27" s="12"/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31</v>
      </c>
      <c r="F28" s="16" t="s">
        <v>239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1</v>
      </c>
      <c r="N28" s="6"/>
      <c r="O28" s="7"/>
      <c r="P28" s="8"/>
      <c r="Q28" s="7"/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31</v>
      </c>
      <c r="F29" s="16" t="s">
        <v>239</v>
      </c>
      <c r="G29" s="23">
        <v>9</v>
      </c>
      <c r="H29" s="23">
        <v>2</v>
      </c>
      <c r="I29" s="16">
        <v>2</v>
      </c>
      <c r="J29" s="24"/>
      <c r="K29" s="13">
        <v>1</v>
      </c>
      <c r="L29" s="23">
        <v>1</v>
      </c>
      <c r="M29" s="5"/>
      <c r="N29" s="6">
        <v>1</v>
      </c>
      <c r="O29" s="7"/>
      <c r="P29" s="8"/>
      <c r="Q29" s="7"/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31</v>
      </c>
      <c r="F30" s="16" t="s">
        <v>239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/>
      <c r="N30" s="6">
        <v>1</v>
      </c>
      <c r="O30" s="7"/>
      <c r="P30" s="8"/>
      <c r="Q30" s="7"/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31</v>
      </c>
      <c r="F31" s="16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/>
      <c r="N31" s="6">
        <v>1</v>
      </c>
      <c r="O31" s="7"/>
      <c r="P31" s="8"/>
      <c r="Q31" s="7"/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31</v>
      </c>
      <c r="F32" s="16" t="s">
        <v>239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/>
      <c r="N32" s="6"/>
      <c r="O32" s="7"/>
      <c r="P32" s="8">
        <v>1</v>
      </c>
      <c r="Q32" s="7"/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31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/>
      <c r="N33" s="6">
        <v>1</v>
      </c>
      <c r="O33" s="7">
        <v>1</v>
      </c>
      <c r="P33" s="8"/>
      <c r="Q33" s="7"/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31</v>
      </c>
      <c r="F34" s="16" t="s">
        <v>239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/>
      <c r="N34" s="6">
        <v>1</v>
      </c>
      <c r="O34" s="7"/>
      <c r="P34" s="8"/>
      <c r="Q34" s="7"/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31</v>
      </c>
      <c r="F35" s="16" t="s">
        <v>239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/>
      <c r="N35" s="6">
        <v>1</v>
      </c>
      <c r="O35" s="7">
        <v>1</v>
      </c>
      <c r="P35" s="8"/>
      <c r="Q35" s="7"/>
      <c r="R35" s="19">
        <v>2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31</v>
      </c>
      <c r="F36" s="16" t="s">
        <v>239</v>
      </c>
      <c r="G36" s="23">
        <v>9</v>
      </c>
      <c r="H36" s="23">
        <v>3</v>
      </c>
      <c r="I36" s="16">
        <v>2</v>
      </c>
      <c r="J36" s="24"/>
      <c r="K36" s="13">
        <v>3</v>
      </c>
      <c r="L36" s="23">
        <v>1</v>
      </c>
      <c r="M36" s="5"/>
      <c r="N36" s="6">
        <v>1</v>
      </c>
      <c r="O36" s="7"/>
      <c r="P36" s="8"/>
      <c r="Q36" s="7"/>
      <c r="R36" s="19">
        <v>1</v>
      </c>
      <c r="S36" s="23">
        <v>1</v>
      </c>
      <c r="T36" s="5">
        <v>1</v>
      </c>
      <c r="U36" s="6"/>
      <c r="V36" s="7"/>
      <c r="W36" s="8"/>
      <c r="X36" s="7"/>
      <c r="Y36" s="7"/>
      <c r="Z36" s="12"/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31</v>
      </c>
      <c r="F37" s="16" t="s">
        <v>239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/>
      <c r="N37" s="6">
        <v>1</v>
      </c>
      <c r="O37" s="7"/>
      <c r="P37" s="8">
        <v>1</v>
      </c>
      <c r="Q37" s="7"/>
      <c r="R37" s="19">
        <v>2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31</v>
      </c>
      <c r="F38" s="16" t="s">
        <v>239</v>
      </c>
      <c r="G38" s="23">
        <v>10</v>
      </c>
      <c r="H38" s="23">
        <v>5</v>
      </c>
      <c r="I38" s="16">
        <v>2</v>
      </c>
      <c r="J38" s="24"/>
      <c r="K38" s="13">
        <v>1</v>
      </c>
      <c r="L38" s="23">
        <v>1</v>
      </c>
      <c r="M38" s="5"/>
      <c r="N38" s="6">
        <v>1</v>
      </c>
      <c r="O38" s="7"/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31</v>
      </c>
      <c r="F39" s="16" t="s">
        <v>239</v>
      </c>
      <c r="G39" s="23">
        <v>9</v>
      </c>
      <c r="H39" s="23">
        <v>4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>
        <v>0</v>
      </c>
      <c r="S39" s="23">
        <v>1</v>
      </c>
      <c r="T39" s="5"/>
      <c r="U39" s="6"/>
      <c r="V39" s="7">
        <v>1</v>
      </c>
      <c r="W39" s="8"/>
      <c r="X39" s="7"/>
      <c r="Y39" s="7"/>
      <c r="Z39" s="12"/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31</v>
      </c>
      <c r="F40" s="16" t="s">
        <v>239</v>
      </c>
      <c r="G40" s="23">
        <v>10</v>
      </c>
      <c r="H40" s="23">
        <v>8</v>
      </c>
      <c r="I40" s="16">
        <v>2</v>
      </c>
      <c r="J40" s="24"/>
      <c r="K40" s="13">
        <v>1</v>
      </c>
      <c r="L40" s="23">
        <v>1</v>
      </c>
      <c r="M40" s="5"/>
      <c r="N40" s="6"/>
      <c r="O40" s="7">
        <v>1</v>
      </c>
      <c r="P40" s="8"/>
      <c r="Q40" s="7"/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31</v>
      </c>
      <c r="F41" s="16" t="s">
        <v>239</v>
      </c>
      <c r="G41" s="23">
        <v>10</v>
      </c>
      <c r="H41" s="23">
        <v>7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>
        <v>0</v>
      </c>
      <c r="S41" s="23">
        <v>1</v>
      </c>
      <c r="T41" s="5"/>
      <c r="U41" s="6">
        <v>1</v>
      </c>
      <c r="V41" s="7"/>
      <c r="W41" s="8"/>
      <c r="X41" s="7"/>
      <c r="Y41" s="7"/>
      <c r="Z41" s="12"/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31</v>
      </c>
      <c r="F42" s="16" t="s">
        <v>239</v>
      </c>
      <c r="G42" s="23">
        <v>10</v>
      </c>
      <c r="H42" s="23">
        <v>8</v>
      </c>
      <c r="I42" s="16">
        <v>2</v>
      </c>
      <c r="J42" s="24"/>
      <c r="K42" s="13">
        <v>1</v>
      </c>
      <c r="L42" s="23">
        <v>1</v>
      </c>
      <c r="M42" s="5">
        <v>1</v>
      </c>
      <c r="N42" s="6"/>
      <c r="O42" s="7"/>
      <c r="P42" s="8"/>
      <c r="Q42" s="7"/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31</v>
      </c>
      <c r="F43" s="16" t="s">
        <v>239</v>
      </c>
      <c r="G43" s="23">
        <v>10</v>
      </c>
      <c r="H43" s="23">
        <v>8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>
        <v>0</v>
      </c>
      <c r="S43" s="23">
        <v>1</v>
      </c>
      <c r="T43" s="5"/>
      <c r="U43" s="6">
        <v>1</v>
      </c>
      <c r="V43" s="7"/>
      <c r="W43" s="8"/>
      <c r="X43" s="7">
        <v>2</v>
      </c>
      <c r="Y43" s="7">
        <v>2</v>
      </c>
      <c r="Z43" s="12"/>
      <c r="AA43" s="19">
        <v>5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31</v>
      </c>
      <c r="F44" s="16" t="s">
        <v>239</v>
      </c>
      <c r="G44" s="23">
        <v>10</v>
      </c>
      <c r="H44" s="23">
        <v>3</v>
      </c>
      <c r="I44" s="16">
        <v>2</v>
      </c>
      <c r="J44" s="24"/>
      <c r="K44" s="13">
        <v>1</v>
      </c>
      <c r="L44" s="23">
        <v>1</v>
      </c>
      <c r="M44" s="5"/>
      <c r="N44" s="6">
        <v>1</v>
      </c>
      <c r="O44" s="7"/>
      <c r="P44" s="8"/>
      <c r="Q44" s="7"/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31</v>
      </c>
      <c r="F45" s="16" t="s">
        <v>239</v>
      </c>
      <c r="G45" s="23">
        <v>9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2</v>
      </c>
      <c r="N45" s="6"/>
      <c r="O45" s="7"/>
      <c r="P45" s="8"/>
      <c r="Q45" s="7"/>
      <c r="R45" s="19">
        <v>2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31</v>
      </c>
      <c r="F46" s="16" t="s">
        <v>239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31</v>
      </c>
      <c r="F47" s="16" t="s">
        <v>239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1</v>
      </c>
      <c r="N47" s="6"/>
      <c r="O47" s="7"/>
      <c r="P47" s="8"/>
      <c r="Q47" s="7"/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31</v>
      </c>
      <c r="F48" s="16" t="s">
        <v>239</v>
      </c>
      <c r="G48" s="23">
        <v>9</v>
      </c>
      <c r="H48" s="23">
        <v>4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>
        <v>0</v>
      </c>
      <c r="S48" s="23">
        <v>1</v>
      </c>
      <c r="T48" s="5"/>
      <c r="U48" s="6">
        <v>1</v>
      </c>
      <c r="V48" s="7"/>
      <c r="W48" s="8"/>
      <c r="X48" s="7"/>
      <c r="Y48" s="7"/>
      <c r="Z48" s="12"/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31</v>
      </c>
      <c r="F49" s="16" t="s">
        <v>239</v>
      </c>
      <c r="G49" s="23">
        <v>10</v>
      </c>
      <c r="H49" s="23">
        <v>3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>
        <v>0</v>
      </c>
      <c r="S49" s="23">
        <v>1</v>
      </c>
      <c r="T49" s="5"/>
      <c r="U49" s="6"/>
      <c r="V49" s="7"/>
      <c r="W49" s="8"/>
      <c r="X49" s="7"/>
      <c r="Y49" s="7">
        <v>1</v>
      </c>
      <c r="Z49" s="12"/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31</v>
      </c>
      <c r="F50" s="16" t="s">
        <v>239</v>
      </c>
      <c r="G50" s="23">
        <v>10</v>
      </c>
      <c r="H50" s="23">
        <v>6</v>
      </c>
      <c r="I50" s="16">
        <v>2</v>
      </c>
      <c r="J50" s="24"/>
      <c r="K50" s="13">
        <v>1</v>
      </c>
      <c r="L50" s="23">
        <v>1</v>
      </c>
      <c r="M50" s="5"/>
      <c r="N50" s="6">
        <v>1</v>
      </c>
      <c r="O50" s="7"/>
      <c r="P50" s="8"/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31</v>
      </c>
      <c r="F51" s="16" t="s">
        <v>239</v>
      </c>
      <c r="G51" s="23">
        <v>10</v>
      </c>
      <c r="H51" s="23">
        <v>4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>
        <v>0</v>
      </c>
      <c r="S51" s="23">
        <v>1</v>
      </c>
      <c r="T51" s="5"/>
      <c r="U51" s="6">
        <v>1</v>
      </c>
      <c r="V51" s="7"/>
      <c r="W51" s="8"/>
      <c r="X51" s="7"/>
      <c r="Y51" s="7"/>
      <c r="Z51" s="12"/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31</v>
      </c>
      <c r="F52" s="16" t="s">
        <v>239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/>
      <c r="N52" s="6"/>
      <c r="O52" s="7"/>
      <c r="P52" s="8">
        <v>1</v>
      </c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31</v>
      </c>
      <c r="F53" s="16" t="s">
        <v>239</v>
      </c>
      <c r="G53" s="23">
        <v>10</v>
      </c>
      <c r="H53" s="23">
        <v>9</v>
      </c>
      <c r="I53" s="16">
        <v>2</v>
      </c>
      <c r="J53" s="24"/>
      <c r="K53" s="13">
        <v>1</v>
      </c>
      <c r="L53" s="23">
        <v>1</v>
      </c>
      <c r="M53" s="5"/>
      <c r="N53" s="6">
        <v>1</v>
      </c>
      <c r="O53" s="7"/>
      <c r="P53" s="8"/>
      <c r="Q53" s="7"/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31</v>
      </c>
      <c r="F54" s="16" t="s">
        <v>239</v>
      </c>
      <c r="G54" s="23">
        <v>10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1</v>
      </c>
      <c r="N54" s="6"/>
      <c r="O54" s="7"/>
      <c r="P54" s="8"/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31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1</v>
      </c>
      <c r="N55" s="6"/>
      <c r="O55" s="7"/>
      <c r="P55" s="8"/>
      <c r="Q55" s="7"/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31</v>
      </c>
      <c r="F56" s="16" t="s">
        <v>239</v>
      </c>
      <c r="G56" s="23">
        <v>10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/>
      <c r="P56" s="8"/>
      <c r="Q56" s="7"/>
      <c r="R56" s="19">
        <v>2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31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1</v>
      </c>
      <c r="N57" s="6"/>
      <c r="O57" s="7"/>
      <c r="P57" s="8"/>
      <c r="Q57" s="7"/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31</v>
      </c>
      <c r="F58" s="16" t="s">
        <v>239</v>
      </c>
      <c r="G58" s="23">
        <v>10</v>
      </c>
      <c r="H58" s="23">
        <v>2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>
        <v>0</v>
      </c>
      <c r="S58" s="23">
        <v>1</v>
      </c>
      <c r="T58" s="5"/>
      <c r="U58" s="6"/>
      <c r="V58" s="7"/>
      <c r="W58" s="8"/>
      <c r="X58" s="7"/>
      <c r="Y58" s="7">
        <v>1</v>
      </c>
      <c r="Z58" s="12"/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31</v>
      </c>
      <c r="F59" s="16" t="s">
        <v>239</v>
      </c>
      <c r="G59" s="23">
        <v>10</v>
      </c>
      <c r="H59" s="23">
        <v>6</v>
      </c>
      <c r="I59" s="16">
        <v>2</v>
      </c>
      <c r="J59" s="24"/>
      <c r="K59" s="13">
        <v>1</v>
      </c>
      <c r="L59" s="23">
        <v>1</v>
      </c>
      <c r="M59" s="5"/>
      <c r="N59" s="6">
        <v>1</v>
      </c>
      <c r="O59" s="7"/>
      <c r="P59" s="8"/>
      <c r="Q59" s="7"/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31</v>
      </c>
      <c r="F60" s="16" t="s">
        <v>239</v>
      </c>
      <c r="G60" s="23">
        <v>10</v>
      </c>
      <c r="H60" s="23">
        <v>8</v>
      </c>
      <c r="I60" s="16">
        <v>2</v>
      </c>
      <c r="J60" s="24"/>
      <c r="K60" s="13">
        <v>3</v>
      </c>
      <c r="L60" s="23">
        <v>1</v>
      </c>
      <c r="M60" s="5"/>
      <c r="N60" s="6">
        <v>1</v>
      </c>
      <c r="O60" s="7"/>
      <c r="P60" s="8"/>
      <c r="Q60" s="7"/>
      <c r="R60" s="19">
        <v>1</v>
      </c>
      <c r="S60" s="23">
        <v>1</v>
      </c>
      <c r="T60" s="5"/>
      <c r="U60" s="6">
        <v>1</v>
      </c>
      <c r="V60" s="7"/>
      <c r="W60" s="8"/>
      <c r="X60" s="7"/>
      <c r="Y60" s="7"/>
      <c r="Z60" s="12"/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31</v>
      </c>
      <c r="F61" s="16" t="s">
        <v>239</v>
      </c>
      <c r="G61" s="23">
        <v>10</v>
      </c>
      <c r="H61" s="23">
        <v>7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>
        <v>0</v>
      </c>
      <c r="S61" s="23">
        <v>1</v>
      </c>
      <c r="T61" s="5"/>
      <c r="U61" s="6"/>
      <c r="V61" s="7">
        <v>1</v>
      </c>
      <c r="W61" s="8"/>
      <c r="X61" s="7"/>
      <c r="Y61" s="7"/>
      <c r="Z61" s="12"/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31</v>
      </c>
      <c r="F62" s="16" t="s">
        <v>239</v>
      </c>
      <c r="G62" s="23">
        <v>11</v>
      </c>
      <c r="H62" s="23">
        <v>5</v>
      </c>
      <c r="I62" s="16">
        <v>2</v>
      </c>
      <c r="J62" s="24"/>
      <c r="K62" s="13">
        <v>1</v>
      </c>
      <c r="L62" s="23">
        <v>1</v>
      </c>
      <c r="M62" s="5"/>
      <c r="N62" s="6">
        <v>1</v>
      </c>
      <c r="O62" s="7"/>
      <c r="P62" s="8"/>
      <c r="Q62" s="7"/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31</v>
      </c>
      <c r="F63" s="16" t="s">
        <v>239</v>
      </c>
      <c r="G63" s="23">
        <v>11</v>
      </c>
      <c r="H63" s="23">
        <v>6</v>
      </c>
      <c r="I63" s="16">
        <v>2</v>
      </c>
      <c r="J63" s="24"/>
      <c r="K63" s="13">
        <v>1</v>
      </c>
      <c r="L63" s="23">
        <v>1</v>
      </c>
      <c r="M63" s="5"/>
      <c r="N63" s="6">
        <v>1</v>
      </c>
      <c r="O63" s="7"/>
      <c r="P63" s="8"/>
      <c r="Q63" s="7"/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31</v>
      </c>
      <c r="F64" s="16" t="s">
        <v>239</v>
      </c>
      <c r="G64" s="23">
        <v>11</v>
      </c>
      <c r="H64" s="23">
        <v>4</v>
      </c>
      <c r="I64" s="16">
        <v>2</v>
      </c>
      <c r="J64" s="24"/>
      <c r="K64" s="13">
        <v>1</v>
      </c>
      <c r="L64" s="23">
        <v>1</v>
      </c>
      <c r="M64" s="5"/>
      <c r="N64" s="6">
        <v>1</v>
      </c>
      <c r="O64" s="7">
        <v>1</v>
      </c>
      <c r="P64" s="8"/>
      <c r="Q64" s="7"/>
      <c r="R64" s="19">
        <v>2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31</v>
      </c>
      <c r="F65" s="16" t="s">
        <v>239</v>
      </c>
      <c r="G65" s="23">
        <v>9</v>
      </c>
      <c r="H65" s="23">
        <v>2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/>
      <c r="P65" s="8"/>
      <c r="Q65" s="7"/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31</v>
      </c>
      <c r="F66" s="16" t="s">
        <v>239</v>
      </c>
      <c r="G66" s="23">
        <v>11</v>
      </c>
      <c r="H66" s="23">
        <v>6</v>
      </c>
      <c r="I66" s="16">
        <v>2</v>
      </c>
      <c r="J66" s="24"/>
      <c r="K66" s="13">
        <v>1</v>
      </c>
      <c r="L66" s="23">
        <v>1</v>
      </c>
      <c r="M66" s="5"/>
      <c r="N66" s="6">
        <v>2</v>
      </c>
      <c r="O66" s="7"/>
      <c r="P66" s="8"/>
      <c r="Q66" s="7"/>
      <c r="R66" s="19">
        <v>2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31</v>
      </c>
      <c r="F67" s="16" t="s">
        <v>239</v>
      </c>
      <c r="G67" s="23">
        <v>11</v>
      </c>
      <c r="H67" s="23">
        <v>3</v>
      </c>
      <c r="I67" s="16">
        <v>2</v>
      </c>
      <c r="J67" s="24"/>
      <c r="K67" s="13">
        <v>1</v>
      </c>
      <c r="L67" s="23">
        <v>1</v>
      </c>
      <c r="M67" s="5"/>
      <c r="N67" s="6">
        <v>1</v>
      </c>
      <c r="O67" s="7"/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31</v>
      </c>
      <c r="F68" s="16" t="s">
        <v>239</v>
      </c>
      <c r="G68" s="23">
        <v>11</v>
      </c>
      <c r="H68" s="23">
        <v>8</v>
      </c>
      <c r="I68" s="16">
        <v>2</v>
      </c>
      <c r="J68" s="24"/>
      <c r="K68" s="13">
        <v>1</v>
      </c>
      <c r="L68" s="23">
        <v>1</v>
      </c>
      <c r="M68" s="5"/>
      <c r="N68" s="6"/>
      <c r="O68" s="7">
        <v>1</v>
      </c>
      <c r="P68" s="8"/>
      <c r="Q68" s="7"/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31</v>
      </c>
      <c r="F69" s="16" t="s">
        <v>239</v>
      </c>
      <c r="G69" s="23">
        <v>11</v>
      </c>
      <c r="H69" s="23">
        <v>9</v>
      </c>
      <c r="I69" s="16">
        <v>2</v>
      </c>
      <c r="J69" s="24"/>
      <c r="K69" s="13">
        <v>1</v>
      </c>
      <c r="L69" s="23">
        <v>1</v>
      </c>
      <c r="M69" s="5">
        <v>1</v>
      </c>
      <c r="N69" s="6"/>
      <c r="O69" s="7"/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31</v>
      </c>
      <c r="F70" s="16" t="s">
        <v>239</v>
      </c>
      <c r="G70" s="23">
        <v>11</v>
      </c>
      <c r="H70" s="23">
        <v>2</v>
      </c>
      <c r="I70" s="16">
        <v>2</v>
      </c>
      <c r="J70" s="24"/>
      <c r="K70" s="13">
        <v>3</v>
      </c>
      <c r="L70" s="23">
        <v>1</v>
      </c>
      <c r="M70" s="5"/>
      <c r="N70" s="6">
        <v>1</v>
      </c>
      <c r="O70" s="7"/>
      <c r="P70" s="8"/>
      <c r="Q70" s="7"/>
      <c r="R70" s="19">
        <v>1</v>
      </c>
      <c r="S70" s="23">
        <v>1</v>
      </c>
      <c r="T70" s="5"/>
      <c r="U70" s="6">
        <v>1</v>
      </c>
      <c r="V70" s="7"/>
      <c r="W70" s="8"/>
      <c r="X70" s="7"/>
      <c r="Y70" s="7"/>
      <c r="Z70" s="12"/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31</v>
      </c>
      <c r="F71" s="16" t="s">
        <v>239</v>
      </c>
      <c r="G71" s="23">
        <v>11</v>
      </c>
      <c r="H71" s="23">
        <v>4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>
        <v>0</v>
      </c>
      <c r="S71" s="23">
        <v>1</v>
      </c>
      <c r="T71" s="5"/>
      <c r="U71" s="6"/>
      <c r="V71" s="7"/>
      <c r="W71" s="8"/>
      <c r="X71" s="7"/>
      <c r="Y71" s="7">
        <v>1</v>
      </c>
      <c r="Z71" s="12"/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31</v>
      </c>
      <c r="F72" s="16" t="s">
        <v>239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3</v>
      </c>
      <c r="M72" s="5">
        <v>2</v>
      </c>
      <c r="N72" s="6"/>
      <c r="O72" s="7"/>
      <c r="P72" s="8"/>
      <c r="Q72" s="7"/>
      <c r="R72" s="19">
        <v>2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31</v>
      </c>
      <c r="F73" s="16" t="s">
        <v>239</v>
      </c>
      <c r="G73" s="23">
        <v>11</v>
      </c>
      <c r="H73" s="23">
        <v>7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>
        <v>0</v>
      </c>
      <c r="S73" s="23">
        <v>1</v>
      </c>
      <c r="T73" s="5"/>
      <c r="U73" s="6"/>
      <c r="V73" s="7"/>
      <c r="W73" s="8"/>
      <c r="X73" s="7"/>
      <c r="Y73" s="7">
        <v>1</v>
      </c>
      <c r="Z73" s="12"/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31</v>
      </c>
      <c r="F74" s="16" t="s">
        <v>239</v>
      </c>
      <c r="G74" s="23">
        <v>11</v>
      </c>
      <c r="H74" s="23">
        <v>7</v>
      </c>
      <c r="I74" s="16">
        <v>2</v>
      </c>
      <c r="J74" s="24"/>
      <c r="K74" s="13">
        <v>1</v>
      </c>
      <c r="L74" s="23">
        <v>1</v>
      </c>
      <c r="M74" s="5"/>
      <c r="N74" s="6">
        <v>1</v>
      </c>
      <c r="O74" s="7"/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31</v>
      </c>
      <c r="F75" s="16" t="s">
        <v>239</v>
      </c>
      <c r="G75" s="23">
        <v>11</v>
      </c>
      <c r="H75" s="23">
        <v>9</v>
      </c>
      <c r="I75" s="16">
        <v>2</v>
      </c>
      <c r="J75" s="24"/>
      <c r="K75" s="13">
        <v>1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31</v>
      </c>
      <c r="F76" s="16" t="s">
        <v>239</v>
      </c>
      <c r="G76" s="23">
        <v>11</v>
      </c>
      <c r="H76" s="23">
        <v>5</v>
      </c>
      <c r="I76" s="16">
        <v>2</v>
      </c>
      <c r="J76" s="24"/>
      <c r="K76" s="13">
        <v>1</v>
      </c>
      <c r="L76" s="23">
        <v>1</v>
      </c>
      <c r="M76" s="5"/>
      <c r="N76" s="6">
        <v>1</v>
      </c>
      <c r="O76" s="7"/>
      <c r="P76" s="8"/>
      <c r="Q76" s="7"/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31</v>
      </c>
      <c r="F77" s="16" t="s">
        <v>239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31</v>
      </c>
      <c r="F78" s="16" t="s">
        <v>239</v>
      </c>
      <c r="G78" s="23">
        <v>11</v>
      </c>
      <c r="H78" s="23">
        <v>5</v>
      </c>
      <c r="I78" s="16">
        <v>2</v>
      </c>
      <c r="J78" s="24"/>
      <c r="K78" s="13">
        <v>1</v>
      </c>
      <c r="L78" s="23">
        <v>1</v>
      </c>
      <c r="M78" s="5"/>
      <c r="N78" s="6">
        <v>1</v>
      </c>
      <c r="O78" s="7"/>
      <c r="P78" s="8">
        <v>1</v>
      </c>
      <c r="Q78" s="7"/>
      <c r="R78" s="19">
        <v>2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31</v>
      </c>
      <c r="F79" s="16" t="s">
        <v>239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/>
      <c r="N79" s="6">
        <v>1</v>
      </c>
      <c r="O79" s="7"/>
      <c r="P79" s="8"/>
      <c r="Q79" s="7"/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31</v>
      </c>
      <c r="F80" s="16" t="s">
        <v>239</v>
      </c>
      <c r="G80" s="23">
        <v>11</v>
      </c>
      <c r="H80" s="23">
        <v>3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>
        <v>0</v>
      </c>
      <c r="S80" s="23">
        <v>1</v>
      </c>
      <c r="T80" s="5"/>
      <c r="U80" s="6"/>
      <c r="V80" s="7"/>
      <c r="W80" s="8"/>
      <c r="X80" s="7"/>
      <c r="Y80" s="7">
        <v>1</v>
      </c>
      <c r="Z80" s="12"/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31</v>
      </c>
      <c r="F81" s="16" t="s">
        <v>239</v>
      </c>
      <c r="G81" s="23">
        <v>11</v>
      </c>
      <c r="H81" s="23">
        <v>5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>
        <v>0</v>
      </c>
      <c r="S81" s="23">
        <v>1</v>
      </c>
      <c r="T81" s="5"/>
      <c r="U81" s="6">
        <v>1</v>
      </c>
      <c r="V81" s="7"/>
      <c r="W81" s="8"/>
      <c r="X81" s="7"/>
      <c r="Y81" s="7"/>
      <c r="Z81" s="12"/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31</v>
      </c>
      <c r="F82" s="16" t="s">
        <v>239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2</v>
      </c>
      <c r="N82" s="6"/>
      <c r="O82" s="7"/>
      <c r="P82" s="8"/>
      <c r="Q82" s="7"/>
      <c r="R82" s="19">
        <v>2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31</v>
      </c>
      <c r="F83" s="16" t="s">
        <v>239</v>
      </c>
      <c r="G83" s="23">
        <v>11</v>
      </c>
      <c r="H83" s="23">
        <v>2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>
        <v>0</v>
      </c>
      <c r="S83" s="23">
        <v>1</v>
      </c>
      <c r="T83" s="5"/>
      <c r="U83" s="6"/>
      <c r="V83" s="7"/>
      <c r="W83" s="8"/>
      <c r="X83" s="7"/>
      <c r="Y83" s="7">
        <v>1</v>
      </c>
      <c r="Z83" s="12"/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31</v>
      </c>
      <c r="F84" s="16" t="s">
        <v>239</v>
      </c>
      <c r="G84" s="23">
        <v>11</v>
      </c>
      <c r="H84" s="23">
        <v>3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>
        <v>0</v>
      </c>
      <c r="S84" s="23">
        <v>1</v>
      </c>
      <c r="T84" s="5"/>
      <c r="U84" s="6"/>
      <c r="V84" s="7"/>
      <c r="W84" s="8"/>
      <c r="X84" s="7"/>
      <c r="Y84" s="7">
        <v>1</v>
      </c>
      <c r="Z84" s="12"/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31</v>
      </c>
      <c r="F85" s="16" t="s">
        <v>239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/>
      <c r="N85" s="6">
        <v>2</v>
      </c>
      <c r="O85" s="7"/>
      <c r="P85" s="8">
        <v>1</v>
      </c>
      <c r="Q85" s="7"/>
      <c r="R85" s="19">
        <v>3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31</v>
      </c>
      <c r="F86" s="16" t="s">
        <v>239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/>
      <c r="N86" s="6">
        <v>1</v>
      </c>
      <c r="O86" s="7"/>
      <c r="P86" s="8"/>
      <c r="Q86" s="7"/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31</v>
      </c>
      <c r="F87" s="16" t="s">
        <v>239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1</v>
      </c>
      <c r="N87" s="6"/>
      <c r="O87" s="7"/>
      <c r="P87" s="8"/>
      <c r="Q87" s="7"/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31</v>
      </c>
      <c r="F88" s="16" t="s">
        <v>239</v>
      </c>
      <c r="G88" s="23">
        <v>11</v>
      </c>
      <c r="H88" s="23">
        <v>2</v>
      </c>
      <c r="I88" s="16">
        <v>2</v>
      </c>
      <c r="J88" s="24"/>
      <c r="K88" s="13">
        <v>1</v>
      </c>
      <c r="L88" s="23">
        <v>1</v>
      </c>
      <c r="M88" s="5"/>
      <c r="N88" s="6">
        <v>1</v>
      </c>
      <c r="O88" s="7"/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31</v>
      </c>
      <c r="F89" s="16" t="s">
        <v>239</v>
      </c>
      <c r="G89" s="23">
        <v>11</v>
      </c>
      <c r="H89" s="23">
        <v>8</v>
      </c>
      <c r="I89" s="16">
        <v>2</v>
      </c>
      <c r="J89" s="24"/>
      <c r="K89" s="13">
        <v>1</v>
      </c>
      <c r="L89" s="23">
        <v>1</v>
      </c>
      <c r="M89" s="5"/>
      <c r="N89" s="6">
        <v>1</v>
      </c>
      <c r="O89" s="7"/>
      <c r="P89" s="8"/>
      <c r="Q89" s="7"/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31</v>
      </c>
      <c r="F90" s="16" t="s">
        <v>239</v>
      </c>
      <c r="G90" s="23">
        <v>11</v>
      </c>
      <c r="H90" s="23">
        <v>5</v>
      </c>
      <c r="I90" s="16">
        <v>2</v>
      </c>
      <c r="J90" s="24"/>
      <c r="K90" s="13">
        <v>1</v>
      </c>
      <c r="L90" s="23">
        <v>1</v>
      </c>
      <c r="M90" s="5"/>
      <c r="N90" s="6"/>
      <c r="O90" s="7">
        <v>1</v>
      </c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31</v>
      </c>
      <c r="F91" s="16" t="s">
        <v>239</v>
      </c>
      <c r="G91" s="23">
        <v>11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1</v>
      </c>
      <c r="N91" s="6"/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31</v>
      </c>
      <c r="F92" s="16" t="s">
        <v>239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>
        <v>0</v>
      </c>
      <c r="S92" s="23">
        <v>1</v>
      </c>
      <c r="T92" s="5"/>
      <c r="U92" s="6"/>
      <c r="V92" s="7"/>
      <c r="W92" s="8"/>
      <c r="X92" s="7"/>
      <c r="Y92" s="7">
        <v>1</v>
      </c>
      <c r="Z92" s="12"/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31</v>
      </c>
      <c r="F93" s="16" t="s">
        <v>239</v>
      </c>
      <c r="G93" s="23">
        <v>11</v>
      </c>
      <c r="H93" s="23">
        <v>4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>
        <v>0</v>
      </c>
      <c r="S93" s="23">
        <v>1</v>
      </c>
      <c r="T93" s="5"/>
      <c r="U93" s="6"/>
      <c r="V93" s="7"/>
      <c r="W93" s="8"/>
      <c r="X93" s="7"/>
      <c r="Y93" s="7">
        <v>1</v>
      </c>
      <c r="Z93" s="12"/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31</v>
      </c>
      <c r="F94" s="16" t="s">
        <v>239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2</v>
      </c>
      <c r="M94" s="5"/>
      <c r="N94" s="6">
        <v>1</v>
      </c>
      <c r="O94" s="7">
        <v>1</v>
      </c>
      <c r="P94" s="8">
        <v>3</v>
      </c>
      <c r="Q94" s="7"/>
      <c r="R94" s="19">
        <v>5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31</v>
      </c>
      <c r="F95" s="16" t="s">
        <v>239</v>
      </c>
      <c r="G95" s="23">
        <v>11</v>
      </c>
      <c r="H95" s="23">
        <v>3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>
        <v>0</v>
      </c>
      <c r="S95" s="23">
        <v>1</v>
      </c>
      <c r="T95" s="5"/>
      <c r="U95" s="6">
        <v>1</v>
      </c>
      <c r="V95" s="7"/>
      <c r="W95" s="8"/>
      <c r="X95" s="7"/>
      <c r="Y95" s="7"/>
      <c r="Z95" s="12"/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31</v>
      </c>
      <c r="F96" s="16" t="s">
        <v>239</v>
      </c>
      <c r="G96" s="23">
        <v>11</v>
      </c>
      <c r="H96" s="23">
        <v>2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>
        <v>0</v>
      </c>
      <c r="S96" s="23">
        <v>1</v>
      </c>
      <c r="T96" s="5"/>
      <c r="U96" s="6"/>
      <c r="V96" s="7"/>
      <c r="W96" s="8"/>
      <c r="X96" s="7"/>
      <c r="Y96" s="7">
        <v>1</v>
      </c>
      <c r="Z96" s="12"/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31</v>
      </c>
      <c r="F97" s="16" t="s">
        <v>239</v>
      </c>
      <c r="G97" s="23">
        <v>12</v>
      </c>
      <c r="H97" s="23">
        <v>2</v>
      </c>
      <c r="I97" s="16">
        <v>2</v>
      </c>
      <c r="J97" s="24"/>
      <c r="K97" s="13">
        <v>1</v>
      </c>
      <c r="L97" s="23">
        <v>1</v>
      </c>
      <c r="M97" s="5"/>
      <c r="N97" s="6">
        <v>1</v>
      </c>
      <c r="O97" s="7"/>
      <c r="P97" s="8"/>
      <c r="Q97" s="7"/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31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/>
      <c r="N98" s="6">
        <v>1</v>
      </c>
      <c r="O98" s="7"/>
      <c r="P98" s="8"/>
      <c r="Q98" s="7"/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31</v>
      </c>
      <c r="F99" s="16" t="s">
        <v>239</v>
      </c>
      <c r="G99" s="23">
        <v>12</v>
      </c>
      <c r="H99" s="23">
        <v>9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>
        <v>0</v>
      </c>
      <c r="S99" s="23">
        <v>1</v>
      </c>
      <c r="T99" s="5"/>
      <c r="U99" s="6"/>
      <c r="V99" s="7"/>
      <c r="W99" s="8"/>
      <c r="X99" s="7"/>
      <c r="Y99" s="7">
        <v>1</v>
      </c>
      <c r="Z99" s="12"/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31</v>
      </c>
      <c r="F100" s="16" t="s">
        <v>239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2</v>
      </c>
      <c r="N100" s="6"/>
      <c r="O100" s="7"/>
      <c r="P100" s="8"/>
      <c r="Q100" s="7"/>
      <c r="R100" s="19">
        <v>2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31</v>
      </c>
      <c r="F101" s="16" t="s">
        <v>239</v>
      </c>
      <c r="G101" s="23">
        <v>12</v>
      </c>
      <c r="H101" s="23">
        <v>2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>
        <v>0</v>
      </c>
      <c r="S101" s="23">
        <v>1</v>
      </c>
      <c r="T101" s="5">
        <v>1</v>
      </c>
      <c r="U101" s="6"/>
      <c r="V101" s="7"/>
      <c r="W101" s="8"/>
      <c r="X101" s="7"/>
      <c r="Y101" s="7"/>
      <c r="Z101" s="12"/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31</v>
      </c>
      <c r="F102" s="16" t="s">
        <v>239</v>
      </c>
      <c r="G102" s="23">
        <v>12</v>
      </c>
      <c r="H102" s="23">
        <v>4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>
        <v>0</v>
      </c>
      <c r="S102" s="23">
        <v>1</v>
      </c>
      <c r="T102" s="5"/>
      <c r="U102" s="6">
        <v>1</v>
      </c>
      <c r="V102" s="7"/>
      <c r="W102" s="8"/>
      <c r="X102" s="7"/>
      <c r="Y102" s="7"/>
      <c r="Z102" s="12"/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31</v>
      </c>
      <c r="F103" s="16" t="s">
        <v>239</v>
      </c>
      <c r="G103" s="23">
        <v>12</v>
      </c>
      <c r="H103" s="23">
        <v>3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>
        <v>1</v>
      </c>
      <c r="V103" s="7"/>
      <c r="W103" s="8"/>
      <c r="X103" s="7"/>
      <c r="Y103" s="7"/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31</v>
      </c>
      <c r="F104" s="16" t="s">
        <v>239</v>
      </c>
      <c r="G104" s="23">
        <v>12</v>
      </c>
      <c r="H104" s="23">
        <v>4</v>
      </c>
      <c r="I104" s="16">
        <v>2</v>
      </c>
      <c r="J104" s="24"/>
      <c r="K104" s="13">
        <v>1</v>
      </c>
      <c r="L104" s="23">
        <v>2</v>
      </c>
      <c r="M104" s="5"/>
      <c r="N104" s="6"/>
      <c r="O104" s="7"/>
      <c r="P104" s="8">
        <v>1</v>
      </c>
      <c r="Q104" s="7"/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31</v>
      </c>
      <c r="F105" s="16" t="s">
        <v>239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/>
      <c r="N105" s="6">
        <v>1</v>
      </c>
      <c r="O105" s="7">
        <v>1</v>
      </c>
      <c r="P105" s="8"/>
      <c r="Q105" s="7"/>
      <c r="R105" s="19">
        <v>2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31</v>
      </c>
      <c r="F106" s="16" t="s">
        <v>239</v>
      </c>
      <c r="G106" s="23">
        <v>12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/>
      <c r="O106" s="7">
        <v>1</v>
      </c>
      <c r="P106" s="8"/>
      <c r="Q106" s="7"/>
      <c r="R106" s="19">
        <v>2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31</v>
      </c>
      <c r="F107" s="16" t="s">
        <v>239</v>
      </c>
      <c r="G107" s="23">
        <v>12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/>
      <c r="N107" s="6"/>
      <c r="O107" s="7">
        <v>1</v>
      </c>
      <c r="P107" s="8"/>
      <c r="Q107" s="7"/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31</v>
      </c>
      <c r="F108" s="16" t="s">
        <v>239</v>
      </c>
      <c r="G108" s="23">
        <v>12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/>
      <c r="N108" s="6">
        <v>1</v>
      </c>
      <c r="O108" s="7"/>
      <c r="P108" s="8"/>
      <c r="Q108" s="7"/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31</v>
      </c>
      <c r="F109" s="16" t="s">
        <v>239</v>
      </c>
      <c r="G109" s="23">
        <v>12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/>
      <c r="N109" s="6">
        <v>1</v>
      </c>
      <c r="O109" s="7"/>
      <c r="P109" s="8"/>
      <c r="Q109" s="7"/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31</v>
      </c>
      <c r="F110" s="16" t="s">
        <v>239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/>
      <c r="N110" s="6">
        <v>1</v>
      </c>
      <c r="O110" s="7"/>
      <c r="P110" s="8"/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31</v>
      </c>
      <c r="F111" s="16" t="s">
        <v>239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/>
      <c r="N111" s="6">
        <v>1</v>
      </c>
      <c r="O111" s="7"/>
      <c r="P111" s="8"/>
      <c r="Q111" s="7"/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31</v>
      </c>
      <c r="F112" s="16" t="s">
        <v>239</v>
      </c>
      <c r="G112" s="23">
        <v>12</v>
      </c>
      <c r="H112" s="23">
        <v>4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>
        <v>0</v>
      </c>
      <c r="S112" s="23">
        <v>1</v>
      </c>
      <c r="T112" s="5"/>
      <c r="U112" s="6"/>
      <c r="V112" s="7"/>
      <c r="W112" s="8"/>
      <c r="X112" s="7"/>
      <c r="Y112" s="7">
        <v>1</v>
      </c>
      <c r="Z112" s="12"/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31</v>
      </c>
      <c r="F113" s="16" t="s">
        <v>239</v>
      </c>
      <c r="G113" s="23">
        <v>12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/>
      <c r="N113" s="6">
        <v>1</v>
      </c>
      <c r="O113" s="7">
        <v>1</v>
      </c>
      <c r="P113" s="8"/>
      <c r="Q113" s="7"/>
      <c r="R113" s="19">
        <v>2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31</v>
      </c>
      <c r="F114" s="16" t="s">
        <v>239</v>
      </c>
      <c r="G114" s="23">
        <v>12</v>
      </c>
      <c r="H114" s="23">
        <v>2</v>
      </c>
      <c r="I114" s="16">
        <v>2</v>
      </c>
      <c r="J114" s="24"/>
      <c r="K114" s="13">
        <v>2</v>
      </c>
      <c r="L114" s="23"/>
      <c r="M114" s="5"/>
      <c r="N114" s="6"/>
      <c r="O114" s="7"/>
      <c r="P114" s="8"/>
      <c r="Q114" s="7"/>
      <c r="R114" s="19">
        <v>0</v>
      </c>
      <c r="S114" s="23">
        <v>1</v>
      </c>
      <c r="T114" s="5"/>
      <c r="U114" s="6">
        <v>1</v>
      </c>
      <c r="V114" s="7"/>
      <c r="W114" s="8"/>
      <c r="X114" s="7"/>
      <c r="Y114" s="7">
        <v>1</v>
      </c>
      <c r="Z114" s="12"/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31</v>
      </c>
      <c r="F115" s="16" t="s">
        <v>239</v>
      </c>
      <c r="G115" s="23">
        <v>12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/>
      <c r="O115" s="7"/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31</v>
      </c>
      <c r="F116" s="16" t="s">
        <v>239</v>
      </c>
      <c r="G116" s="23">
        <v>12</v>
      </c>
      <c r="H116" s="23">
        <v>2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>
        <v>0</v>
      </c>
      <c r="S116" s="23">
        <v>1</v>
      </c>
      <c r="T116" s="5"/>
      <c r="U116" s="6">
        <v>1</v>
      </c>
      <c r="V116" s="7"/>
      <c r="W116" s="8"/>
      <c r="X116" s="7"/>
      <c r="Y116" s="7"/>
      <c r="Z116" s="12"/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31</v>
      </c>
      <c r="F117" s="16" t="s">
        <v>239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31</v>
      </c>
      <c r="F118" s="16" t="s">
        <v>239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/>
      <c r="N118" s="6">
        <v>1</v>
      </c>
      <c r="O118" s="7"/>
      <c r="P118" s="8"/>
      <c r="Q118" s="7"/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31</v>
      </c>
      <c r="F119" s="16" t="s">
        <v>239</v>
      </c>
      <c r="G119" s="23">
        <v>12</v>
      </c>
      <c r="H119" s="23">
        <v>2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>
        <v>0</v>
      </c>
      <c r="S119" s="23">
        <v>1</v>
      </c>
      <c r="T119" s="5"/>
      <c r="U119" s="6"/>
      <c r="V119" s="7"/>
      <c r="W119" s="8"/>
      <c r="X119" s="7"/>
      <c r="Y119" s="7">
        <v>1</v>
      </c>
      <c r="Z119" s="12"/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31</v>
      </c>
      <c r="F120" s="16" t="s">
        <v>239</v>
      </c>
      <c r="G120" s="23">
        <v>12</v>
      </c>
      <c r="H120" s="23">
        <v>4</v>
      </c>
      <c r="I120" s="16">
        <v>2</v>
      </c>
      <c r="J120" s="24"/>
      <c r="K120" s="13">
        <v>3</v>
      </c>
      <c r="L120" s="23">
        <v>1</v>
      </c>
      <c r="M120" s="5"/>
      <c r="N120" s="6"/>
      <c r="O120" s="7">
        <v>1</v>
      </c>
      <c r="P120" s="8"/>
      <c r="Q120" s="7"/>
      <c r="R120" s="19">
        <v>1</v>
      </c>
      <c r="S120" s="23">
        <v>1</v>
      </c>
      <c r="T120" s="5"/>
      <c r="U120" s="6"/>
      <c r="V120" s="7">
        <v>1</v>
      </c>
      <c r="W120" s="8"/>
      <c r="X120" s="7"/>
      <c r="Y120" s="7"/>
      <c r="Z120" s="12"/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31</v>
      </c>
      <c r="F121" s="16" t="s">
        <v>239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/>
      <c r="N121" s="6">
        <v>1</v>
      </c>
      <c r="O121" s="7"/>
      <c r="P121" s="8"/>
      <c r="Q121" s="7"/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31</v>
      </c>
      <c r="F122" s="16" t="s">
        <v>239</v>
      </c>
      <c r="G122" s="23">
        <v>13</v>
      </c>
      <c r="H122" s="23">
        <v>3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>
        <v>0</v>
      </c>
      <c r="S122" s="23">
        <v>1</v>
      </c>
      <c r="T122" s="5"/>
      <c r="U122" s="6"/>
      <c r="V122" s="7"/>
      <c r="W122" s="8"/>
      <c r="X122" s="7"/>
      <c r="Y122" s="7">
        <v>1</v>
      </c>
      <c r="Z122" s="12"/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31</v>
      </c>
      <c r="F123" s="16" t="s">
        <v>239</v>
      </c>
      <c r="G123" s="23">
        <v>12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/>
      <c r="N123" s="6">
        <v>1</v>
      </c>
      <c r="O123" s="7"/>
      <c r="P123" s="8"/>
      <c r="Q123" s="7"/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31</v>
      </c>
      <c r="F124" s="16" t="s">
        <v>239</v>
      </c>
      <c r="G124" s="23">
        <v>16</v>
      </c>
      <c r="H124" s="23">
        <v>6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>
        <v>0</v>
      </c>
      <c r="S124" s="23">
        <v>1</v>
      </c>
      <c r="T124" s="5"/>
      <c r="U124" s="6"/>
      <c r="V124" s="7"/>
      <c r="W124" s="8"/>
      <c r="X124" s="7"/>
      <c r="Y124" s="7">
        <v>1</v>
      </c>
      <c r="Z124" s="12"/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31</v>
      </c>
      <c r="F125" s="16" t="s">
        <v>239</v>
      </c>
      <c r="G125" s="23">
        <v>12</v>
      </c>
      <c r="H125" s="23">
        <v>3</v>
      </c>
      <c r="I125" s="16">
        <v>2</v>
      </c>
      <c r="J125" s="24"/>
      <c r="K125" s="13">
        <v>3</v>
      </c>
      <c r="L125" s="23">
        <v>1</v>
      </c>
      <c r="M125" s="5"/>
      <c r="N125" s="6">
        <v>1</v>
      </c>
      <c r="O125" s="7"/>
      <c r="P125" s="8"/>
      <c r="Q125" s="7"/>
      <c r="R125" s="19">
        <v>1</v>
      </c>
      <c r="S125" s="23">
        <v>1</v>
      </c>
      <c r="T125" s="5"/>
      <c r="U125" s="6">
        <v>1</v>
      </c>
      <c r="V125" s="7"/>
      <c r="W125" s="8"/>
      <c r="X125" s="7">
        <v>1</v>
      </c>
      <c r="Y125" s="7"/>
      <c r="Z125" s="12"/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31</v>
      </c>
      <c r="F126" s="16" t="s">
        <v>239</v>
      </c>
      <c r="G126" s="23">
        <v>13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/>
      <c r="N126" s="6">
        <v>1</v>
      </c>
      <c r="O126" s="7">
        <v>1</v>
      </c>
      <c r="P126" s="8"/>
      <c r="Q126" s="7"/>
      <c r="R126" s="19">
        <v>2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31</v>
      </c>
      <c r="F127" s="16" t="s">
        <v>239</v>
      </c>
      <c r="G127" s="23">
        <v>12</v>
      </c>
      <c r="H127" s="23">
        <v>3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>
        <v>0</v>
      </c>
      <c r="S127" s="23">
        <v>1</v>
      </c>
      <c r="T127" s="5"/>
      <c r="U127" s="6">
        <v>1</v>
      </c>
      <c r="V127" s="7"/>
      <c r="W127" s="8"/>
      <c r="X127" s="7">
        <v>1</v>
      </c>
      <c r="Y127" s="7"/>
      <c r="Z127" s="12"/>
      <c r="AA127" s="19">
        <v>2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31</v>
      </c>
      <c r="F128" s="16" t="s">
        <v>239</v>
      </c>
      <c r="G128" s="23">
        <v>12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/>
      <c r="N128" s="6">
        <v>1</v>
      </c>
      <c r="O128" s="7"/>
      <c r="P128" s="8"/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31</v>
      </c>
      <c r="F129" s="16" t="s">
        <v>239</v>
      </c>
      <c r="G129" s="23">
        <v>13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/>
      <c r="O129" s="7"/>
      <c r="P129" s="8"/>
      <c r="Q129" s="7"/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31</v>
      </c>
      <c r="F130" s="16" t="s">
        <v>239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/>
      <c r="N130" s="6">
        <v>2</v>
      </c>
      <c r="O130" s="7"/>
      <c r="P130" s="8"/>
      <c r="Q130" s="7"/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31</v>
      </c>
      <c r="F131" s="16" t="s">
        <v>239</v>
      </c>
      <c r="G131" s="23">
        <v>13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/>
      <c r="N131" s="6">
        <v>1</v>
      </c>
      <c r="O131" s="7">
        <v>1</v>
      </c>
      <c r="P131" s="8"/>
      <c r="Q131" s="7"/>
      <c r="R131" s="19">
        <v>2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31</v>
      </c>
      <c r="F132" s="16" t="s">
        <v>239</v>
      </c>
      <c r="G132" s="23">
        <v>13</v>
      </c>
      <c r="H132" s="23">
        <v>6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/>
      <c r="O132" s="7"/>
      <c r="P132" s="8"/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31</v>
      </c>
      <c r="F133" s="16" t="s">
        <v>239</v>
      </c>
      <c r="G133" s="23">
        <v>13</v>
      </c>
      <c r="H133" s="23">
        <v>7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>
        <v>0</v>
      </c>
      <c r="S133" s="23">
        <v>1</v>
      </c>
      <c r="T133" s="5"/>
      <c r="U133" s="6"/>
      <c r="V133" s="7"/>
      <c r="W133" s="8"/>
      <c r="X133" s="7">
        <v>1</v>
      </c>
      <c r="Y133" s="7"/>
      <c r="Z133" s="12"/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31</v>
      </c>
      <c r="F134" s="16" t="s">
        <v>239</v>
      </c>
      <c r="G134" s="23">
        <v>13</v>
      </c>
      <c r="H134" s="23">
        <v>7</v>
      </c>
      <c r="I134" s="16">
        <v>2</v>
      </c>
      <c r="J134" s="24"/>
      <c r="K134" s="13">
        <v>1</v>
      </c>
      <c r="L134" s="23">
        <v>1</v>
      </c>
      <c r="M134" s="5"/>
      <c r="N134" s="6">
        <v>1</v>
      </c>
      <c r="O134" s="7">
        <v>1</v>
      </c>
      <c r="P134" s="8"/>
      <c r="Q134" s="7"/>
      <c r="R134" s="19">
        <v>2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31</v>
      </c>
      <c r="F135" s="16" t="s">
        <v>239</v>
      </c>
      <c r="G135" s="23">
        <v>13</v>
      </c>
      <c r="H135" s="23">
        <v>4</v>
      </c>
      <c r="I135" s="16">
        <v>2</v>
      </c>
      <c r="J135" s="24"/>
      <c r="K135" s="13">
        <v>3</v>
      </c>
      <c r="L135" s="23">
        <v>1</v>
      </c>
      <c r="M135" s="5">
        <v>1</v>
      </c>
      <c r="N135" s="6"/>
      <c r="O135" s="7"/>
      <c r="P135" s="8"/>
      <c r="Q135" s="7"/>
      <c r="R135" s="19">
        <v>1</v>
      </c>
      <c r="S135" s="23">
        <v>1</v>
      </c>
      <c r="T135" s="5">
        <v>1</v>
      </c>
      <c r="U135" s="6"/>
      <c r="V135" s="7"/>
      <c r="W135" s="8"/>
      <c r="X135" s="7"/>
      <c r="Y135" s="7"/>
      <c r="Z135" s="12"/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31</v>
      </c>
      <c r="F136" s="16" t="s">
        <v>239</v>
      </c>
      <c r="G136" s="23">
        <v>13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/>
      <c r="N136" s="6">
        <v>1</v>
      </c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31</v>
      </c>
      <c r="F137" s="16" t="s">
        <v>239</v>
      </c>
      <c r="G137" s="23">
        <v>13</v>
      </c>
      <c r="H137" s="23">
        <v>2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>
        <v>0</v>
      </c>
      <c r="S137" s="23">
        <v>1</v>
      </c>
      <c r="T137" s="5"/>
      <c r="U137" s="6"/>
      <c r="V137" s="7"/>
      <c r="W137" s="8"/>
      <c r="X137" s="7"/>
      <c r="Y137" s="7">
        <v>1</v>
      </c>
      <c r="Z137" s="12"/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31</v>
      </c>
      <c r="F138" s="16" t="s">
        <v>239</v>
      </c>
      <c r="G138" s="23">
        <v>13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/>
      <c r="N138" s="6"/>
      <c r="O138" s="7">
        <v>1</v>
      </c>
      <c r="P138" s="8"/>
      <c r="Q138" s="7"/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31</v>
      </c>
      <c r="F139" s="16" t="s">
        <v>239</v>
      </c>
      <c r="G139" s="23">
        <v>13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/>
      <c r="N139" s="6"/>
      <c r="O139" s="7">
        <v>1</v>
      </c>
      <c r="P139" s="8"/>
      <c r="Q139" s="7"/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31</v>
      </c>
      <c r="F140" s="16" t="s">
        <v>239</v>
      </c>
      <c r="G140" s="23">
        <v>13</v>
      </c>
      <c r="H140" s="23">
        <v>4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>
        <v>1</v>
      </c>
      <c r="V140" s="7"/>
      <c r="W140" s="8"/>
      <c r="X140" s="7"/>
      <c r="Y140" s="7"/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31</v>
      </c>
      <c r="F141" s="16" t="s">
        <v>239</v>
      </c>
      <c r="G141" s="23">
        <v>13</v>
      </c>
      <c r="H141" s="23">
        <v>3</v>
      </c>
      <c r="I141" s="16">
        <v>2</v>
      </c>
      <c r="J141" s="24"/>
      <c r="K141" s="13">
        <v>3</v>
      </c>
      <c r="L141" s="23">
        <v>1</v>
      </c>
      <c r="M141" s="5"/>
      <c r="N141" s="6"/>
      <c r="O141" s="7">
        <v>1</v>
      </c>
      <c r="P141" s="8"/>
      <c r="Q141" s="7"/>
      <c r="R141" s="19">
        <v>1</v>
      </c>
      <c r="S141" s="23">
        <v>1</v>
      </c>
      <c r="T141" s="5"/>
      <c r="U141" s="6"/>
      <c r="V141" s="7">
        <v>1</v>
      </c>
      <c r="W141" s="8"/>
      <c r="X141" s="7"/>
      <c r="Y141" s="7">
        <v>1</v>
      </c>
      <c r="Z141" s="12"/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31</v>
      </c>
      <c r="F142" s="16" t="s">
        <v>239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/>
      <c r="N142" s="6">
        <v>1</v>
      </c>
      <c r="O142" s="7"/>
      <c r="P142" s="8"/>
      <c r="Q142" s="7"/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31</v>
      </c>
      <c r="F143" s="16" t="s">
        <v>239</v>
      </c>
      <c r="G143" s="23">
        <v>13</v>
      </c>
      <c r="H143" s="23">
        <v>4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>
        <v>0</v>
      </c>
      <c r="S143" s="23">
        <v>1</v>
      </c>
      <c r="T143" s="5">
        <v>1</v>
      </c>
      <c r="U143" s="6"/>
      <c r="V143" s="7"/>
      <c r="W143" s="8"/>
      <c r="X143" s="7"/>
      <c r="Y143" s="7"/>
      <c r="Z143" s="12"/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31</v>
      </c>
      <c r="F144" s="16" t="s">
        <v>239</v>
      </c>
      <c r="G144" s="23">
        <v>13</v>
      </c>
      <c r="H144" s="23">
        <v>1</v>
      </c>
      <c r="I144" s="16">
        <v>2</v>
      </c>
      <c r="J144" s="24"/>
      <c r="K144" s="13">
        <v>1</v>
      </c>
      <c r="L144" s="23">
        <v>1</v>
      </c>
      <c r="M144" s="5"/>
      <c r="N144" s="6">
        <v>1</v>
      </c>
      <c r="O144" s="7"/>
      <c r="P144" s="8"/>
      <c r="Q144" s="7"/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31</v>
      </c>
      <c r="F145" s="16" t="s">
        <v>239</v>
      </c>
      <c r="G145" s="23">
        <v>13</v>
      </c>
      <c r="H145" s="23">
        <v>8</v>
      </c>
      <c r="I145" s="16">
        <v>2</v>
      </c>
      <c r="J145" s="24"/>
      <c r="K145" s="13">
        <v>1</v>
      </c>
      <c r="L145" s="23">
        <v>2</v>
      </c>
      <c r="M145" s="5"/>
      <c r="N145" s="6"/>
      <c r="O145" s="7"/>
      <c r="P145" s="8">
        <v>1</v>
      </c>
      <c r="Q145" s="7"/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31</v>
      </c>
      <c r="F146" s="16" t="s">
        <v>239</v>
      </c>
      <c r="G146" s="23">
        <v>13</v>
      </c>
      <c r="H146" s="23">
        <v>2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>
        <v>0</v>
      </c>
      <c r="S146" s="23">
        <v>1</v>
      </c>
      <c r="T146" s="5"/>
      <c r="U146" s="6"/>
      <c r="V146" s="7"/>
      <c r="W146" s="8"/>
      <c r="X146" s="7"/>
      <c r="Y146" s="7">
        <v>1</v>
      </c>
      <c r="Z146" s="12"/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31</v>
      </c>
      <c r="F147" s="16" t="s">
        <v>239</v>
      </c>
      <c r="G147" s="23">
        <v>14</v>
      </c>
      <c r="H147" s="23">
        <v>8</v>
      </c>
      <c r="I147" s="16">
        <v>2</v>
      </c>
      <c r="J147" s="24"/>
      <c r="K147" s="13">
        <v>2</v>
      </c>
      <c r="L147" s="23"/>
      <c r="M147" s="5"/>
      <c r="N147" s="6"/>
      <c r="O147" s="7"/>
      <c r="P147" s="8"/>
      <c r="Q147" s="7"/>
      <c r="R147" s="19">
        <v>0</v>
      </c>
      <c r="S147" s="23">
        <v>1</v>
      </c>
      <c r="T147" s="5"/>
      <c r="U147" s="6"/>
      <c r="V147" s="7"/>
      <c r="W147" s="8"/>
      <c r="X147" s="7"/>
      <c r="Y147" s="7">
        <v>1</v>
      </c>
      <c r="Z147" s="12"/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31</v>
      </c>
      <c r="F148" s="16" t="s">
        <v>239</v>
      </c>
      <c r="G148" s="23">
        <v>14</v>
      </c>
      <c r="H148" s="23">
        <v>2</v>
      </c>
      <c r="I148" s="16">
        <v>2</v>
      </c>
      <c r="J148" s="24"/>
      <c r="K148" s="13">
        <v>2</v>
      </c>
      <c r="L148" s="23"/>
      <c r="M148" s="5"/>
      <c r="N148" s="6"/>
      <c r="O148" s="7"/>
      <c r="P148" s="8"/>
      <c r="Q148" s="7"/>
      <c r="R148" s="19">
        <v>0</v>
      </c>
      <c r="S148" s="23">
        <v>1</v>
      </c>
      <c r="T148" s="5"/>
      <c r="U148" s="6">
        <v>1</v>
      </c>
      <c r="V148" s="7"/>
      <c r="W148" s="8"/>
      <c r="X148" s="7"/>
      <c r="Y148" s="7"/>
      <c r="Z148" s="12"/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31</v>
      </c>
      <c r="F149" s="16" t="s">
        <v>239</v>
      </c>
      <c r="G149" s="23">
        <v>14</v>
      </c>
      <c r="H149" s="23">
        <v>8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31</v>
      </c>
      <c r="F150" s="16" t="s">
        <v>239</v>
      </c>
      <c r="G150" s="23">
        <v>14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/>
      <c r="N150" s="6"/>
      <c r="O150" s="7"/>
      <c r="P150" s="8">
        <v>1</v>
      </c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31</v>
      </c>
      <c r="F151" s="16" t="s">
        <v>239</v>
      </c>
      <c r="G151" s="23">
        <v>14</v>
      </c>
      <c r="H151" s="23">
        <v>1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/>
      <c r="O151" s="7"/>
      <c r="P151" s="8"/>
      <c r="Q151" s="7"/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31</v>
      </c>
      <c r="F152" s="16" t="s">
        <v>239</v>
      </c>
      <c r="G152" s="23">
        <v>14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/>
      <c r="N152" s="6">
        <v>1</v>
      </c>
      <c r="O152" s="7"/>
      <c r="P152" s="8"/>
      <c r="Q152" s="7"/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31</v>
      </c>
      <c r="F153" s="16" t="s">
        <v>239</v>
      </c>
      <c r="G153" s="23">
        <v>14</v>
      </c>
      <c r="H153" s="23">
        <v>3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>
        <v>0</v>
      </c>
      <c r="S153" s="23">
        <v>1</v>
      </c>
      <c r="T153" s="5"/>
      <c r="U153" s="6">
        <v>1</v>
      </c>
      <c r="V153" s="7"/>
      <c r="W153" s="8"/>
      <c r="X153" s="7"/>
      <c r="Y153" s="7"/>
      <c r="Z153" s="12"/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31</v>
      </c>
      <c r="F154" s="16" t="s">
        <v>239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/>
      <c r="O154" s="7"/>
      <c r="P154" s="8"/>
      <c r="Q154" s="7"/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31</v>
      </c>
      <c r="F155" s="16" t="s">
        <v>239</v>
      </c>
      <c r="G155" s="23">
        <v>13</v>
      </c>
      <c r="H155" s="23">
        <v>7</v>
      </c>
      <c r="I155" s="16">
        <v>2</v>
      </c>
      <c r="J155" s="24"/>
      <c r="K155" s="13">
        <v>3</v>
      </c>
      <c r="L155" s="23">
        <v>1</v>
      </c>
      <c r="M155" s="5"/>
      <c r="N155" s="6">
        <v>1</v>
      </c>
      <c r="O155" s="7">
        <v>1</v>
      </c>
      <c r="P155" s="8"/>
      <c r="Q155" s="7"/>
      <c r="R155" s="19">
        <v>2</v>
      </c>
      <c r="S155" s="23">
        <v>1</v>
      </c>
      <c r="T155" s="5"/>
      <c r="U155" s="6">
        <v>1</v>
      </c>
      <c r="V155" s="7">
        <v>1</v>
      </c>
      <c r="W155" s="8"/>
      <c r="X155" s="7">
        <v>1</v>
      </c>
      <c r="Y155" s="7"/>
      <c r="Z155" s="12"/>
      <c r="AA155" s="19">
        <v>3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31</v>
      </c>
      <c r="F156" s="16" t="s">
        <v>239</v>
      </c>
      <c r="G156" s="23">
        <v>14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/>
      <c r="N156" s="6">
        <v>1</v>
      </c>
      <c r="O156" s="7"/>
      <c r="P156" s="8"/>
      <c r="Q156" s="7"/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31</v>
      </c>
      <c r="F157" s="16" t="s">
        <v>239</v>
      </c>
      <c r="G157" s="23">
        <v>14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/>
      <c r="N157" s="6">
        <v>1</v>
      </c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31</v>
      </c>
      <c r="F158" s="16" t="s">
        <v>239</v>
      </c>
      <c r="G158" s="23">
        <v>14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/>
      <c r="N158" s="6">
        <v>1</v>
      </c>
      <c r="O158" s="7"/>
      <c r="P158" s="8"/>
      <c r="Q158" s="7"/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31</v>
      </c>
      <c r="F159" s="16" t="s">
        <v>239</v>
      </c>
      <c r="G159" s="23">
        <v>14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/>
      <c r="N159" s="6">
        <v>1</v>
      </c>
      <c r="O159" s="7"/>
      <c r="P159" s="8">
        <v>1</v>
      </c>
      <c r="Q159" s="7"/>
      <c r="R159" s="19">
        <v>2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31</v>
      </c>
      <c r="F160" s="16" t="s">
        <v>239</v>
      </c>
      <c r="G160" s="23">
        <v>14</v>
      </c>
      <c r="H160" s="23">
        <v>5</v>
      </c>
      <c r="I160" s="16">
        <v>2</v>
      </c>
      <c r="J160" s="24"/>
      <c r="K160" s="13">
        <v>3</v>
      </c>
      <c r="L160" s="23">
        <v>1</v>
      </c>
      <c r="M160" s="5"/>
      <c r="N160" s="6"/>
      <c r="O160" s="7">
        <v>1</v>
      </c>
      <c r="P160" s="8"/>
      <c r="Q160" s="7"/>
      <c r="R160" s="19">
        <v>1</v>
      </c>
      <c r="S160" s="23">
        <v>1</v>
      </c>
      <c r="T160" s="5"/>
      <c r="U160" s="6">
        <v>1</v>
      </c>
      <c r="V160" s="7">
        <v>1</v>
      </c>
      <c r="W160" s="8"/>
      <c r="X160" s="7"/>
      <c r="Y160" s="7"/>
      <c r="Z160" s="12"/>
      <c r="AA160" s="19">
        <v>2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31</v>
      </c>
      <c r="F161" s="16" t="s">
        <v>239</v>
      </c>
      <c r="G161" s="23">
        <v>14</v>
      </c>
      <c r="H161" s="23">
        <v>8</v>
      </c>
      <c r="I161" s="16">
        <v>2</v>
      </c>
      <c r="J161" s="24"/>
      <c r="K161" s="13">
        <v>3</v>
      </c>
      <c r="L161" s="23">
        <v>1</v>
      </c>
      <c r="M161" s="5"/>
      <c r="N161" s="6">
        <v>1</v>
      </c>
      <c r="O161" s="7"/>
      <c r="P161" s="8"/>
      <c r="Q161" s="7"/>
      <c r="R161" s="19">
        <v>1</v>
      </c>
      <c r="S161" s="23">
        <v>1</v>
      </c>
      <c r="T161" s="5"/>
      <c r="U161" s="6">
        <v>1</v>
      </c>
      <c r="V161" s="7"/>
      <c r="W161" s="8"/>
      <c r="X161" s="7"/>
      <c r="Y161" s="7"/>
      <c r="Z161" s="12"/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31</v>
      </c>
      <c r="F162" s="16" t="s">
        <v>239</v>
      </c>
      <c r="G162" s="23">
        <v>14</v>
      </c>
      <c r="H162" s="23">
        <v>2</v>
      </c>
      <c r="I162" s="16">
        <v>2</v>
      </c>
      <c r="J162" s="24"/>
      <c r="K162" s="13">
        <v>3</v>
      </c>
      <c r="L162" s="23">
        <v>2</v>
      </c>
      <c r="M162" s="5"/>
      <c r="N162" s="6"/>
      <c r="O162" s="7">
        <v>1</v>
      </c>
      <c r="P162" s="8"/>
      <c r="Q162" s="7"/>
      <c r="R162" s="19">
        <v>1</v>
      </c>
      <c r="S162" s="23">
        <v>2</v>
      </c>
      <c r="T162" s="5"/>
      <c r="U162" s="6"/>
      <c r="V162" s="7">
        <v>1</v>
      </c>
      <c r="W162" s="8"/>
      <c r="X162" s="7"/>
      <c r="Y162" s="7"/>
      <c r="Z162" s="12"/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31</v>
      </c>
      <c r="F163" s="16" t="s">
        <v>239</v>
      </c>
      <c r="G163" s="23">
        <v>14</v>
      </c>
      <c r="H163" s="23">
        <v>3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>
        <v>0</v>
      </c>
      <c r="S163" s="23">
        <v>1</v>
      </c>
      <c r="T163" s="5"/>
      <c r="U163" s="6">
        <v>1</v>
      </c>
      <c r="V163" s="7"/>
      <c r="W163" s="8"/>
      <c r="X163" s="7"/>
      <c r="Y163" s="7"/>
      <c r="Z163" s="12"/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31</v>
      </c>
      <c r="F164" s="16" t="s">
        <v>239</v>
      </c>
      <c r="G164" s="23">
        <v>14</v>
      </c>
      <c r="H164" s="23">
        <v>5</v>
      </c>
      <c r="I164" s="16">
        <v>2</v>
      </c>
      <c r="J164" s="24"/>
      <c r="K164" s="13">
        <v>3</v>
      </c>
      <c r="L164" s="23">
        <v>1</v>
      </c>
      <c r="M164" s="5"/>
      <c r="N164" s="6"/>
      <c r="O164" s="7"/>
      <c r="P164" s="8">
        <v>1</v>
      </c>
      <c r="Q164" s="7"/>
      <c r="R164" s="19">
        <v>1</v>
      </c>
      <c r="S164" s="23">
        <v>1</v>
      </c>
      <c r="T164" s="5"/>
      <c r="U164" s="6"/>
      <c r="V164" s="7"/>
      <c r="W164" s="8"/>
      <c r="X164" s="7"/>
      <c r="Y164" s="7"/>
      <c r="Z164" s="12">
        <v>1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31</v>
      </c>
      <c r="F165" s="16" t="s">
        <v>239</v>
      </c>
      <c r="G165" s="23">
        <v>14</v>
      </c>
      <c r="H165" s="23">
        <v>3</v>
      </c>
      <c r="I165" s="16">
        <v>2</v>
      </c>
      <c r="J165" s="24"/>
      <c r="K165" s="13">
        <v>2</v>
      </c>
      <c r="L165" s="23"/>
      <c r="M165" s="5"/>
      <c r="N165" s="6"/>
      <c r="O165" s="7"/>
      <c r="P165" s="8"/>
      <c r="Q165" s="7"/>
      <c r="R165" s="19">
        <v>0</v>
      </c>
      <c r="S165" s="23">
        <v>1</v>
      </c>
      <c r="T165" s="5"/>
      <c r="U165" s="6">
        <v>1</v>
      </c>
      <c r="V165" s="7"/>
      <c r="W165" s="8"/>
      <c r="X165" s="7"/>
      <c r="Y165" s="7"/>
      <c r="Z165" s="12"/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31</v>
      </c>
      <c r="F166" s="16" t="s">
        <v>239</v>
      </c>
      <c r="G166" s="23">
        <v>11</v>
      </c>
      <c r="H166" s="23">
        <v>9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>
        <v>0</v>
      </c>
      <c r="S166" s="23">
        <v>3</v>
      </c>
      <c r="T166" s="5">
        <v>1</v>
      </c>
      <c r="U166" s="6"/>
      <c r="V166" s="7"/>
      <c r="W166" s="8"/>
      <c r="X166" s="7"/>
      <c r="Y166" s="7"/>
      <c r="Z166" s="12"/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31</v>
      </c>
      <c r="F167" s="16" t="s">
        <v>239</v>
      </c>
      <c r="G167" s="23">
        <v>14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/>
      <c r="N167" s="6"/>
      <c r="O167" s="7">
        <v>1</v>
      </c>
      <c r="P167" s="8"/>
      <c r="Q167" s="7"/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31</v>
      </c>
      <c r="F168" s="16" t="s">
        <v>239</v>
      </c>
      <c r="G168" s="23">
        <v>14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31</v>
      </c>
      <c r="F169" s="16" t="s">
        <v>239</v>
      </c>
      <c r="G169" s="23">
        <v>14</v>
      </c>
      <c r="H169" s="23">
        <v>2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>
        <v>0</v>
      </c>
      <c r="S169" s="23">
        <v>1</v>
      </c>
      <c r="T169" s="5"/>
      <c r="U169" s="6">
        <v>1</v>
      </c>
      <c r="V169" s="7"/>
      <c r="W169" s="8"/>
      <c r="X169" s="7"/>
      <c r="Y169" s="7"/>
      <c r="Z169" s="12"/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31</v>
      </c>
      <c r="F170" s="16" t="s">
        <v>239</v>
      </c>
      <c r="G170" s="23">
        <v>14</v>
      </c>
      <c r="H170" s="23">
        <v>6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>
        <v>0</v>
      </c>
      <c r="S170" s="23">
        <v>2</v>
      </c>
      <c r="T170" s="5"/>
      <c r="U170" s="6">
        <v>1</v>
      </c>
      <c r="V170" s="7"/>
      <c r="W170" s="8"/>
      <c r="X170" s="7"/>
      <c r="Y170" s="7"/>
      <c r="Z170" s="12"/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31</v>
      </c>
      <c r="F171" s="16" t="s">
        <v>239</v>
      </c>
      <c r="G171" s="23">
        <v>14</v>
      </c>
      <c r="H171" s="23">
        <v>5</v>
      </c>
      <c r="I171" s="16">
        <v>2</v>
      </c>
      <c r="J171" s="24"/>
      <c r="K171" s="13">
        <v>2</v>
      </c>
      <c r="L171" s="23"/>
      <c r="M171" s="5"/>
      <c r="N171" s="6"/>
      <c r="O171" s="7"/>
      <c r="P171" s="8"/>
      <c r="Q171" s="7"/>
      <c r="R171" s="19">
        <v>0</v>
      </c>
      <c r="S171" s="23">
        <v>1</v>
      </c>
      <c r="T171" s="5"/>
      <c r="U171" s="6"/>
      <c r="V171" s="7"/>
      <c r="W171" s="8"/>
      <c r="X171" s="7"/>
      <c r="Y171" s="7">
        <v>1</v>
      </c>
      <c r="Z171" s="12"/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31</v>
      </c>
      <c r="F172" s="16" t="s">
        <v>239</v>
      </c>
      <c r="G172" s="23">
        <v>14</v>
      </c>
      <c r="H172" s="23">
        <v>2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>
        <v>0</v>
      </c>
      <c r="S172" s="23">
        <v>1</v>
      </c>
      <c r="T172" s="5"/>
      <c r="U172" s="6">
        <v>1</v>
      </c>
      <c r="V172" s="7"/>
      <c r="W172" s="8"/>
      <c r="X172" s="7"/>
      <c r="Y172" s="7"/>
      <c r="Z172" s="12"/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31</v>
      </c>
      <c r="F173" s="16" t="s">
        <v>239</v>
      </c>
      <c r="G173" s="23">
        <v>15</v>
      </c>
      <c r="H173" s="23">
        <v>1</v>
      </c>
      <c r="I173" s="16">
        <v>2</v>
      </c>
      <c r="J173" s="24"/>
      <c r="K173" s="13">
        <v>1</v>
      </c>
      <c r="L173" s="23">
        <v>1</v>
      </c>
      <c r="M173" s="5"/>
      <c r="N173" s="6">
        <v>1</v>
      </c>
      <c r="O173" s="7"/>
      <c r="P173" s="8"/>
      <c r="Q173" s="7"/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31</v>
      </c>
      <c r="F174" s="16" t="s">
        <v>239</v>
      </c>
      <c r="G174" s="23">
        <v>14</v>
      </c>
      <c r="H174" s="23">
        <v>2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>
        <v>0</v>
      </c>
      <c r="S174" s="23">
        <v>1</v>
      </c>
      <c r="T174" s="5"/>
      <c r="U174" s="6">
        <v>1</v>
      </c>
      <c r="V174" s="7"/>
      <c r="W174" s="8"/>
      <c r="X174" s="7">
        <v>1</v>
      </c>
      <c r="Y174" s="7"/>
      <c r="Z174" s="12"/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31</v>
      </c>
      <c r="F175" s="16" t="s">
        <v>239</v>
      </c>
      <c r="G175" s="23">
        <v>15</v>
      </c>
      <c r="H175" s="23">
        <v>4</v>
      </c>
      <c r="I175" s="16">
        <v>2</v>
      </c>
      <c r="J175" s="24"/>
      <c r="K175" s="13">
        <v>3</v>
      </c>
      <c r="L175" s="23">
        <v>1</v>
      </c>
      <c r="M175" s="5"/>
      <c r="N175" s="6"/>
      <c r="O175" s="7"/>
      <c r="P175" s="8">
        <v>1</v>
      </c>
      <c r="Q175" s="7"/>
      <c r="R175" s="19">
        <v>1</v>
      </c>
      <c r="S175" s="23">
        <v>1</v>
      </c>
      <c r="T175" s="5"/>
      <c r="U175" s="6"/>
      <c r="V175" s="7"/>
      <c r="W175" s="8"/>
      <c r="X175" s="7"/>
      <c r="Y175" s="7"/>
      <c r="Z175" s="12">
        <v>1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31</v>
      </c>
      <c r="F176" s="16" t="s">
        <v>239</v>
      </c>
      <c r="G176" s="23">
        <v>15</v>
      </c>
      <c r="H176" s="23">
        <v>2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/>
      <c r="V176" s="7"/>
      <c r="W176" s="8"/>
      <c r="X176" s="7"/>
      <c r="Y176" s="7">
        <v>1</v>
      </c>
      <c r="Z176" s="12"/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31</v>
      </c>
      <c r="F177" s="16" t="s">
        <v>239</v>
      </c>
      <c r="G177" s="23">
        <v>15</v>
      </c>
      <c r="H177" s="23">
        <v>7</v>
      </c>
      <c r="I177" s="16">
        <v>2</v>
      </c>
      <c r="J177" s="24"/>
      <c r="K177" s="13">
        <v>1</v>
      </c>
      <c r="L177" s="23">
        <v>1</v>
      </c>
      <c r="M177" s="5"/>
      <c r="N177" s="6"/>
      <c r="O177" s="7">
        <v>1</v>
      </c>
      <c r="P177" s="8"/>
      <c r="Q177" s="7"/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31</v>
      </c>
      <c r="F178" s="16" t="s">
        <v>239</v>
      </c>
      <c r="G178" s="23">
        <v>15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/>
      <c r="N178" s="6"/>
      <c r="O178" s="7">
        <v>1</v>
      </c>
      <c r="P178" s="8"/>
      <c r="Q178" s="7"/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31</v>
      </c>
      <c r="F179" s="16" t="s">
        <v>239</v>
      </c>
      <c r="G179" s="23">
        <v>16</v>
      </c>
      <c r="H179" s="23">
        <v>2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>
        <v>0</v>
      </c>
      <c r="S179" s="23">
        <v>1</v>
      </c>
      <c r="T179" s="5"/>
      <c r="U179" s="6">
        <v>1</v>
      </c>
      <c r="V179" s="7"/>
      <c r="W179" s="8"/>
      <c r="X179" s="7"/>
      <c r="Y179" s="7">
        <v>1</v>
      </c>
      <c r="Z179" s="12"/>
      <c r="AA179" s="19">
        <v>2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31</v>
      </c>
      <c r="F180" s="16" t="s">
        <v>239</v>
      </c>
      <c r="G180" s="23">
        <v>15</v>
      </c>
      <c r="H180" s="23">
        <v>6</v>
      </c>
      <c r="I180" s="16">
        <v>2</v>
      </c>
      <c r="J180" s="24"/>
      <c r="K180" s="13">
        <v>3</v>
      </c>
      <c r="L180" s="23">
        <v>2</v>
      </c>
      <c r="M180" s="5"/>
      <c r="N180" s="6">
        <v>1</v>
      </c>
      <c r="O180" s="7"/>
      <c r="P180" s="8"/>
      <c r="Q180" s="7"/>
      <c r="R180" s="19">
        <v>1</v>
      </c>
      <c r="S180" s="23">
        <v>2</v>
      </c>
      <c r="T180" s="5"/>
      <c r="U180" s="6">
        <v>1</v>
      </c>
      <c r="V180" s="7"/>
      <c r="W180" s="8"/>
      <c r="X180" s="7"/>
      <c r="Y180" s="7"/>
      <c r="Z180" s="12"/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31</v>
      </c>
      <c r="F181" s="16" t="s">
        <v>239</v>
      </c>
      <c r="G181" s="23">
        <v>16</v>
      </c>
      <c r="H181" s="23">
        <v>8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>
        <v>0</v>
      </c>
      <c r="S181" s="23">
        <v>1</v>
      </c>
      <c r="T181" s="5"/>
      <c r="U181" s="6"/>
      <c r="V181" s="7"/>
      <c r="W181" s="8"/>
      <c r="X181" s="7"/>
      <c r="Y181" s="7">
        <v>1</v>
      </c>
      <c r="Z181" s="12"/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31</v>
      </c>
      <c r="F182" s="16" t="s">
        <v>239</v>
      </c>
      <c r="G182" s="23">
        <v>15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/>
      <c r="N182" s="6"/>
      <c r="O182" s="7">
        <v>1</v>
      </c>
      <c r="P182" s="8"/>
      <c r="Q182" s="7"/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31</v>
      </c>
      <c r="F183" s="16" t="s">
        <v>239</v>
      </c>
      <c r="G183" s="23">
        <v>15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/>
      <c r="O183" s="7"/>
      <c r="P183" s="8"/>
      <c r="Q183" s="7"/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31</v>
      </c>
      <c r="F184" s="16" t="s">
        <v>239</v>
      </c>
      <c r="G184" s="23">
        <v>15</v>
      </c>
      <c r="H184" s="23">
        <v>6</v>
      </c>
      <c r="I184" s="16">
        <v>2</v>
      </c>
      <c r="J184" s="24"/>
      <c r="K184" s="13">
        <v>1</v>
      </c>
      <c r="L184" s="23">
        <v>3</v>
      </c>
      <c r="M184" s="5">
        <v>1</v>
      </c>
      <c r="N184" s="6"/>
      <c r="O184" s="7"/>
      <c r="P184" s="8"/>
      <c r="Q184" s="7"/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31</v>
      </c>
      <c r="F185" s="16" t="s">
        <v>239</v>
      </c>
      <c r="G185" s="23">
        <v>16</v>
      </c>
      <c r="H185" s="23">
        <v>3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>
        <v>0</v>
      </c>
      <c r="S185" s="23">
        <v>1</v>
      </c>
      <c r="T185" s="5"/>
      <c r="U185" s="6"/>
      <c r="V185" s="7"/>
      <c r="W185" s="8"/>
      <c r="X185" s="7"/>
      <c r="Y185" s="7">
        <v>1</v>
      </c>
      <c r="Z185" s="12"/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31</v>
      </c>
      <c r="F186" s="16" t="s">
        <v>239</v>
      </c>
      <c r="G186" s="23">
        <v>15</v>
      </c>
      <c r="H186" s="23">
        <v>6</v>
      </c>
      <c r="I186" s="16">
        <v>2</v>
      </c>
      <c r="J186" s="24"/>
      <c r="K186" s="13">
        <v>1</v>
      </c>
      <c r="L186" s="23">
        <v>1</v>
      </c>
      <c r="M186" s="5"/>
      <c r="N186" s="6"/>
      <c r="O186" s="7">
        <v>1</v>
      </c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31</v>
      </c>
      <c r="F187" s="16" t="s">
        <v>239</v>
      </c>
      <c r="G187" s="23">
        <v>15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/>
      <c r="N187" s="6">
        <v>1</v>
      </c>
      <c r="O187" s="7"/>
      <c r="P187" s="8"/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31</v>
      </c>
      <c r="F188" s="16" t="s">
        <v>239</v>
      </c>
      <c r="G188" s="23">
        <v>15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/>
      <c r="O188" s="7"/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31</v>
      </c>
      <c r="F189" s="16" t="s">
        <v>239</v>
      </c>
      <c r="G189" s="23">
        <v>17</v>
      </c>
      <c r="H189" s="23">
        <v>8</v>
      </c>
      <c r="I189" s="16">
        <v>2</v>
      </c>
      <c r="J189" s="24"/>
      <c r="K189" s="13">
        <v>1</v>
      </c>
      <c r="L189" s="23">
        <v>1</v>
      </c>
      <c r="M189" s="5"/>
      <c r="N189" s="6">
        <v>1</v>
      </c>
      <c r="O189" s="7"/>
      <c r="P189" s="8"/>
      <c r="Q189" s="7"/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31</v>
      </c>
      <c r="F190" s="16" t="s">
        <v>239</v>
      </c>
      <c r="G190" s="23">
        <v>15</v>
      </c>
      <c r="H190" s="23">
        <v>2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>
        <v>0</v>
      </c>
      <c r="S190" s="23">
        <v>1</v>
      </c>
      <c r="T190" s="5"/>
      <c r="U190" s="6">
        <v>1</v>
      </c>
      <c r="V190" s="7"/>
      <c r="W190" s="8"/>
      <c r="X190" s="7"/>
      <c r="Y190" s="7"/>
      <c r="Z190" s="12"/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31</v>
      </c>
      <c r="F191" s="16" t="s">
        <v>239</v>
      </c>
      <c r="G191" s="23">
        <v>15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/>
      <c r="O191" s="7"/>
      <c r="P191" s="8"/>
      <c r="Q191" s="7"/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31</v>
      </c>
      <c r="F192" s="16" t="s">
        <v>239</v>
      </c>
      <c r="G192" s="23">
        <v>15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/>
      <c r="O192" s="7">
        <v>1</v>
      </c>
      <c r="P192" s="8"/>
      <c r="Q192" s="7"/>
      <c r="R192" s="19">
        <v>2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31</v>
      </c>
      <c r="F193" s="16" t="s">
        <v>239</v>
      </c>
      <c r="G193" s="23">
        <v>15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/>
      <c r="N193" s="6">
        <v>1</v>
      </c>
      <c r="O193" s="7"/>
      <c r="P193" s="8"/>
      <c r="Q193" s="7"/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31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/>
      <c r="N194" s="6">
        <v>2</v>
      </c>
      <c r="O194" s="7"/>
      <c r="P194" s="8"/>
      <c r="Q194" s="7"/>
      <c r="R194" s="19">
        <v>2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31</v>
      </c>
      <c r="F195" s="16" t="s">
        <v>239</v>
      </c>
      <c r="G195" s="23">
        <v>15</v>
      </c>
      <c r="H195" s="23">
        <v>2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>
        <v>0</v>
      </c>
      <c r="S195" s="23">
        <v>1</v>
      </c>
      <c r="T195" s="5"/>
      <c r="U195" s="6">
        <v>1</v>
      </c>
      <c r="V195" s="7"/>
      <c r="W195" s="8"/>
      <c r="X195" s="7"/>
      <c r="Y195" s="7"/>
      <c r="Z195" s="12"/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31</v>
      </c>
      <c r="F196" s="16" t="s">
        <v>239</v>
      </c>
      <c r="G196" s="23">
        <v>15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/>
      <c r="N196" s="6"/>
      <c r="O196" s="7"/>
      <c r="P196" s="8">
        <v>1</v>
      </c>
      <c r="Q196" s="7"/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31</v>
      </c>
      <c r="F197" s="16" t="s">
        <v>239</v>
      </c>
      <c r="G197" s="23">
        <v>15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/>
      <c r="N197" s="6">
        <v>1</v>
      </c>
      <c r="O197" s="7"/>
      <c r="P197" s="8"/>
      <c r="Q197" s="7"/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31</v>
      </c>
      <c r="F198" s="16" t="s">
        <v>239</v>
      </c>
      <c r="G198" s="23">
        <v>15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/>
      <c r="N198" s="6">
        <v>1</v>
      </c>
      <c r="O198" s="7"/>
      <c r="P198" s="8"/>
      <c r="Q198" s="7"/>
      <c r="R198" s="19">
        <v>1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31</v>
      </c>
      <c r="F199" s="16" t="s">
        <v>239</v>
      </c>
      <c r="G199" s="23">
        <v>15</v>
      </c>
      <c r="H199" s="23">
        <v>4</v>
      </c>
      <c r="I199" s="16">
        <v>2</v>
      </c>
      <c r="J199" s="24"/>
      <c r="K199" s="13">
        <v>3</v>
      </c>
      <c r="L199" s="23">
        <v>1</v>
      </c>
      <c r="M199" s="5"/>
      <c r="N199" s="6">
        <v>1</v>
      </c>
      <c r="O199" s="7"/>
      <c r="P199" s="8"/>
      <c r="Q199" s="7"/>
      <c r="R199" s="19">
        <v>1</v>
      </c>
      <c r="S199" s="23">
        <v>1</v>
      </c>
      <c r="T199" s="5"/>
      <c r="U199" s="6">
        <v>1</v>
      </c>
      <c r="V199" s="7"/>
      <c r="W199" s="8"/>
      <c r="X199" s="7">
        <v>1</v>
      </c>
      <c r="Y199" s="7"/>
      <c r="Z199" s="12"/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31</v>
      </c>
      <c r="F200" s="16" t="s">
        <v>239</v>
      </c>
      <c r="G200" s="23">
        <v>15</v>
      </c>
      <c r="H200" s="23">
        <v>3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>
        <v>0</v>
      </c>
      <c r="S200" s="23">
        <v>1</v>
      </c>
      <c r="T200" s="5">
        <v>1</v>
      </c>
      <c r="U200" s="6"/>
      <c r="V200" s="7"/>
      <c r="W200" s="8"/>
      <c r="X200" s="7"/>
      <c r="Y200" s="7"/>
      <c r="Z200" s="12"/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31</v>
      </c>
      <c r="F201" s="16" t="s">
        <v>239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/>
      <c r="O201" s="7"/>
      <c r="P201" s="8"/>
      <c r="Q201" s="7"/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31</v>
      </c>
      <c r="F202" s="16" t="s">
        <v>239</v>
      </c>
      <c r="G202" s="23">
        <v>15</v>
      </c>
      <c r="H202" s="23">
        <v>4</v>
      </c>
      <c r="I202" s="16">
        <v>2</v>
      </c>
      <c r="J202" s="24"/>
      <c r="K202" s="13">
        <v>1</v>
      </c>
      <c r="L202" s="23">
        <v>2</v>
      </c>
      <c r="M202" s="5">
        <v>1</v>
      </c>
      <c r="N202" s="6"/>
      <c r="O202" s="7"/>
      <c r="P202" s="8"/>
      <c r="Q202" s="7"/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31</v>
      </c>
      <c r="F203" s="16" t="s">
        <v>239</v>
      </c>
      <c r="G203" s="23">
        <v>16</v>
      </c>
      <c r="H203" s="23">
        <v>3</v>
      </c>
      <c r="I203" s="16">
        <v>2</v>
      </c>
      <c r="J203" s="24"/>
      <c r="K203" s="13">
        <v>2</v>
      </c>
      <c r="L203" s="23"/>
      <c r="M203" s="5"/>
      <c r="N203" s="6"/>
      <c r="O203" s="7"/>
      <c r="P203" s="8"/>
      <c r="Q203" s="7"/>
      <c r="R203" s="19">
        <v>0</v>
      </c>
      <c r="S203" s="23">
        <v>1</v>
      </c>
      <c r="T203" s="5"/>
      <c r="U203" s="6">
        <v>1</v>
      </c>
      <c r="V203" s="7"/>
      <c r="W203" s="8"/>
      <c r="X203" s="7"/>
      <c r="Y203" s="7"/>
      <c r="Z203" s="12"/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31</v>
      </c>
      <c r="F204" s="16" t="s">
        <v>239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/>
      <c r="N204" s="6"/>
      <c r="O204" s="7">
        <v>1</v>
      </c>
      <c r="P204" s="8"/>
      <c r="Q204" s="7"/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31</v>
      </c>
      <c r="F205" s="16" t="s">
        <v>239</v>
      </c>
      <c r="G205" s="23">
        <v>16</v>
      </c>
      <c r="H205" s="23">
        <v>8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/>
      <c r="O205" s="7"/>
      <c r="P205" s="8"/>
      <c r="Q205" s="7"/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31</v>
      </c>
      <c r="F206" s="16" t="s">
        <v>239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/>
      <c r="N206" s="6">
        <v>1</v>
      </c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31</v>
      </c>
      <c r="F207" s="16" t="s">
        <v>239</v>
      </c>
      <c r="G207" s="23">
        <v>16</v>
      </c>
      <c r="H207" s="23">
        <v>6</v>
      </c>
      <c r="I207" s="16">
        <v>2</v>
      </c>
      <c r="J207" s="24"/>
      <c r="K207" s="13">
        <v>1</v>
      </c>
      <c r="L207" s="23">
        <v>1</v>
      </c>
      <c r="M207" s="5"/>
      <c r="N207" s="6">
        <v>1</v>
      </c>
      <c r="O207" s="7"/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31</v>
      </c>
      <c r="F208" s="16" t="s">
        <v>239</v>
      </c>
      <c r="G208" s="23">
        <v>16</v>
      </c>
      <c r="H208" s="23">
        <v>6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>
        <v>0</v>
      </c>
      <c r="S208" s="23">
        <v>1</v>
      </c>
      <c r="T208" s="5"/>
      <c r="U208" s="6"/>
      <c r="V208" s="7"/>
      <c r="W208" s="8"/>
      <c r="X208" s="7"/>
      <c r="Y208" s="7">
        <v>1</v>
      </c>
      <c r="Z208" s="12"/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31</v>
      </c>
      <c r="F209" s="16" t="s">
        <v>239</v>
      </c>
      <c r="G209" s="23">
        <v>16</v>
      </c>
      <c r="H209" s="23">
        <v>7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/>
      <c r="O209" s="7"/>
      <c r="P209" s="8"/>
      <c r="Q209" s="7"/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31</v>
      </c>
      <c r="F210" s="16" t="s">
        <v>239</v>
      </c>
      <c r="G210" s="23">
        <v>16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/>
      <c r="N210" s="6">
        <v>1</v>
      </c>
      <c r="O210" s="7"/>
      <c r="P210" s="8"/>
      <c r="Q210" s="7"/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31</v>
      </c>
      <c r="F211" s="16" t="s">
        <v>239</v>
      </c>
      <c r="G211" s="23">
        <v>16</v>
      </c>
      <c r="H211" s="23">
        <v>5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>
        <v>0</v>
      </c>
      <c r="S211" s="23">
        <v>1</v>
      </c>
      <c r="T211" s="5"/>
      <c r="U211" s="6"/>
      <c r="V211" s="7"/>
      <c r="W211" s="8"/>
      <c r="X211" s="7">
        <v>1</v>
      </c>
      <c r="Y211" s="7"/>
      <c r="Z211" s="12"/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31</v>
      </c>
      <c r="F212" s="16" t="s">
        <v>239</v>
      </c>
      <c r="G212" s="23">
        <v>16</v>
      </c>
      <c r="H212" s="23">
        <v>8</v>
      </c>
      <c r="I212" s="16">
        <v>2</v>
      </c>
      <c r="J212" s="24"/>
      <c r="K212" s="13">
        <v>3</v>
      </c>
      <c r="L212" s="23">
        <v>1</v>
      </c>
      <c r="M212" s="5"/>
      <c r="N212" s="6">
        <v>1</v>
      </c>
      <c r="O212" s="7">
        <v>1</v>
      </c>
      <c r="P212" s="8"/>
      <c r="Q212" s="7"/>
      <c r="R212" s="19">
        <v>2</v>
      </c>
      <c r="S212" s="23">
        <v>1</v>
      </c>
      <c r="T212" s="5"/>
      <c r="U212" s="6"/>
      <c r="V212" s="7">
        <v>1</v>
      </c>
      <c r="W212" s="8"/>
      <c r="X212" s="7"/>
      <c r="Y212" s="7"/>
      <c r="Z212" s="12"/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31</v>
      </c>
      <c r="F213" s="16" t="s">
        <v>239</v>
      </c>
      <c r="G213" s="23">
        <v>16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1</v>
      </c>
      <c r="O213" s="7"/>
      <c r="P213" s="8"/>
      <c r="Q213" s="7"/>
      <c r="R213" s="19">
        <v>2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31</v>
      </c>
      <c r="F214" s="16" t="s">
        <v>239</v>
      </c>
      <c r="G214" s="23">
        <v>16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31</v>
      </c>
      <c r="F215" s="16" t="s">
        <v>239</v>
      </c>
      <c r="G215" s="23">
        <v>16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/>
      <c r="N215" s="6"/>
      <c r="O215" s="7">
        <v>2</v>
      </c>
      <c r="P215" s="8"/>
      <c r="Q215" s="7"/>
      <c r="R215" s="19">
        <v>2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31</v>
      </c>
      <c r="F216" s="16" t="s">
        <v>239</v>
      </c>
      <c r="G216" s="23">
        <v>16</v>
      </c>
      <c r="H216" s="23">
        <v>3</v>
      </c>
      <c r="I216" s="16">
        <v>2</v>
      </c>
      <c r="J216" s="24"/>
      <c r="K216" s="13">
        <v>3</v>
      </c>
      <c r="L216" s="23">
        <v>1</v>
      </c>
      <c r="M216" s="5">
        <v>1</v>
      </c>
      <c r="N216" s="6">
        <v>1</v>
      </c>
      <c r="O216" s="7">
        <v>1</v>
      </c>
      <c r="P216" s="8"/>
      <c r="Q216" s="7"/>
      <c r="R216" s="19">
        <v>3</v>
      </c>
      <c r="S216" s="23">
        <v>1</v>
      </c>
      <c r="T216" s="5"/>
      <c r="U216" s="6"/>
      <c r="V216" s="7">
        <v>1</v>
      </c>
      <c r="W216" s="8"/>
      <c r="X216" s="7">
        <v>1</v>
      </c>
      <c r="Y216" s="7"/>
      <c r="Z216" s="12"/>
      <c r="AA216" s="19">
        <v>2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31</v>
      </c>
      <c r="F217" s="16" t="s">
        <v>239</v>
      </c>
      <c r="G217" s="23">
        <v>16</v>
      </c>
      <c r="H217" s="23">
        <v>4</v>
      </c>
      <c r="I217" s="16">
        <v>2</v>
      </c>
      <c r="J217" s="24"/>
      <c r="K217" s="13">
        <v>3</v>
      </c>
      <c r="L217" s="23">
        <v>1</v>
      </c>
      <c r="M217" s="5"/>
      <c r="N217" s="6"/>
      <c r="O217" s="7">
        <v>1</v>
      </c>
      <c r="P217" s="8"/>
      <c r="Q217" s="7"/>
      <c r="R217" s="19">
        <v>1</v>
      </c>
      <c r="S217" s="23">
        <v>1</v>
      </c>
      <c r="T217" s="5"/>
      <c r="U217" s="6"/>
      <c r="V217" s="7">
        <v>1</v>
      </c>
      <c r="W217" s="8"/>
      <c r="X217" s="7"/>
      <c r="Y217" s="7"/>
      <c r="Z217" s="12"/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31</v>
      </c>
      <c r="F218" s="16" t="s">
        <v>239</v>
      </c>
      <c r="G218" s="23">
        <v>16</v>
      </c>
      <c r="H218" s="23">
        <v>1</v>
      </c>
      <c r="I218" s="16">
        <v>2</v>
      </c>
      <c r="J218" s="24"/>
      <c r="K218" s="13">
        <v>1</v>
      </c>
      <c r="L218" s="23">
        <v>1</v>
      </c>
      <c r="M218" s="5"/>
      <c r="N218" s="6">
        <v>1</v>
      </c>
      <c r="O218" s="7"/>
      <c r="P218" s="8"/>
      <c r="Q218" s="7"/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31</v>
      </c>
      <c r="F219" s="16" t="s">
        <v>239</v>
      </c>
      <c r="G219" s="23">
        <v>16</v>
      </c>
      <c r="H219" s="23">
        <v>8</v>
      </c>
      <c r="I219" s="16">
        <v>2</v>
      </c>
      <c r="J219" s="24"/>
      <c r="K219" s="13">
        <v>3</v>
      </c>
      <c r="L219" s="23">
        <v>1</v>
      </c>
      <c r="M219" s="5"/>
      <c r="N219" s="6"/>
      <c r="O219" s="7">
        <v>1</v>
      </c>
      <c r="P219" s="8"/>
      <c r="Q219" s="7"/>
      <c r="R219" s="19">
        <v>1</v>
      </c>
      <c r="S219" s="23">
        <v>1</v>
      </c>
      <c r="T219" s="5"/>
      <c r="U219" s="6"/>
      <c r="V219" s="7">
        <v>1</v>
      </c>
      <c r="W219" s="8"/>
      <c r="X219" s="7"/>
      <c r="Y219" s="7"/>
      <c r="Z219" s="12"/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31</v>
      </c>
      <c r="F220" s="16" t="s">
        <v>239</v>
      </c>
      <c r="G220" s="23">
        <v>16</v>
      </c>
      <c r="H220" s="23">
        <v>3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>
        <v>0</v>
      </c>
      <c r="S220" s="23">
        <v>1</v>
      </c>
      <c r="T220" s="5"/>
      <c r="U220" s="6"/>
      <c r="V220" s="7"/>
      <c r="W220" s="8"/>
      <c r="X220" s="7"/>
      <c r="Y220" s="7">
        <v>1</v>
      </c>
      <c r="Z220" s="12"/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31</v>
      </c>
      <c r="F221" s="16" t="s">
        <v>239</v>
      </c>
      <c r="G221" s="23">
        <v>16</v>
      </c>
      <c r="H221" s="23">
        <v>4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>
        <v>0</v>
      </c>
      <c r="S221" s="23">
        <v>1</v>
      </c>
      <c r="T221" s="5"/>
      <c r="U221" s="6"/>
      <c r="V221" s="7"/>
      <c r="W221" s="8"/>
      <c r="X221" s="7"/>
      <c r="Y221" s="7">
        <v>1</v>
      </c>
      <c r="Z221" s="12"/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31</v>
      </c>
      <c r="F222" s="16" t="s">
        <v>239</v>
      </c>
      <c r="G222" s="23">
        <v>16</v>
      </c>
      <c r="H222" s="23">
        <v>2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>
        <v>0</v>
      </c>
      <c r="S222" s="23">
        <v>1</v>
      </c>
      <c r="T222" s="5"/>
      <c r="U222" s="6">
        <v>2</v>
      </c>
      <c r="V222" s="7"/>
      <c r="W222" s="8"/>
      <c r="X222" s="7"/>
      <c r="Y222" s="7"/>
      <c r="Z222" s="12"/>
      <c r="AA222" s="19">
        <v>2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31</v>
      </c>
      <c r="F223" s="16" t="s">
        <v>239</v>
      </c>
      <c r="G223" s="23">
        <v>16</v>
      </c>
      <c r="H223" s="23">
        <v>5</v>
      </c>
      <c r="I223" s="16">
        <v>2</v>
      </c>
      <c r="J223" s="24"/>
      <c r="K223" s="13">
        <v>3</v>
      </c>
      <c r="L223" s="23">
        <v>1</v>
      </c>
      <c r="M223" s="5"/>
      <c r="N223" s="6"/>
      <c r="O223" s="7">
        <v>1</v>
      </c>
      <c r="P223" s="8"/>
      <c r="Q223" s="7"/>
      <c r="R223" s="19">
        <v>1</v>
      </c>
      <c r="S223" s="23">
        <v>1</v>
      </c>
      <c r="T223" s="5"/>
      <c r="U223" s="6">
        <v>1</v>
      </c>
      <c r="V223" s="7">
        <v>1</v>
      </c>
      <c r="W223" s="8"/>
      <c r="X223" s="7"/>
      <c r="Y223" s="7"/>
      <c r="Z223" s="12"/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31</v>
      </c>
      <c r="F224" s="16" t="s">
        <v>239</v>
      </c>
      <c r="G224" s="23">
        <v>16</v>
      </c>
      <c r="H224" s="23">
        <v>9</v>
      </c>
      <c r="I224" s="16">
        <v>2</v>
      </c>
      <c r="J224" s="24"/>
      <c r="K224" s="13">
        <v>1</v>
      </c>
      <c r="L224" s="23">
        <v>1</v>
      </c>
      <c r="M224" s="5">
        <v>2</v>
      </c>
      <c r="N224" s="6">
        <v>1</v>
      </c>
      <c r="O224" s="7"/>
      <c r="P224" s="8"/>
      <c r="Q224" s="7"/>
      <c r="R224" s="19">
        <v>3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31</v>
      </c>
      <c r="F225" s="16" t="s">
        <v>239</v>
      </c>
      <c r="G225" s="23">
        <v>16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/>
      <c r="N225" s="6">
        <v>1</v>
      </c>
      <c r="O225" s="7"/>
      <c r="P225" s="8"/>
      <c r="Q225" s="7"/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31</v>
      </c>
      <c r="F226" s="16" t="s">
        <v>239</v>
      </c>
      <c r="G226" s="23">
        <v>16</v>
      </c>
      <c r="H226" s="23">
        <v>5</v>
      </c>
      <c r="I226" s="16">
        <v>2</v>
      </c>
      <c r="J226" s="24"/>
      <c r="K226" s="13">
        <v>2</v>
      </c>
      <c r="L226" s="23"/>
      <c r="M226" s="5"/>
      <c r="N226" s="6"/>
      <c r="O226" s="7"/>
      <c r="P226" s="8"/>
      <c r="Q226" s="7"/>
      <c r="R226" s="19">
        <v>0</v>
      </c>
      <c r="S226" s="23">
        <v>1</v>
      </c>
      <c r="T226" s="5"/>
      <c r="U226" s="6">
        <v>1</v>
      </c>
      <c r="V226" s="7"/>
      <c r="W226" s="8"/>
      <c r="X226" s="7"/>
      <c r="Y226" s="7"/>
      <c r="Z226" s="12"/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31</v>
      </c>
      <c r="F227" s="16" t="s">
        <v>239</v>
      </c>
      <c r="G227" s="23">
        <v>16</v>
      </c>
      <c r="H227" s="23">
        <v>2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>
        <v>0</v>
      </c>
      <c r="S227" s="23">
        <v>1</v>
      </c>
      <c r="T227" s="5"/>
      <c r="U227" s="6">
        <v>1</v>
      </c>
      <c r="V227" s="7"/>
      <c r="W227" s="8"/>
      <c r="X227" s="7">
        <v>1</v>
      </c>
      <c r="Y227" s="7"/>
      <c r="Z227" s="12"/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31</v>
      </c>
      <c r="F228" s="16" t="s">
        <v>239</v>
      </c>
      <c r="G228" s="23">
        <v>16</v>
      </c>
      <c r="H228" s="23">
        <v>2</v>
      </c>
      <c r="I228" s="16">
        <v>2</v>
      </c>
      <c r="J228" s="24"/>
      <c r="K228" s="13">
        <v>3</v>
      </c>
      <c r="L228" s="23">
        <v>1</v>
      </c>
      <c r="M228" s="5"/>
      <c r="N228" s="6">
        <v>2</v>
      </c>
      <c r="O228" s="7"/>
      <c r="P228" s="8"/>
      <c r="Q228" s="7"/>
      <c r="R228" s="19">
        <v>2</v>
      </c>
      <c r="S228" s="23">
        <v>1</v>
      </c>
      <c r="T228" s="5"/>
      <c r="U228" s="6">
        <v>1</v>
      </c>
      <c r="V228" s="7"/>
      <c r="W228" s="8"/>
      <c r="X228" s="7"/>
      <c r="Y228" s="7">
        <v>1</v>
      </c>
      <c r="Z228" s="12"/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31</v>
      </c>
      <c r="F229" s="16" t="s">
        <v>239</v>
      </c>
      <c r="G229" s="23">
        <v>16</v>
      </c>
      <c r="H229" s="23">
        <v>3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>
        <v>0</v>
      </c>
      <c r="S229" s="23">
        <v>1</v>
      </c>
      <c r="T229" s="5">
        <v>1</v>
      </c>
      <c r="U229" s="6"/>
      <c r="V229" s="7"/>
      <c r="W229" s="8"/>
      <c r="X229" s="7"/>
      <c r="Y229" s="7"/>
      <c r="Z229" s="12"/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31</v>
      </c>
      <c r="F230" s="16" t="s">
        <v>239</v>
      </c>
      <c r="G230" s="23">
        <v>17</v>
      </c>
      <c r="H230" s="23">
        <v>2</v>
      </c>
      <c r="I230" s="16">
        <v>2</v>
      </c>
      <c r="J230" s="24"/>
      <c r="K230" s="13">
        <v>2</v>
      </c>
      <c r="L230" s="23"/>
      <c r="M230" s="5"/>
      <c r="N230" s="6"/>
      <c r="O230" s="7"/>
      <c r="P230" s="8"/>
      <c r="Q230" s="7"/>
      <c r="R230" s="19">
        <v>0</v>
      </c>
      <c r="S230" s="23">
        <v>1</v>
      </c>
      <c r="T230" s="5"/>
      <c r="U230" s="6"/>
      <c r="V230" s="7"/>
      <c r="W230" s="8"/>
      <c r="X230" s="7"/>
      <c r="Y230" s="7">
        <v>1</v>
      </c>
      <c r="Z230" s="12"/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31</v>
      </c>
      <c r="F231" s="16" t="s">
        <v>239</v>
      </c>
      <c r="G231" s="23">
        <v>17</v>
      </c>
      <c r="H231" s="23">
        <v>7</v>
      </c>
      <c r="I231" s="16">
        <v>2</v>
      </c>
      <c r="J231" s="24"/>
      <c r="K231" s="13">
        <v>3</v>
      </c>
      <c r="L231" s="23">
        <v>1</v>
      </c>
      <c r="M231" s="5"/>
      <c r="N231" s="6"/>
      <c r="O231" s="7">
        <v>1</v>
      </c>
      <c r="P231" s="8"/>
      <c r="Q231" s="7"/>
      <c r="R231" s="19">
        <v>1</v>
      </c>
      <c r="S231" s="23">
        <v>1</v>
      </c>
      <c r="T231" s="5"/>
      <c r="U231" s="6"/>
      <c r="V231" s="7">
        <v>2</v>
      </c>
      <c r="W231" s="8"/>
      <c r="X231" s="7"/>
      <c r="Y231" s="7"/>
      <c r="Z231" s="12"/>
      <c r="AA231" s="19">
        <v>2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31</v>
      </c>
      <c r="F232" s="16" t="s">
        <v>239</v>
      </c>
      <c r="G232" s="23">
        <v>17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/>
      <c r="N232" s="6">
        <v>1</v>
      </c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31</v>
      </c>
      <c r="F233" s="16" t="s">
        <v>239</v>
      </c>
      <c r="G233" s="23">
        <v>17</v>
      </c>
      <c r="H233" s="23">
        <v>2</v>
      </c>
      <c r="I233" s="16">
        <v>2</v>
      </c>
      <c r="J233" s="24"/>
      <c r="K233" s="13">
        <v>2</v>
      </c>
      <c r="L233" s="23"/>
      <c r="M233" s="5"/>
      <c r="N233" s="6"/>
      <c r="O233" s="7"/>
      <c r="P233" s="8"/>
      <c r="Q233" s="7"/>
      <c r="R233" s="19">
        <v>0</v>
      </c>
      <c r="S233" s="23">
        <v>1</v>
      </c>
      <c r="T233" s="5"/>
      <c r="U233" s="6"/>
      <c r="V233" s="7"/>
      <c r="W233" s="8"/>
      <c r="X233" s="7"/>
      <c r="Y233" s="7">
        <v>1</v>
      </c>
      <c r="Z233" s="12"/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31</v>
      </c>
      <c r="F234" s="16" t="s">
        <v>239</v>
      </c>
      <c r="G234" s="23">
        <v>10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/>
      <c r="N234" s="6">
        <v>1</v>
      </c>
      <c r="O234" s="7"/>
      <c r="P234" s="8"/>
      <c r="Q234" s="7"/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31</v>
      </c>
      <c r="F235" s="16" t="s">
        <v>239</v>
      </c>
      <c r="G235" s="23">
        <v>15</v>
      </c>
      <c r="H235" s="23">
        <v>3</v>
      </c>
      <c r="I235" s="16">
        <v>2</v>
      </c>
      <c r="J235" s="24"/>
      <c r="K235" s="13">
        <v>3</v>
      </c>
      <c r="L235" s="23">
        <v>1</v>
      </c>
      <c r="M235" s="5"/>
      <c r="N235" s="6">
        <v>1</v>
      </c>
      <c r="O235" s="7"/>
      <c r="P235" s="8"/>
      <c r="Q235" s="7"/>
      <c r="R235" s="19">
        <v>1</v>
      </c>
      <c r="S235" s="23">
        <v>1</v>
      </c>
      <c r="T235" s="5">
        <v>2</v>
      </c>
      <c r="U235" s="6"/>
      <c r="V235" s="7"/>
      <c r="W235" s="8"/>
      <c r="X235" s="7">
        <v>1</v>
      </c>
      <c r="Y235" s="7">
        <v>1</v>
      </c>
      <c r="Z235" s="12"/>
      <c r="AA235" s="19">
        <v>4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31</v>
      </c>
      <c r="F236" s="16" t="s">
        <v>239</v>
      </c>
      <c r="G236" s="23">
        <v>16</v>
      </c>
      <c r="H236" s="23">
        <v>7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1</v>
      </c>
      <c r="O236" s="7"/>
      <c r="P236" s="8">
        <v>1</v>
      </c>
      <c r="Q236" s="7"/>
      <c r="R236" s="19">
        <v>3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31</v>
      </c>
      <c r="F237" s="16" t="s">
        <v>239</v>
      </c>
      <c r="G237" s="23">
        <v>17</v>
      </c>
      <c r="H237" s="23">
        <v>3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>
        <v>0</v>
      </c>
      <c r="S237" s="23">
        <v>1</v>
      </c>
      <c r="T237" s="5"/>
      <c r="U237" s="6"/>
      <c r="V237" s="7"/>
      <c r="W237" s="8"/>
      <c r="X237" s="7"/>
      <c r="Y237" s="7">
        <v>1</v>
      </c>
      <c r="Z237" s="12"/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31</v>
      </c>
      <c r="F238" s="16" t="s">
        <v>239</v>
      </c>
      <c r="G238" s="23">
        <v>16</v>
      </c>
      <c r="H238" s="23">
        <v>5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>
        <v>0</v>
      </c>
      <c r="S238" s="23">
        <v>1</v>
      </c>
      <c r="T238" s="5"/>
      <c r="U238" s="6">
        <v>1</v>
      </c>
      <c r="V238" s="7"/>
      <c r="W238" s="8"/>
      <c r="X238" s="7"/>
      <c r="Y238" s="7"/>
      <c r="Z238" s="12"/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31</v>
      </c>
      <c r="F239" s="16" t="s">
        <v>239</v>
      </c>
      <c r="G239" s="23">
        <v>16</v>
      </c>
      <c r="H239" s="23">
        <v>6</v>
      </c>
      <c r="I239" s="16">
        <v>2</v>
      </c>
      <c r="J239" s="24"/>
      <c r="K239" s="13">
        <v>1</v>
      </c>
      <c r="L239" s="23">
        <v>1</v>
      </c>
      <c r="M239" s="5"/>
      <c r="N239" s="6">
        <v>1</v>
      </c>
      <c r="O239" s="7"/>
      <c r="P239" s="8"/>
      <c r="Q239" s="7"/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31</v>
      </c>
      <c r="F240" s="16" t="s">
        <v>239</v>
      </c>
      <c r="G240" s="23">
        <v>16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/>
      <c r="N240" s="6"/>
      <c r="O240" s="7">
        <v>1</v>
      </c>
      <c r="P240" s="8"/>
      <c r="Q240" s="7"/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31</v>
      </c>
      <c r="F241" s="16" t="s">
        <v>239</v>
      </c>
      <c r="G241" s="23">
        <v>17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/>
      <c r="N241" s="6">
        <v>1</v>
      </c>
      <c r="O241" s="7"/>
      <c r="P241" s="8"/>
      <c r="Q241" s="7"/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31</v>
      </c>
      <c r="F242" s="16" t="s">
        <v>239</v>
      </c>
      <c r="G242" s="23">
        <v>17</v>
      </c>
      <c r="H242" s="23">
        <v>5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>
        <v>0</v>
      </c>
      <c r="S242" s="23">
        <v>1</v>
      </c>
      <c r="T242" s="5"/>
      <c r="U242" s="6"/>
      <c r="V242" s="7"/>
      <c r="W242" s="8"/>
      <c r="X242" s="7"/>
      <c r="Y242" s="7">
        <v>1</v>
      </c>
      <c r="Z242" s="12"/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31</v>
      </c>
      <c r="F243" s="16" t="s">
        <v>239</v>
      </c>
      <c r="G243" s="23">
        <v>17</v>
      </c>
      <c r="H243" s="23">
        <v>1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/>
      <c r="O243" s="7"/>
      <c r="P243" s="8"/>
      <c r="Q243" s="7"/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31</v>
      </c>
      <c r="F244" s="16" t="s">
        <v>239</v>
      </c>
      <c r="G244" s="23">
        <v>17</v>
      </c>
      <c r="H244" s="23">
        <v>3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>
        <v>0</v>
      </c>
      <c r="S244" s="23">
        <v>1</v>
      </c>
      <c r="T244" s="5"/>
      <c r="U244" s="6"/>
      <c r="V244" s="7"/>
      <c r="W244" s="8"/>
      <c r="X244" s="7">
        <v>1</v>
      </c>
      <c r="Y244" s="7"/>
      <c r="Z244" s="12"/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31</v>
      </c>
      <c r="F245" s="16" t="s">
        <v>239</v>
      </c>
      <c r="G245" s="23">
        <v>17</v>
      </c>
      <c r="H245" s="23">
        <v>6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>
        <v>0</v>
      </c>
      <c r="S245" s="23">
        <v>2</v>
      </c>
      <c r="T245" s="5"/>
      <c r="U245" s="6">
        <v>1</v>
      </c>
      <c r="V245" s="7"/>
      <c r="W245" s="8"/>
      <c r="X245" s="7"/>
      <c r="Y245" s="7"/>
      <c r="Z245" s="12"/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31</v>
      </c>
      <c r="F246" s="16" t="s">
        <v>239</v>
      </c>
      <c r="G246" s="23">
        <v>17</v>
      </c>
      <c r="H246" s="23">
        <v>6</v>
      </c>
      <c r="I246" s="16">
        <v>2</v>
      </c>
      <c r="J246" s="24"/>
      <c r="K246" s="13">
        <v>1</v>
      </c>
      <c r="L246" s="23">
        <v>1</v>
      </c>
      <c r="M246" s="5"/>
      <c r="N246" s="6">
        <v>1</v>
      </c>
      <c r="O246" s="7"/>
      <c r="P246" s="8"/>
      <c r="Q246" s="7"/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31</v>
      </c>
      <c r="F247" s="16" t="s">
        <v>239</v>
      </c>
      <c r="G247" s="23">
        <v>17</v>
      </c>
      <c r="H247" s="23">
        <v>1</v>
      </c>
      <c r="I247" s="16">
        <v>2</v>
      </c>
      <c r="J247" s="24"/>
      <c r="K247" s="13">
        <v>1</v>
      </c>
      <c r="L247" s="23">
        <v>1</v>
      </c>
      <c r="M247" s="5"/>
      <c r="N247" s="6">
        <v>1</v>
      </c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31</v>
      </c>
      <c r="F248" s="16" t="s">
        <v>239</v>
      </c>
      <c r="G248" s="23">
        <v>17</v>
      </c>
      <c r="H248" s="23">
        <v>2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1</v>
      </c>
      <c r="T248" s="5"/>
      <c r="U248" s="6">
        <v>1</v>
      </c>
      <c r="V248" s="7"/>
      <c r="W248" s="8"/>
      <c r="X248" s="7"/>
      <c r="Y248" s="7"/>
      <c r="Z248" s="12"/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31</v>
      </c>
      <c r="F249" s="16" t="s">
        <v>239</v>
      </c>
      <c r="G249" s="23">
        <v>17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/>
      <c r="N249" s="6">
        <v>1</v>
      </c>
      <c r="O249" s="7"/>
      <c r="P249" s="8"/>
      <c r="Q249" s="7"/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31</v>
      </c>
      <c r="F250" s="16" t="s">
        <v>239</v>
      </c>
      <c r="G250" s="23">
        <v>12</v>
      </c>
      <c r="H250" s="23">
        <v>6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>
        <v>0</v>
      </c>
      <c r="S250" s="23">
        <v>1</v>
      </c>
      <c r="T250" s="5"/>
      <c r="U250" s="6"/>
      <c r="V250" s="7"/>
      <c r="W250" s="8"/>
      <c r="X250" s="7"/>
      <c r="Y250" s="7"/>
      <c r="Z250" s="12">
        <v>1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31</v>
      </c>
      <c r="F251" s="16" t="s">
        <v>239</v>
      </c>
      <c r="G251" s="23">
        <v>17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/>
      <c r="N251" s="6">
        <v>1</v>
      </c>
      <c r="O251" s="7"/>
      <c r="P251" s="8"/>
      <c r="Q251" s="7"/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31</v>
      </c>
      <c r="F252" s="16" t="s">
        <v>239</v>
      </c>
      <c r="G252" s="23">
        <v>17</v>
      </c>
      <c r="H252" s="23">
        <v>2</v>
      </c>
      <c r="I252" s="16">
        <v>2</v>
      </c>
      <c r="J252" s="24"/>
      <c r="K252" s="13">
        <v>2</v>
      </c>
      <c r="L252" s="23"/>
      <c r="M252" s="5"/>
      <c r="N252" s="6"/>
      <c r="O252" s="7"/>
      <c r="P252" s="8"/>
      <c r="Q252" s="7"/>
      <c r="R252" s="19">
        <v>0</v>
      </c>
      <c r="S252" s="23">
        <v>1</v>
      </c>
      <c r="T252" s="5"/>
      <c r="U252" s="6">
        <v>1</v>
      </c>
      <c r="V252" s="7"/>
      <c r="W252" s="8"/>
      <c r="X252" s="7"/>
      <c r="Y252" s="7"/>
      <c r="Z252" s="12"/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31</v>
      </c>
      <c r="F253" s="16" t="s">
        <v>239</v>
      </c>
      <c r="G253" s="23">
        <v>17</v>
      </c>
      <c r="H253" s="23">
        <v>3</v>
      </c>
      <c r="I253" s="16">
        <v>2</v>
      </c>
      <c r="J253" s="24"/>
      <c r="K253" s="13">
        <v>2</v>
      </c>
      <c r="L253" s="23"/>
      <c r="M253" s="5"/>
      <c r="N253" s="6"/>
      <c r="O253" s="7"/>
      <c r="P253" s="8"/>
      <c r="Q253" s="7"/>
      <c r="R253" s="19">
        <v>0</v>
      </c>
      <c r="S253" s="23">
        <v>1</v>
      </c>
      <c r="T253" s="5"/>
      <c r="U253" s="6"/>
      <c r="V253" s="7">
        <v>1</v>
      </c>
      <c r="W253" s="8"/>
      <c r="X253" s="7"/>
      <c r="Y253" s="7">
        <v>1</v>
      </c>
      <c r="Z253" s="12"/>
      <c r="AA253" s="19">
        <v>2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31</v>
      </c>
      <c r="F254" s="16" t="s">
        <v>239</v>
      </c>
      <c r="G254" s="23">
        <v>17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/>
      <c r="N254" s="6">
        <v>1</v>
      </c>
      <c r="O254" s="7"/>
      <c r="P254" s="8"/>
      <c r="Q254" s="7"/>
      <c r="R254" s="19">
        <v>1</v>
      </c>
      <c r="S254" s="23">
        <v>1</v>
      </c>
      <c r="T254" s="5"/>
      <c r="U254" s="6">
        <v>1</v>
      </c>
      <c r="V254" s="7"/>
      <c r="W254" s="8"/>
      <c r="X254" s="7">
        <v>1</v>
      </c>
      <c r="Y254" s="7"/>
      <c r="Z254" s="12"/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31</v>
      </c>
      <c r="F255" s="16" t="s">
        <v>239</v>
      </c>
      <c r="G255" s="23">
        <v>17</v>
      </c>
      <c r="H255" s="23">
        <v>2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>
        <v>0</v>
      </c>
      <c r="S255" s="23">
        <v>1</v>
      </c>
      <c r="T255" s="5"/>
      <c r="U255" s="6">
        <v>1</v>
      </c>
      <c r="V255" s="7"/>
      <c r="W255" s="8"/>
      <c r="X255" s="7"/>
      <c r="Y255" s="7"/>
      <c r="Z255" s="12"/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31</v>
      </c>
      <c r="F256" s="16" t="s">
        <v>239</v>
      </c>
      <c r="G256" s="23">
        <v>17</v>
      </c>
      <c r="H256" s="23">
        <v>2</v>
      </c>
      <c r="I256" s="16">
        <v>2</v>
      </c>
      <c r="J256" s="24"/>
      <c r="K256" s="13">
        <v>2</v>
      </c>
      <c r="L256" s="23"/>
      <c r="M256" s="5"/>
      <c r="N256" s="6"/>
      <c r="O256" s="7"/>
      <c r="P256" s="8"/>
      <c r="Q256" s="7"/>
      <c r="R256" s="19">
        <v>0</v>
      </c>
      <c r="S256" s="23">
        <v>1</v>
      </c>
      <c r="T256" s="5"/>
      <c r="U256" s="6">
        <v>1</v>
      </c>
      <c r="V256" s="7"/>
      <c r="W256" s="8"/>
      <c r="X256" s="7"/>
      <c r="Y256" s="7"/>
      <c r="Z256" s="12"/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31</v>
      </c>
      <c r="F257" s="16" t="s">
        <v>239</v>
      </c>
      <c r="G257" s="23">
        <v>17</v>
      </c>
      <c r="H257" s="23">
        <v>8</v>
      </c>
      <c r="I257" s="16">
        <v>2</v>
      </c>
      <c r="J257" s="24"/>
      <c r="K257" s="13">
        <v>2</v>
      </c>
      <c r="L257" s="23"/>
      <c r="M257" s="5"/>
      <c r="N257" s="6"/>
      <c r="O257" s="7"/>
      <c r="P257" s="8"/>
      <c r="Q257" s="7"/>
      <c r="R257" s="19">
        <v>0</v>
      </c>
      <c r="S257" s="23">
        <v>1</v>
      </c>
      <c r="T257" s="5"/>
      <c r="U257" s="6"/>
      <c r="V257" s="7"/>
      <c r="W257" s="8"/>
      <c r="X257" s="7"/>
      <c r="Y257" s="7">
        <v>1</v>
      </c>
      <c r="Z257" s="12"/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31</v>
      </c>
      <c r="F258" s="16" t="s">
        <v>239</v>
      </c>
      <c r="G258" s="23">
        <v>17</v>
      </c>
      <c r="H258" s="23">
        <v>4</v>
      </c>
      <c r="I258" s="16">
        <v>2</v>
      </c>
      <c r="J258" s="24"/>
      <c r="K258" s="13">
        <v>3</v>
      </c>
      <c r="L258" s="23">
        <v>1</v>
      </c>
      <c r="M258" s="5"/>
      <c r="N258" s="6">
        <v>1</v>
      </c>
      <c r="O258" s="7"/>
      <c r="P258" s="8"/>
      <c r="Q258" s="7"/>
      <c r="R258" s="19">
        <v>1</v>
      </c>
      <c r="S258" s="23">
        <v>1</v>
      </c>
      <c r="T258" s="5"/>
      <c r="U258" s="6">
        <v>1</v>
      </c>
      <c r="V258" s="7"/>
      <c r="W258" s="8"/>
      <c r="X258" s="7"/>
      <c r="Y258" s="7">
        <v>1</v>
      </c>
      <c r="Z258" s="12"/>
      <c r="AA258" s="19">
        <v>2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31</v>
      </c>
      <c r="F259" s="16" t="s">
        <v>239</v>
      </c>
      <c r="G259" s="23">
        <v>17</v>
      </c>
      <c r="H259" s="23">
        <v>5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>
        <v>0</v>
      </c>
      <c r="S259" s="23">
        <v>1</v>
      </c>
      <c r="T259" s="5"/>
      <c r="U259" s="6">
        <v>1</v>
      </c>
      <c r="V259" s="7"/>
      <c r="W259" s="8"/>
      <c r="X259" s="7"/>
      <c r="Y259" s="7"/>
      <c r="Z259" s="12"/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31</v>
      </c>
      <c r="F260" s="16" t="s">
        <v>239</v>
      </c>
      <c r="G260" s="23">
        <v>17</v>
      </c>
      <c r="H260" s="23">
        <v>3</v>
      </c>
      <c r="I260" s="16">
        <v>2</v>
      </c>
      <c r="J260" s="24"/>
      <c r="K260" s="13">
        <v>1</v>
      </c>
      <c r="L260" s="23">
        <v>1</v>
      </c>
      <c r="M260" s="5"/>
      <c r="N260" s="6">
        <v>1</v>
      </c>
      <c r="O260" s="7"/>
      <c r="P260" s="8"/>
      <c r="Q260" s="7"/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31</v>
      </c>
      <c r="F261" s="16" t="s">
        <v>239</v>
      </c>
      <c r="G261" s="23">
        <v>17</v>
      </c>
      <c r="H261" s="23">
        <v>3</v>
      </c>
      <c r="I261" s="16">
        <v>2</v>
      </c>
      <c r="J261" s="24"/>
      <c r="K261" s="13">
        <v>3</v>
      </c>
      <c r="L261" s="23">
        <v>1</v>
      </c>
      <c r="M261" s="5"/>
      <c r="N261" s="6">
        <v>1</v>
      </c>
      <c r="O261" s="7"/>
      <c r="P261" s="8"/>
      <c r="Q261" s="7"/>
      <c r="R261" s="19">
        <v>1</v>
      </c>
      <c r="S261" s="23">
        <v>1</v>
      </c>
      <c r="T261" s="5"/>
      <c r="U261" s="6"/>
      <c r="V261" s="7"/>
      <c r="W261" s="8"/>
      <c r="X261" s="7"/>
      <c r="Y261" s="7">
        <v>1</v>
      </c>
      <c r="Z261" s="12"/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31</v>
      </c>
      <c r="F262" s="16" t="s">
        <v>239</v>
      </c>
      <c r="G262" s="23">
        <v>18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/>
      <c r="N262" s="6">
        <v>1</v>
      </c>
      <c r="O262" s="7">
        <v>1</v>
      </c>
      <c r="P262" s="8"/>
      <c r="Q262" s="7"/>
      <c r="R262" s="19">
        <v>2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31</v>
      </c>
      <c r="F263" s="16" t="s">
        <v>239</v>
      </c>
      <c r="G263" s="23">
        <v>18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/>
      <c r="N263" s="6"/>
      <c r="O263" s="7"/>
      <c r="P263" s="8">
        <v>1</v>
      </c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31</v>
      </c>
      <c r="F264" s="16" t="s">
        <v>239</v>
      </c>
      <c r="G264" s="23">
        <v>18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/>
      <c r="O264" s="7"/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31</v>
      </c>
      <c r="F265" s="16" t="s">
        <v>239</v>
      </c>
      <c r="G265" s="23">
        <v>18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/>
      <c r="N265" s="6">
        <v>1</v>
      </c>
      <c r="O265" s="7"/>
      <c r="P265" s="8"/>
      <c r="Q265" s="7"/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31</v>
      </c>
      <c r="F266" s="16" t="s">
        <v>239</v>
      </c>
      <c r="G266" s="23">
        <v>18</v>
      </c>
      <c r="H266" s="23">
        <v>3</v>
      </c>
      <c r="I266" s="16">
        <v>2</v>
      </c>
      <c r="J266" s="24"/>
      <c r="K266" s="13">
        <v>2</v>
      </c>
      <c r="L266" s="23"/>
      <c r="M266" s="5"/>
      <c r="N266" s="6"/>
      <c r="O266" s="7"/>
      <c r="P266" s="8"/>
      <c r="Q266" s="7"/>
      <c r="R266" s="19">
        <v>0</v>
      </c>
      <c r="S266" s="23">
        <v>1</v>
      </c>
      <c r="T266" s="5"/>
      <c r="U266" s="6"/>
      <c r="V266" s="7"/>
      <c r="W266" s="8"/>
      <c r="X266" s="7"/>
      <c r="Y266" s="7">
        <v>1</v>
      </c>
      <c r="Z266" s="12"/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31</v>
      </c>
      <c r="F267" s="16" t="s">
        <v>239</v>
      </c>
      <c r="G267" s="23">
        <v>18</v>
      </c>
      <c r="H267" s="23">
        <v>2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>
        <v>0</v>
      </c>
      <c r="S267" s="23">
        <v>1</v>
      </c>
      <c r="T267" s="5"/>
      <c r="U267" s="6"/>
      <c r="V267" s="7"/>
      <c r="W267" s="8"/>
      <c r="X267" s="7"/>
      <c r="Y267" s="7">
        <v>2</v>
      </c>
      <c r="Z267" s="12"/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31</v>
      </c>
      <c r="F268" s="16" t="s">
        <v>239</v>
      </c>
      <c r="G268" s="23">
        <v>17</v>
      </c>
      <c r="H268" s="23">
        <v>3</v>
      </c>
      <c r="I268" s="16">
        <v>2</v>
      </c>
      <c r="J268" s="24"/>
      <c r="K268" s="13">
        <v>2</v>
      </c>
      <c r="L268" s="23"/>
      <c r="M268" s="5"/>
      <c r="N268" s="6"/>
      <c r="O268" s="7"/>
      <c r="P268" s="8"/>
      <c r="Q268" s="7"/>
      <c r="R268" s="19">
        <v>0</v>
      </c>
      <c r="S268" s="23">
        <v>1</v>
      </c>
      <c r="T268" s="5"/>
      <c r="U268" s="6">
        <v>1</v>
      </c>
      <c r="V268" s="7"/>
      <c r="W268" s="8"/>
      <c r="X268" s="7">
        <v>1</v>
      </c>
      <c r="Y268" s="7"/>
      <c r="Z268" s="12"/>
      <c r="AA268" s="19">
        <v>2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31</v>
      </c>
      <c r="F269" s="16" t="s">
        <v>239</v>
      </c>
      <c r="G269" s="23">
        <v>18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/>
      <c r="N269" s="6"/>
      <c r="O269" s="7">
        <v>1</v>
      </c>
      <c r="P269" s="8"/>
      <c r="Q269" s="7"/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31</v>
      </c>
      <c r="F270" s="16" t="s">
        <v>239</v>
      </c>
      <c r="G270" s="23">
        <v>18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/>
      <c r="N270" s="6"/>
      <c r="O270" s="7">
        <v>1</v>
      </c>
      <c r="P270" s="8"/>
      <c r="Q270" s="7"/>
      <c r="R270" s="19">
        <v>1</v>
      </c>
      <c r="S270" s="23">
        <v>1</v>
      </c>
      <c r="T270" s="5"/>
      <c r="U270" s="6"/>
      <c r="V270" s="7">
        <v>1</v>
      </c>
      <c r="W270" s="8"/>
      <c r="X270" s="7"/>
      <c r="Y270" s="7"/>
      <c r="Z270" s="12"/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31</v>
      </c>
      <c r="F271" s="16" t="s">
        <v>239</v>
      </c>
      <c r="G271" s="23">
        <v>18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/>
      <c r="N271" s="6"/>
      <c r="O271" s="7">
        <v>1</v>
      </c>
      <c r="P271" s="8"/>
      <c r="Q271" s="7"/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31</v>
      </c>
      <c r="F272" s="16" t="s">
        <v>239</v>
      </c>
      <c r="G272" s="23">
        <v>18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2</v>
      </c>
      <c r="N272" s="6"/>
      <c r="O272" s="7"/>
      <c r="P272" s="8"/>
      <c r="Q272" s="7"/>
      <c r="R272" s="19">
        <v>2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31</v>
      </c>
      <c r="F273" s="16" t="s">
        <v>239</v>
      </c>
      <c r="G273" s="23">
        <v>18</v>
      </c>
      <c r="H273" s="23">
        <v>3</v>
      </c>
      <c r="I273" s="16">
        <v>2</v>
      </c>
      <c r="J273" s="24"/>
      <c r="K273" s="13">
        <v>1</v>
      </c>
      <c r="L273" s="23">
        <v>1</v>
      </c>
      <c r="M273" s="5"/>
      <c r="N273" s="6">
        <v>1</v>
      </c>
      <c r="O273" s="7"/>
      <c r="P273" s="8">
        <v>2</v>
      </c>
      <c r="Q273" s="7"/>
      <c r="R273" s="19">
        <v>3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31</v>
      </c>
      <c r="F274" s="16" t="s">
        <v>239</v>
      </c>
      <c r="G274" s="23">
        <v>18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/>
      <c r="N274" s="6">
        <v>1</v>
      </c>
      <c r="O274" s="7"/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31</v>
      </c>
      <c r="F275" s="16" t="s">
        <v>239</v>
      </c>
      <c r="G275" s="23">
        <v>18</v>
      </c>
      <c r="H275" s="23">
        <v>4</v>
      </c>
      <c r="I275" s="16">
        <v>2</v>
      </c>
      <c r="J275" s="24"/>
      <c r="K275" s="13">
        <v>2</v>
      </c>
      <c r="L275" s="23"/>
      <c r="M275" s="5"/>
      <c r="N275" s="6"/>
      <c r="O275" s="7"/>
      <c r="P275" s="8"/>
      <c r="Q275" s="7"/>
      <c r="R275" s="19">
        <v>0</v>
      </c>
      <c r="S275" s="23">
        <v>1</v>
      </c>
      <c r="T275" s="5"/>
      <c r="U275" s="6"/>
      <c r="V275" s="7"/>
      <c r="W275" s="8"/>
      <c r="X275" s="7"/>
      <c r="Y275" s="7">
        <v>1</v>
      </c>
      <c r="Z275" s="12"/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31</v>
      </c>
      <c r="F276" s="16" t="s">
        <v>239</v>
      </c>
      <c r="G276" s="23">
        <v>18</v>
      </c>
      <c r="H276" s="23">
        <v>3</v>
      </c>
      <c r="I276" s="16">
        <v>2</v>
      </c>
      <c r="J276" s="24"/>
      <c r="K276" s="13">
        <v>2</v>
      </c>
      <c r="L276" s="23"/>
      <c r="M276" s="5"/>
      <c r="N276" s="6"/>
      <c r="O276" s="7"/>
      <c r="P276" s="8"/>
      <c r="Q276" s="7"/>
      <c r="R276" s="19">
        <v>0</v>
      </c>
      <c r="S276" s="23">
        <v>1</v>
      </c>
      <c r="T276" s="5"/>
      <c r="U276" s="6"/>
      <c r="V276" s="7"/>
      <c r="W276" s="8"/>
      <c r="X276" s="7"/>
      <c r="Y276" s="7">
        <v>1</v>
      </c>
      <c r="Z276" s="12"/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31</v>
      </c>
      <c r="F277" s="16" t="s">
        <v>239</v>
      </c>
      <c r="G277" s="23">
        <v>18</v>
      </c>
      <c r="H277" s="23">
        <v>5</v>
      </c>
      <c r="I277" s="16">
        <v>2</v>
      </c>
      <c r="J277" s="24"/>
      <c r="K277" s="13">
        <v>2</v>
      </c>
      <c r="L277" s="23"/>
      <c r="M277" s="5"/>
      <c r="N277" s="6"/>
      <c r="O277" s="7"/>
      <c r="P277" s="8"/>
      <c r="Q277" s="7"/>
      <c r="R277" s="19">
        <v>0</v>
      </c>
      <c r="S277" s="23">
        <v>1</v>
      </c>
      <c r="T277" s="5"/>
      <c r="U277" s="6"/>
      <c r="V277" s="7"/>
      <c r="W277" s="8"/>
      <c r="X277" s="7"/>
      <c r="Y277" s="7">
        <v>1</v>
      </c>
      <c r="Z277" s="12"/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31</v>
      </c>
      <c r="F278" s="16" t="s">
        <v>239</v>
      </c>
      <c r="G278" s="23">
        <v>18</v>
      </c>
      <c r="H278" s="23">
        <v>3</v>
      </c>
      <c r="I278" s="16">
        <v>2</v>
      </c>
      <c r="J278" s="24"/>
      <c r="K278" s="13">
        <v>2</v>
      </c>
      <c r="L278" s="23"/>
      <c r="M278" s="5"/>
      <c r="N278" s="6"/>
      <c r="O278" s="7"/>
      <c r="P278" s="8"/>
      <c r="Q278" s="7"/>
      <c r="R278" s="19">
        <v>0</v>
      </c>
      <c r="S278" s="23">
        <v>1</v>
      </c>
      <c r="T278" s="5"/>
      <c r="U278" s="6"/>
      <c r="V278" s="7"/>
      <c r="W278" s="8"/>
      <c r="X278" s="7"/>
      <c r="Y278" s="7">
        <v>1</v>
      </c>
      <c r="Z278" s="12"/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31</v>
      </c>
      <c r="F279" s="16" t="s">
        <v>239</v>
      </c>
      <c r="G279" s="23">
        <v>18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/>
      <c r="N279" s="6"/>
      <c r="O279" s="7">
        <v>1</v>
      </c>
      <c r="P279" s="8"/>
      <c r="Q279" s="7"/>
      <c r="R279" s="19">
        <v>1</v>
      </c>
      <c r="S279" s="23">
        <v>1</v>
      </c>
      <c r="T279" s="5"/>
      <c r="U279" s="6">
        <v>1</v>
      </c>
      <c r="V279" s="7"/>
      <c r="W279" s="8"/>
      <c r="X279" s="7"/>
      <c r="Y279" s="7"/>
      <c r="Z279" s="12"/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31</v>
      </c>
      <c r="F280" s="16" t="s">
        <v>239</v>
      </c>
      <c r="G280" s="23">
        <v>19</v>
      </c>
      <c r="H280" s="23">
        <v>3</v>
      </c>
      <c r="I280" s="16">
        <v>2</v>
      </c>
      <c r="J280" s="24"/>
      <c r="K280" s="13">
        <v>1</v>
      </c>
      <c r="L280" s="23">
        <v>1</v>
      </c>
      <c r="M280" s="5"/>
      <c r="N280" s="6">
        <v>1</v>
      </c>
      <c r="O280" s="7"/>
      <c r="P280" s="8"/>
      <c r="Q280" s="7"/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31</v>
      </c>
      <c r="F281" s="16" t="s">
        <v>239</v>
      </c>
      <c r="G281" s="23">
        <v>18</v>
      </c>
      <c r="H281" s="23">
        <v>2</v>
      </c>
      <c r="I281" s="16">
        <v>2</v>
      </c>
      <c r="J281" s="24"/>
      <c r="K281" s="13">
        <v>3</v>
      </c>
      <c r="L281" s="23">
        <v>1</v>
      </c>
      <c r="M281" s="5"/>
      <c r="N281" s="6">
        <v>1</v>
      </c>
      <c r="O281" s="7"/>
      <c r="P281" s="8"/>
      <c r="Q281" s="7"/>
      <c r="R281" s="19">
        <v>1</v>
      </c>
      <c r="S281" s="23">
        <v>1</v>
      </c>
      <c r="T281" s="5"/>
      <c r="U281" s="6">
        <v>1</v>
      </c>
      <c r="V281" s="7"/>
      <c r="W281" s="8"/>
      <c r="X281" s="7"/>
      <c r="Y281" s="7"/>
      <c r="Z281" s="12"/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31</v>
      </c>
      <c r="F282" s="16" t="s">
        <v>239</v>
      </c>
      <c r="G282" s="23">
        <v>17</v>
      </c>
      <c r="H282" s="23">
        <v>3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>
        <v>0</v>
      </c>
      <c r="S282" s="23">
        <v>1</v>
      </c>
      <c r="T282" s="5"/>
      <c r="U282" s="6"/>
      <c r="V282" s="7"/>
      <c r="W282" s="8"/>
      <c r="X282" s="7"/>
      <c r="Y282" s="7">
        <v>4</v>
      </c>
      <c r="Z282" s="12"/>
      <c r="AA282" s="19">
        <v>4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31</v>
      </c>
      <c r="F283" s="16" t="s">
        <v>239</v>
      </c>
      <c r="G283" s="23">
        <v>18</v>
      </c>
      <c r="H283" s="23">
        <v>2</v>
      </c>
      <c r="I283" s="16">
        <v>2</v>
      </c>
      <c r="J283" s="24"/>
      <c r="K283" s="13">
        <v>2</v>
      </c>
      <c r="L283" s="23"/>
      <c r="M283" s="5"/>
      <c r="N283" s="6"/>
      <c r="O283" s="7"/>
      <c r="P283" s="8"/>
      <c r="Q283" s="7"/>
      <c r="R283" s="19">
        <v>0</v>
      </c>
      <c r="S283" s="23">
        <v>1</v>
      </c>
      <c r="T283" s="5"/>
      <c r="U283" s="6"/>
      <c r="V283" s="7"/>
      <c r="W283" s="8"/>
      <c r="X283" s="7"/>
      <c r="Y283" s="7">
        <v>2</v>
      </c>
      <c r="Z283" s="12"/>
      <c r="AA283" s="19">
        <v>2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31</v>
      </c>
      <c r="F284" s="16" t="s">
        <v>239</v>
      </c>
      <c r="G284" s="23">
        <v>19</v>
      </c>
      <c r="H284" s="23">
        <v>5</v>
      </c>
      <c r="I284" s="16">
        <v>2</v>
      </c>
      <c r="J284" s="24"/>
      <c r="K284" s="13">
        <v>3</v>
      </c>
      <c r="L284" s="23">
        <v>1</v>
      </c>
      <c r="M284" s="5"/>
      <c r="N284" s="6">
        <v>1</v>
      </c>
      <c r="O284" s="7"/>
      <c r="P284" s="8"/>
      <c r="Q284" s="7"/>
      <c r="R284" s="19">
        <v>1</v>
      </c>
      <c r="S284" s="23">
        <v>1</v>
      </c>
      <c r="T284" s="5"/>
      <c r="U284" s="6">
        <v>1</v>
      </c>
      <c r="V284" s="7"/>
      <c r="W284" s="8"/>
      <c r="X284" s="7"/>
      <c r="Y284" s="7"/>
      <c r="Z284" s="12"/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31</v>
      </c>
      <c r="F285" s="16" t="s">
        <v>239</v>
      </c>
      <c r="G285" s="23">
        <v>19</v>
      </c>
      <c r="H285" s="23">
        <v>4</v>
      </c>
      <c r="I285" s="16">
        <v>2</v>
      </c>
      <c r="J285" s="24"/>
      <c r="K285" s="13">
        <v>2</v>
      </c>
      <c r="L285" s="23"/>
      <c r="M285" s="5"/>
      <c r="N285" s="6"/>
      <c r="O285" s="7"/>
      <c r="P285" s="8"/>
      <c r="Q285" s="7"/>
      <c r="R285" s="19">
        <v>0</v>
      </c>
      <c r="S285" s="23">
        <v>1</v>
      </c>
      <c r="T285" s="5"/>
      <c r="U285" s="6">
        <v>1</v>
      </c>
      <c r="V285" s="7"/>
      <c r="W285" s="8"/>
      <c r="X285" s="7"/>
      <c r="Y285" s="7"/>
      <c r="Z285" s="12"/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31</v>
      </c>
      <c r="F286" s="16" t="s">
        <v>239</v>
      </c>
      <c r="G286" s="23">
        <v>18</v>
      </c>
      <c r="H286" s="23">
        <v>5</v>
      </c>
      <c r="I286" s="16">
        <v>2</v>
      </c>
      <c r="J286" s="24"/>
      <c r="K286" s="13">
        <v>3</v>
      </c>
      <c r="L286" s="23">
        <v>1</v>
      </c>
      <c r="M286" s="5"/>
      <c r="N286" s="6">
        <v>1</v>
      </c>
      <c r="O286" s="7"/>
      <c r="P286" s="8"/>
      <c r="Q286" s="7"/>
      <c r="R286" s="19">
        <v>1</v>
      </c>
      <c r="S286" s="23">
        <v>1</v>
      </c>
      <c r="T286" s="5"/>
      <c r="U286" s="6">
        <v>1</v>
      </c>
      <c r="V286" s="7"/>
      <c r="W286" s="8"/>
      <c r="X286" s="7"/>
      <c r="Y286" s="7">
        <v>1</v>
      </c>
      <c r="Z286" s="12"/>
      <c r="AA286" s="19">
        <v>2</v>
      </c>
    </row>
    <row r="287" spans="1:27" ht="15.95" customHeight="1" x14ac:dyDescent="0.15">
      <c r="A287" s="1">
        <v>276</v>
      </c>
      <c r="B287" s="30">
        <v>2</v>
      </c>
      <c r="C287" s="21" t="s">
        <v>236</v>
      </c>
      <c r="D287" s="22">
        <v>1</v>
      </c>
      <c r="E287" s="22">
        <v>31</v>
      </c>
      <c r="F287" s="16" t="s">
        <v>239</v>
      </c>
      <c r="G287" s="23"/>
      <c r="H287" s="23"/>
      <c r="I287" s="16"/>
      <c r="J287" s="24"/>
      <c r="K287" s="13">
        <v>2</v>
      </c>
      <c r="L287" s="23"/>
      <c r="M287" s="5"/>
      <c r="N287" s="6"/>
      <c r="O287" s="7"/>
      <c r="P287" s="8"/>
      <c r="Q287" s="7"/>
      <c r="R287" s="19">
        <v>0</v>
      </c>
      <c r="S287" s="23">
        <v>3</v>
      </c>
      <c r="T287" s="5">
        <v>1</v>
      </c>
      <c r="U287" s="6"/>
      <c r="V287" s="7"/>
      <c r="W287" s="8"/>
      <c r="X287" s="7"/>
      <c r="Y287" s="7"/>
      <c r="Z287" s="12"/>
      <c r="AA287" s="19">
        <v>1</v>
      </c>
    </row>
    <row r="288" spans="1:27" ht="15.95" customHeight="1" x14ac:dyDescent="0.15">
      <c r="A288" s="1">
        <v>277</v>
      </c>
      <c r="B288" s="30">
        <v>2</v>
      </c>
      <c r="C288" s="21" t="s">
        <v>236</v>
      </c>
      <c r="D288" s="22">
        <v>1</v>
      </c>
      <c r="E288" s="22">
        <v>31</v>
      </c>
      <c r="F288" s="16" t="s">
        <v>239</v>
      </c>
      <c r="G288" s="23"/>
      <c r="H288" s="23"/>
      <c r="I288" s="16"/>
      <c r="J288" s="24"/>
      <c r="K288" s="13">
        <v>2</v>
      </c>
      <c r="L288" s="23"/>
      <c r="M288" s="5"/>
      <c r="N288" s="6"/>
      <c r="O288" s="7"/>
      <c r="P288" s="8"/>
      <c r="Q288" s="7"/>
      <c r="R288" s="19">
        <v>0</v>
      </c>
      <c r="S288" s="23">
        <v>3</v>
      </c>
      <c r="T288" s="5">
        <v>1</v>
      </c>
      <c r="U288" s="6"/>
      <c r="V288" s="7"/>
      <c r="W288" s="8"/>
      <c r="X288" s="7"/>
      <c r="Y288" s="7"/>
      <c r="Z288" s="12"/>
      <c r="AA288" s="19">
        <v>1</v>
      </c>
    </row>
    <row r="289" spans="1:27" ht="15.95" customHeight="1" x14ac:dyDescent="0.15">
      <c r="A289" s="1">
        <v>278</v>
      </c>
      <c r="B289" s="30">
        <v>2</v>
      </c>
      <c r="C289" s="21" t="s">
        <v>236</v>
      </c>
      <c r="D289" s="22">
        <v>1</v>
      </c>
      <c r="E289" s="22">
        <v>31</v>
      </c>
      <c r="F289" s="16" t="s">
        <v>239</v>
      </c>
      <c r="G289" s="23"/>
      <c r="H289" s="23"/>
      <c r="I289" s="16"/>
      <c r="J289" s="24"/>
      <c r="K289" s="13">
        <v>2</v>
      </c>
      <c r="L289" s="23"/>
      <c r="M289" s="5"/>
      <c r="N289" s="6"/>
      <c r="O289" s="7"/>
      <c r="P289" s="8"/>
      <c r="Q289" s="7"/>
      <c r="R289" s="19">
        <v>0</v>
      </c>
      <c r="S289" s="23">
        <v>3</v>
      </c>
      <c r="T289" s="5">
        <v>1</v>
      </c>
      <c r="U289" s="6"/>
      <c r="V289" s="7"/>
      <c r="W289" s="8"/>
      <c r="X289" s="7"/>
      <c r="Y289" s="7"/>
      <c r="Z289" s="12"/>
      <c r="AA289" s="19">
        <v>1</v>
      </c>
    </row>
    <row r="290" spans="1:27" ht="15.95" customHeight="1" x14ac:dyDescent="0.15">
      <c r="A290" s="1">
        <v>279</v>
      </c>
      <c r="B290" s="30">
        <v>2</v>
      </c>
      <c r="C290" s="21" t="s">
        <v>236</v>
      </c>
      <c r="D290" s="22">
        <v>1</v>
      </c>
      <c r="E290" s="22">
        <v>31</v>
      </c>
      <c r="F290" s="16" t="s">
        <v>239</v>
      </c>
      <c r="G290" s="23"/>
      <c r="H290" s="23"/>
      <c r="I290" s="16"/>
      <c r="J290" s="24"/>
      <c r="K290" s="13">
        <v>2</v>
      </c>
      <c r="L290" s="23"/>
      <c r="M290" s="5"/>
      <c r="N290" s="6"/>
      <c r="O290" s="7"/>
      <c r="P290" s="8"/>
      <c r="Q290" s="7"/>
      <c r="R290" s="19">
        <v>0</v>
      </c>
      <c r="S290" s="23">
        <v>3</v>
      </c>
      <c r="T290" s="5">
        <v>1</v>
      </c>
      <c r="U290" s="6"/>
      <c r="V290" s="7"/>
      <c r="W290" s="8"/>
      <c r="X290" s="7"/>
      <c r="Y290" s="7"/>
      <c r="Z290" s="12"/>
      <c r="AA290" s="19">
        <v>1</v>
      </c>
    </row>
    <row r="291" spans="1:27" ht="15.95" customHeight="1" x14ac:dyDescent="0.15">
      <c r="A291" s="1">
        <v>280</v>
      </c>
      <c r="B291" s="30">
        <v>2</v>
      </c>
      <c r="C291" s="21" t="s">
        <v>236</v>
      </c>
      <c r="D291" s="22">
        <v>1</v>
      </c>
      <c r="E291" s="22">
        <v>31</v>
      </c>
      <c r="F291" s="16" t="s">
        <v>239</v>
      </c>
      <c r="G291" s="23"/>
      <c r="H291" s="23"/>
      <c r="I291" s="16"/>
      <c r="J291" s="24"/>
      <c r="K291" s="13">
        <v>2</v>
      </c>
      <c r="L291" s="23"/>
      <c r="M291" s="5"/>
      <c r="N291" s="6"/>
      <c r="O291" s="7"/>
      <c r="P291" s="8"/>
      <c r="Q291" s="7"/>
      <c r="R291" s="19">
        <v>0</v>
      </c>
      <c r="S291" s="23">
        <v>3</v>
      </c>
      <c r="T291" s="5">
        <v>1</v>
      </c>
      <c r="U291" s="6"/>
      <c r="V291" s="7"/>
      <c r="W291" s="8"/>
      <c r="X291" s="7"/>
      <c r="Y291" s="7"/>
      <c r="Z291" s="12"/>
      <c r="AA291" s="19">
        <v>1</v>
      </c>
    </row>
    <row r="292" spans="1:27" ht="15.95" customHeight="1" x14ac:dyDescent="0.15">
      <c r="A292" s="1">
        <v>281</v>
      </c>
      <c r="B292" s="30">
        <v>2</v>
      </c>
      <c r="C292" s="21" t="s">
        <v>236</v>
      </c>
      <c r="D292" s="22">
        <v>1</v>
      </c>
      <c r="E292" s="22">
        <v>31</v>
      </c>
      <c r="F292" s="16" t="s">
        <v>239</v>
      </c>
      <c r="G292" s="23"/>
      <c r="H292" s="23"/>
      <c r="I292" s="16"/>
      <c r="J292" s="24"/>
      <c r="K292" s="13">
        <v>2</v>
      </c>
      <c r="L292" s="23"/>
      <c r="M292" s="5"/>
      <c r="N292" s="6"/>
      <c r="O292" s="7"/>
      <c r="P292" s="8"/>
      <c r="Q292" s="7"/>
      <c r="R292" s="19">
        <v>0</v>
      </c>
      <c r="S292" s="23">
        <v>3</v>
      </c>
      <c r="T292" s="5">
        <v>1</v>
      </c>
      <c r="U292" s="6"/>
      <c r="V292" s="7"/>
      <c r="W292" s="8"/>
      <c r="X292" s="7"/>
      <c r="Y292" s="7"/>
      <c r="Z292" s="12"/>
      <c r="AA292" s="19">
        <v>1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31</v>
      </c>
      <c r="F5" s="124" t="str">
        <f>ローデータ!E4</f>
        <v>金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281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275</v>
      </c>
      <c r="E13" s="124">
        <f>COUNTIFS(ローデータ!B12:B1011,2)</f>
        <v>6</v>
      </c>
      <c r="F13" s="124">
        <f>SUM(D13:E13)</f>
        <v>281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31</v>
      </c>
      <c r="E18" s="121" t="str">
        <f>ローデータ!E4</f>
        <v>金</v>
      </c>
      <c r="G18" s="228">
        <f>COUNTIFS(ローデータ!B12:B1011,2)</f>
        <v>6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0</v>
      </c>
      <c r="C25" s="213"/>
      <c r="D25" s="211">
        <f>COUNTIFS(ローデータ!$B$12:$B$1011,2,ローデータ!$K$12:$K$1011,D23)</f>
        <v>6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6</v>
      </c>
      <c r="E38" s="10">
        <f>SUM(B38:D38)</f>
        <v>6</v>
      </c>
      <c r="I38" s="73" t="s">
        <v>51</v>
      </c>
      <c r="J38" s="56">
        <f>SUMIFS(ローデータ!T12:T1011,ローデータ!$B$12:$B$1011,2,ローデータ!$K$12:$K$1011,$D$23)</f>
        <v>6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6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68"/>
      <c r="H4" s="228">
        <f>COUNTIFS(ローデータ!B12:B1011,1)</f>
        <v>275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7</v>
      </c>
      <c r="C10" s="56">
        <f>COUNTIFS(ローデータ!$B$12:$B$1011,1,ローデータ!$H$12:$H$1011,C8)</f>
        <v>65</v>
      </c>
      <c r="D10" s="56">
        <f>COUNTIFS(ローデータ!$B$12:$B$1011,1,ローデータ!$H$12:$H$1011,D8)</f>
        <v>52</v>
      </c>
      <c r="E10" s="56">
        <f>COUNTIFS(ローデータ!$B$12:$B$1011,1,ローデータ!$H$12:$H$1011,E8)</f>
        <v>39</v>
      </c>
      <c r="F10" s="56">
        <f>COUNTIFS(ローデータ!$B$12:$B$1011,1,ローデータ!$H$12:$H$1011,F8)</f>
        <v>45</v>
      </c>
      <c r="G10" s="56">
        <f>COUNTIFS(ローデータ!$B$12:$B$1011,1,ローデータ!$H$12:$H$1011,G8)</f>
        <v>22</v>
      </c>
      <c r="H10" s="56">
        <f>COUNTIFS(ローデータ!$B$12:$B$1011,1,ローデータ!$H$12:$H$1011,H8)</f>
        <v>19</v>
      </c>
      <c r="I10" s="56">
        <f>COUNTIFS(ローデータ!$B$12:$B$1011,1,ローデータ!$H$12:$H$1011,I8)</f>
        <v>19</v>
      </c>
      <c r="J10" s="56">
        <f>COUNTIFS(ローデータ!$B$12:$B$1011,1,ローデータ!$H$12:$H$1011,J8)</f>
        <v>7</v>
      </c>
      <c r="K10" s="56">
        <f>SUM(B10:J10)</f>
        <v>275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275</v>
      </c>
      <c r="D16" s="56">
        <f>SUM(B16:C16)</f>
        <v>275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153</v>
      </c>
      <c r="C23" s="213"/>
      <c r="D23" s="211">
        <f>COUNTIFS(ローデータ!$B$12:$B$1011,1,ローデータ!$K$12:$K$1011,D21)</f>
        <v>90</v>
      </c>
      <c r="E23" s="213"/>
      <c r="F23" s="211">
        <f>COUNTIFS(ローデータ!$B$12:$B$1011,1,ローデータ!$K$12:$K$1011,F21)</f>
        <v>32</v>
      </c>
      <c r="G23" s="212"/>
      <c r="H23" s="213"/>
      <c r="I23" s="56">
        <f>SUM(B23:H23)</f>
        <v>275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46</v>
      </c>
      <c r="K29" s="86">
        <f>SUMIFS(ローデータ!N12:N1011,ローデータ!$B$12:$B$1011,1,ローデータ!$K$12:$K$1011,$B$21)</f>
        <v>98</v>
      </c>
      <c r="L29" s="86">
        <f>SUMIFS(ローデータ!O12:O1011,ローデータ!$B$12:$B$1011,1,ローデータ!$K$12:$K$1011,$B$21)</f>
        <v>30</v>
      </c>
      <c r="M29" s="86">
        <f>SUMIFS(ローデータ!P12:P1011,ローデータ!$B$12:$B$1011,1,ローデータ!$K$12:$K$1011,$B$21)</f>
        <v>21</v>
      </c>
      <c r="N29" s="86">
        <f>SUMIFS(ローデータ!Q12:Q1011,ローデータ!$B$12:$B$1011,1,ローデータ!$K$12:$K$1011,$B$21)</f>
        <v>0</v>
      </c>
      <c r="O29" s="86">
        <f>SUM(J29:N29)</f>
        <v>195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147</v>
      </c>
      <c r="C30" s="56">
        <f>COUNTIFS(ローデータ!$B$12:$B$1011,1,ローデータ!$K$12:$K$1011,$B$21,ローデータ!$L$12:$L$1011,C27)</f>
        <v>4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153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86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1</v>
      </c>
      <c r="E36" s="56">
        <f>SUM(B36:D36)</f>
        <v>90</v>
      </c>
      <c r="I36" s="161" t="s">
        <v>51</v>
      </c>
      <c r="J36" s="56">
        <f>SUMIFS(ローデータ!T12:T1011,ローデータ!$B$12:$B$1011,1,ローデータ!$K$12:$K$1011,$D$21)</f>
        <v>5</v>
      </c>
      <c r="K36" s="56">
        <f>SUMIFS(ローデータ!U12:U1011,ローデータ!$B$12:$B$1011,1,ローデータ!$K$12:$K$1011,$D$21)</f>
        <v>39</v>
      </c>
      <c r="L36" s="56">
        <f>SUMIFS(ローデータ!V12:V1011,ローデータ!$B$12:$B$1011,1,ローデータ!$K$12:$K$1011,$D$21)</f>
        <v>4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9</v>
      </c>
      <c r="O36" s="56">
        <f>SUMIFS(ローデータ!Y12:Y1011,ローデータ!$B$12:$B$1011,1,ローデータ!$K$12:$K$1011,$D$21)</f>
        <v>49</v>
      </c>
      <c r="P36" s="56">
        <f>SUMIFS(ローデータ!Z12:Z1011,ローデータ!$B$12:$B$1011,1,ローデータ!$K$12:$K$1011,$D$21)</f>
        <v>1</v>
      </c>
      <c r="Q36" s="56">
        <f>SUM(J36:P36)</f>
        <v>107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29</v>
      </c>
      <c r="C44" s="86">
        <f>COUNTIFS(ローデータ!$B$12:$B$1011,1,ローデータ!$K$12:$K$1011,$F$21,ローデータ!$L$12:$L$1011,C41)</f>
        <v>3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32</v>
      </c>
      <c r="H44" s="89">
        <f>COUNTIFS(ローデータ!$B$12:$B$1011,1,ローデータ!$K$12:$K$1011,$F$21,ローデータ!$S$12:$S$1011,H41)</f>
        <v>29</v>
      </c>
      <c r="I44" s="90">
        <f>COUNTIFS(ローデータ!$B$12:$B$1011,1,ローデータ!$K$12:$K$1011,$F$21,ローデータ!$S$12:$S$1011,I41)</f>
        <v>3</v>
      </c>
      <c r="J44" s="90">
        <f>COUNTIFS(ローデータ!$B$12:$B$1011,1,ローデータ!$K$12:$K$1011,$F$21,ローデータ!$S$12:$S$1011,J41)</f>
        <v>0</v>
      </c>
      <c r="K44" s="90">
        <f>SUM(H44:J44)</f>
        <v>32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20</v>
      </c>
      <c r="D50" s="91">
        <f>SUMIFS(ローデータ!O12:O1011,ローデータ!$B$12:$B$1011,1,ローデータ!$K$12:$K$1011,$F$21)</f>
        <v>13</v>
      </c>
      <c r="E50" s="92">
        <f>SUMIFS(ローデータ!P12:P1011,ローデータ!$B$12:$B$1011,1,ローデータ!$K$12:$K$1011,$F$21)</f>
        <v>2</v>
      </c>
      <c r="F50" s="91">
        <f>SUMIFS(ローデータ!Q12:Q1011,ローデータ!$B$12:$B$1011,1,ローデータ!$K$12:$K$1011,$F$21)</f>
        <v>0</v>
      </c>
      <c r="G50" s="93">
        <f>SUM(B50:F50)</f>
        <v>37</v>
      </c>
      <c r="H50" s="94">
        <f>SUMIFS(ローデータ!T12:T1011,ローデータ!$B$12:$B$1011,1,ローデータ!$K$12:$K$1011,$F$21)</f>
        <v>4</v>
      </c>
      <c r="I50" s="91">
        <f>SUMIFS(ローデータ!U12:U1011,ローデータ!$B$12:$B$1011,1,ローデータ!$K$12:$K$1011,$F$21)</f>
        <v>17</v>
      </c>
      <c r="J50" s="91">
        <f>SUMIFS(ローデータ!V12:V1011,ローデータ!$B$12:$B$1011,1,ローデータ!$K$12:$K$1011,$F$21)</f>
        <v>13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6</v>
      </c>
      <c r="M50" s="91">
        <f>SUMIFS(ローデータ!Y12:Y1011,ローデータ!$B$12:$B$1011,1,ローデータ!$K$12:$K$1011,$F$21)</f>
        <v>7</v>
      </c>
      <c r="N50" s="91">
        <f>SUMIFS(ローデータ!Z12:Z1011,ローデータ!$B$12:$B$1011,1,ローデータ!$K$12:$K$1011,$F$21)</f>
        <v>2</v>
      </c>
      <c r="O50" s="95">
        <f>SUM(H50:N50)</f>
        <v>49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7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7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65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65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52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52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39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39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45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45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22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22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19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19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19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19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7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7</v>
      </c>
    </row>
    <row r="68" spans="1:15" ht="14.1" customHeight="1" thickTop="1" x14ac:dyDescent="0.15">
      <c r="A68" s="400" t="s">
        <v>50</v>
      </c>
      <c r="B68" s="401"/>
      <c r="C68" s="100">
        <f>SUM(C59:C67)</f>
        <v>275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275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7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7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30</v>
      </c>
      <c r="D76" s="213"/>
      <c r="E76" s="211">
        <f>COUNTIFS(ローデータ!$B$12:$B$1011,1,ローデータ!$H$12:$H$1011,$A$76,ローデータ!$K$12:$K$1011,E73)</f>
        <v>29</v>
      </c>
      <c r="F76" s="213"/>
      <c r="G76" s="211">
        <f>COUNTIFS(ローデータ!$B$12:$B$1011,1,ローデータ!$H$12:$H$1011,$A$76,ローデータ!$K$12:$K$1011,G73)</f>
        <v>6</v>
      </c>
      <c r="H76" s="212"/>
      <c r="I76" s="212"/>
      <c r="J76" s="104">
        <f t="shared" si="2"/>
        <v>65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20</v>
      </c>
      <c r="D77" s="213"/>
      <c r="E77" s="211">
        <f>COUNTIFS(ローデータ!$B$12:$B$1011,1,ローデータ!$H$12:$H$1011,$A$77,ローデータ!$K$12:$K$1011,E73)</f>
        <v>25</v>
      </c>
      <c r="F77" s="213"/>
      <c r="G77" s="211">
        <f>COUNTIFS(ローデータ!$B$12:$B$1011,1,ローデータ!$H$12:$H$1011,$A$77,ローデータ!$K$12:$K$1011,G73)</f>
        <v>7</v>
      </c>
      <c r="H77" s="212"/>
      <c r="I77" s="212"/>
      <c r="J77" s="104">
        <f t="shared" si="2"/>
        <v>52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20</v>
      </c>
      <c r="D78" s="213"/>
      <c r="E78" s="211">
        <f>COUNTIFS(ローデータ!$B$12:$B$1011,1,ローデータ!$H$12:$H$1011,$A$78,ローデータ!$K$12:$K$1011,E73)</f>
        <v>12</v>
      </c>
      <c r="F78" s="213"/>
      <c r="G78" s="211">
        <f>COUNTIFS(ローデータ!$B$12:$B$1011,1,ローデータ!$H$12:$H$1011,$A$78,ローデータ!$K$12:$K$1011,G73)</f>
        <v>7</v>
      </c>
      <c r="H78" s="212"/>
      <c r="I78" s="212"/>
      <c r="J78" s="104">
        <f t="shared" si="2"/>
        <v>39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31</v>
      </c>
      <c r="D79" s="213"/>
      <c r="E79" s="211">
        <f>COUNTIFS(ローデータ!$B$12:$B$1011,1,ローデータ!$H$12:$H$1011,$A$79,ローデータ!$K$12:$K$1011,E73)</f>
        <v>9</v>
      </c>
      <c r="F79" s="213"/>
      <c r="G79" s="211">
        <f>COUNTIFS(ローデータ!$B$12:$B$1011,1,ローデータ!$H$12:$H$1011,$A$79,ローデータ!$K$12:$K$1011,G73)</f>
        <v>5</v>
      </c>
      <c r="H79" s="212"/>
      <c r="I79" s="212"/>
      <c r="J79" s="104">
        <f t="shared" si="2"/>
        <v>45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16</v>
      </c>
      <c r="D80" s="213"/>
      <c r="E80" s="211">
        <f>COUNTIFS(ローデータ!$B$12:$B$1011,1,ローデータ!$H$12:$H$1011,$A$80,ローデータ!$K$12:$K$1011,E73)</f>
        <v>5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22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13</v>
      </c>
      <c r="D81" s="213"/>
      <c r="E81" s="211">
        <f>COUNTIFS(ローデータ!$B$12:$B$1011,1,ローデータ!$H$12:$H$1011,$A$81,ローデータ!$K$12:$K$1011,E73)</f>
        <v>4</v>
      </c>
      <c r="F81" s="213"/>
      <c r="G81" s="211">
        <f>COUNTIFS(ローデータ!$B$12:$B$1011,1,ローデータ!$H$12:$H$1011,$A$81,ローデータ!$K$12:$K$1011,G73)</f>
        <v>2</v>
      </c>
      <c r="H81" s="212"/>
      <c r="I81" s="212"/>
      <c r="J81" s="104">
        <f t="shared" si="2"/>
        <v>19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11</v>
      </c>
      <c r="D82" s="213"/>
      <c r="E82" s="211">
        <f>COUNTIFS(ローデータ!$B$12:$B$1011,1,ローデータ!$H$12:$H$1011,$A$82,ローデータ!$K$12:$K$1011,E73)</f>
        <v>4</v>
      </c>
      <c r="F82" s="213"/>
      <c r="G82" s="211">
        <f>COUNTIFS(ローデータ!$B$12:$B$1011,1,ローデータ!$H$12:$H$1011,$A$82,ローデータ!$K$12:$K$1011,G73)</f>
        <v>4</v>
      </c>
      <c r="H82" s="212"/>
      <c r="I82" s="212"/>
      <c r="J82" s="104">
        <f t="shared" si="2"/>
        <v>19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5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7</v>
      </c>
    </row>
    <row r="84" spans="1:17" ht="14.1" customHeight="1" thickTop="1" x14ac:dyDescent="0.15">
      <c r="A84" s="400" t="s">
        <v>50</v>
      </c>
      <c r="B84" s="401"/>
      <c r="C84" s="402">
        <f>SUM(C75:D83)</f>
        <v>153</v>
      </c>
      <c r="D84" s="403"/>
      <c r="E84" s="402">
        <f>SUM(E75:F83)</f>
        <v>90</v>
      </c>
      <c r="F84" s="403"/>
      <c r="G84" s="404">
        <f>SUM(G75:I83)</f>
        <v>32</v>
      </c>
      <c r="H84" s="404"/>
      <c r="I84" s="402"/>
      <c r="J84" s="106">
        <f t="shared" si="2"/>
        <v>275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2</v>
      </c>
      <c r="M92" s="88">
        <f>SUMIFS(ローデータ!$N$12:$N$1011,ローデータ!$B$12:$B$1011,1,ローデータ!$K$12:$K$1011,$B$21,ローデータ!$H$12:$H$1011,J92)</f>
        <v>5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7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30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5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39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29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30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5</v>
      </c>
      <c r="M94" s="88">
        <f>SUMIFS(ローデータ!$N$12:$N$1011,ローデータ!$B$12:$B$1011,1,ローデータ!$K$12:$K$1011,$B$21,ローデータ!$H$12:$H$1011,J94)</f>
        <v>13</v>
      </c>
      <c r="N94" s="88">
        <f>SUMIFS(ローデータ!$O$12:$O$1011,ローデータ!$B$12:$B$1011,1,ローデータ!$K$12:$K$1011,$B$21,ローデータ!$H$12:$H$1011,J94)</f>
        <v>3</v>
      </c>
      <c r="O94" s="88">
        <f>SUMIFS(ローデータ!$P$12:$P$1011,ローデータ!$B$12:$B$1011,1,ローデータ!$K$12:$K$1011,$B$21,ローデータ!$H$12:$H$1011,J94)</f>
        <v>5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26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8</v>
      </c>
      <c r="M95" s="88">
        <f>SUMIFS(ローデータ!$N$12:$N$1011,ローデータ!$B$12:$B$1011,1,ローデータ!$K$12:$K$1011,$B$21,ローデータ!$H$12:$H$1011,J95)</f>
        <v>7</v>
      </c>
      <c r="N95" s="88">
        <f>SUMIFS(ローデータ!$O$12:$O$1011,ローデータ!$B$12:$B$1011,1,ローデータ!$K$12:$K$1011,$B$21,ローデータ!$H$12:$H$1011,J95)</f>
        <v>9</v>
      </c>
      <c r="O95" s="88">
        <f>SUMIFS(ローデータ!$P$12:$P$1011,ローデータ!$B$12:$B$1011,1,ローデータ!$K$12:$K$1011,$B$21,ローデータ!$H$12:$H$1011,J95)</f>
        <v>4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28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18</v>
      </c>
      <c r="D96" s="56">
        <f>COUNTIFS(ローデータ!$B$12:$B$1011,1,ローデータ!$K$12:$K$1011,$B$21,ローデータ!$L$12:$L$1011,$D$90,ローデータ!$H$12:$H$1011,A96)</f>
        <v>2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20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11</v>
      </c>
      <c r="M96" s="88">
        <f>SUMIFS(ローデータ!$N$12:$N$1011,ローデータ!$B$12:$B$1011,1,ローデータ!$K$12:$K$1011,$B$21,ローデータ!$H$12:$H$1011,J96)</f>
        <v>18</v>
      </c>
      <c r="N96" s="88">
        <f>SUMIFS(ローデータ!$O$12:$O$1011,ローデータ!$B$12:$B$1011,1,ローデータ!$K$12:$K$1011,$B$21,ローデータ!$H$12:$H$1011,J96)</f>
        <v>7</v>
      </c>
      <c r="O96" s="88">
        <f>SUMIFS(ローデータ!$P$12:$P$1011,ローデータ!$B$12:$B$1011,1,ローデータ!$K$12:$K$1011,$B$21,ローデータ!$H$12:$H$1011,J96)</f>
        <v>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39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30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31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6</v>
      </c>
      <c r="M97" s="88">
        <f>SUMIFS(ローデータ!$N$12:$N$1011,ローデータ!$B$12:$B$1011,1,ローデータ!$K$12:$K$1011,$B$21,ローデータ!$H$12:$H$1011,J97)</f>
        <v>12</v>
      </c>
      <c r="N97" s="88">
        <f>SUMIFS(ローデータ!$O$12:$O$1011,ローデータ!$B$12:$B$1011,1,ローデータ!$K$12:$K$1011,$B$21,ローデータ!$H$12:$H$1011,J97)</f>
        <v>1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19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16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7</v>
      </c>
      <c r="M98" s="88">
        <f>SUMIFS(ローデータ!$N$12:$N$1011,ローデータ!$B$12:$B$1011,1,ローデータ!$K$12:$K$1011,$B$21,ローデータ!$H$12:$H$1011,J98)</f>
        <v>6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2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19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13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13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2</v>
      </c>
      <c r="M99" s="88">
        <f>SUMIFS(ローデータ!$N$12:$N$1011,ローデータ!$B$12:$B$1011,1,ローデータ!$K$12:$K$1011,$B$21,ローデータ!$H$12:$H$1011,J99)</f>
        <v>4</v>
      </c>
      <c r="N99" s="88">
        <f>SUMIFS(ローデータ!$O$12:$O$1011,ローデータ!$B$12:$B$1011,1,ローデータ!$K$12:$K$1011,$B$21,ローデータ!$H$12:$H$1011,J99)</f>
        <v>4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10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11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3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7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5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5</v>
      </c>
      <c r="J101" s="155" t="s">
        <v>50</v>
      </c>
      <c r="K101" s="156"/>
      <c r="L101" s="103">
        <f>SUM(L92:L100)</f>
        <v>46</v>
      </c>
      <c r="M101" s="103">
        <f>SUM(M92:M100)</f>
        <v>98</v>
      </c>
      <c r="N101" s="103">
        <f>SUM(N92:N100)</f>
        <v>30</v>
      </c>
      <c r="O101" s="103">
        <f>SUM(O92:O100)</f>
        <v>21</v>
      </c>
      <c r="P101" s="103">
        <f>SUM(P92:P100)</f>
        <v>0</v>
      </c>
      <c r="Q101" s="103">
        <f t="shared" si="3"/>
        <v>195</v>
      </c>
    </row>
    <row r="102" spans="1:17" ht="14.1" customHeight="1" x14ac:dyDescent="0.15">
      <c r="A102" s="155" t="s">
        <v>50</v>
      </c>
      <c r="B102" s="156"/>
      <c r="C102" s="56">
        <f>SUM(C93:C101)</f>
        <v>147</v>
      </c>
      <c r="D102" s="56">
        <f>SUM(D93:D101)</f>
        <v>4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153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29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17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2</v>
      </c>
      <c r="O110" s="109">
        <f>SUMIFS(ローデータ!$Y$12:$Y$1011,ローデータ!$B$12:$B$1011,1,ローデータ!$K$12:$K$1011,$D$21,ローデータ!$H$12:$H$1011,H110)</f>
        <v>16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36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25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25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9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3</v>
      </c>
      <c r="O111" s="109">
        <f>SUMIFS(ローデータ!$Y$12:$Y$1011,ローデータ!$B$12:$B$1011,1,ローデータ!$K$12:$K$1011,$D$21,ローデータ!$H$12:$H$1011,H111)</f>
        <v>16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31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12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1</v>
      </c>
      <c r="K112" s="109">
        <f>SUMIFS(ローデータ!$U$12:$U$1011,ローデータ!$B$12:$B$1011,1,ローデータ!$K$12:$K$1011,$D$21,ローデータ!$H$12:$H$1011,H112)</f>
        <v>5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5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8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9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1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9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3</v>
      </c>
      <c r="D114" s="109">
        <f>COUNTIFS(ローデータ!$B$12:$B$1011,1,ローデータ!$K$12:$K$1011,$D$21,ローデータ!$S$12:$S$1011,$D$107,ローデータ!$H$12:$H$1011,A114)</f>
        <v>2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1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4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4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1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1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4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4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4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2</v>
      </c>
      <c r="O116" s="109">
        <f>SUMIFS(ローデータ!$Y$12:$Y$1011,ローデータ!$B$12:$B$1011,1,ローデータ!$K$12:$K$1011,$D$21,ローデータ!$H$12:$H$1011,H116)</f>
        <v>5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8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1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1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1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86</v>
      </c>
      <c r="D118" s="109">
        <f t="shared" ref="D118:E118" si="7">SUM(D109:D117)</f>
        <v>3</v>
      </c>
      <c r="E118" s="109">
        <f t="shared" si="7"/>
        <v>1</v>
      </c>
      <c r="F118" s="109">
        <f>SUM(C118:E118)</f>
        <v>90</v>
      </c>
      <c r="G118" s="78"/>
      <c r="H118" s="313" t="s">
        <v>50</v>
      </c>
      <c r="I118" s="315"/>
      <c r="J118" s="109">
        <f t="shared" ref="J118:P118" si="8">SUM(J109:J117)</f>
        <v>5</v>
      </c>
      <c r="K118" s="109">
        <f t="shared" si="8"/>
        <v>39</v>
      </c>
      <c r="L118" s="109">
        <f t="shared" si="8"/>
        <v>4</v>
      </c>
      <c r="M118" s="109">
        <f t="shared" si="8"/>
        <v>0</v>
      </c>
      <c r="N118" s="109">
        <f t="shared" si="8"/>
        <v>9</v>
      </c>
      <c r="O118" s="109">
        <f t="shared" si="8"/>
        <v>49</v>
      </c>
      <c r="P118" s="109">
        <f t="shared" si="8"/>
        <v>1</v>
      </c>
      <c r="Q118" s="109">
        <f t="shared" si="5"/>
        <v>107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5</v>
      </c>
      <c r="D128" s="112">
        <f>COUNTIFS(ローデータ!$B$12:$B$1011,1,ローデータ!$K$12:$K$1011,$F$21,ローデータ!$L$12:$L$1011,$D$124,ローデータ!$H$12:$H$1011,A128)</f>
        <v>1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6</v>
      </c>
      <c r="I128" s="115">
        <f>COUNTIFS(ローデータ!$B$12:$B$1011,1,ローデータ!$K$12:$K$1011,$F$21,ローデータ!$S$12:$S$1011,$I$124,ローデータ!$H$12:$H$1011,A128)</f>
        <v>5</v>
      </c>
      <c r="J128" s="112">
        <f>COUNTIFS(ローデータ!$B$12:$B$1011,1,ローデータ!$K$12:$K$1011,$F$21,ローデータ!$S$12:$S$1011,$J$124,ローデータ!$H$12:$H$1011,A128)</f>
        <v>1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1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7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1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7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5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5</v>
      </c>
      <c r="I131" s="115">
        <f>COUNTIFS(ローデータ!$B$12:$B$1011,1,ローデータ!$K$12:$K$1011,$F$21,ローデータ!$S$12:$S$1011,$I$124,ローデータ!$H$12:$H$1011,A131)</f>
        <v>5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1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1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2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2</v>
      </c>
      <c r="I133" s="115">
        <f>COUNTIFS(ローデータ!$B$12:$B$1011,1,ローデータ!$K$12:$K$1011,$F$21,ローデータ!$S$12:$S$1011,$I$124,ローデータ!$H$12:$H$1011,A133)</f>
        <v>2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4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4</v>
      </c>
      <c r="I134" s="115">
        <f>COUNTIFS(ローデータ!$B$12:$B$1011,1,ローデータ!$K$12:$K$1011,$F$21,ローデータ!$S$12:$S$1011,$I$124,ローデータ!$H$12:$H$1011,A134)</f>
        <v>4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4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29</v>
      </c>
      <c r="D136" s="109">
        <f t="shared" ref="D136:G136" si="11">SUM(D127:D135)</f>
        <v>3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32</v>
      </c>
      <c r="I136" s="111">
        <f>SUM(I127:I135)</f>
        <v>29</v>
      </c>
      <c r="J136" s="109">
        <f>SUM(J127:J135)</f>
        <v>3</v>
      </c>
      <c r="K136" s="109">
        <f>SUM(K127:K135)</f>
        <v>0</v>
      </c>
      <c r="L136" s="109">
        <f t="shared" si="9"/>
        <v>32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4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7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4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0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6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9</v>
      </c>
      <c r="I145" s="94">
        <f>SUMIFS(ローデータ!$T$12:$T$1011,ローデータ!$B$12:$B$1011,1,ローデータ!$K$12:$K$1011,$F$21,ローデータ!$H$12:$H$1011,A145)</f>
        <v>3</v>
      </c>
      <c r="J145" s="91">
        <f>SUMIFS(ローデータ!$U$12:$U$1011,ローデータ!$B$12:$B$1011,1,ローデータ!$K$12:$K$1011,$F$21,ローデータ!$H$12:$H$1011,A145)</f>
        <v>2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4</v>
      </c>
      <c r="N145" s="91">
        <f>SUMIFS(ローデータ!$Y$12:$Y$1011,ローデータ!$B$12:$B$1011,1,ローデータ!$K$12:$K$1011,$F$21,ローデータ!$H$12:$H$1011,A145)</f>
        <v>3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14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3</v>
      </c>
      <c r="E146" s="91">
        <f>SUMIFS(ローデータ!$O$12:$O$1011,ローデータ!$B$12:$B$1011,1,ローデータ!$K$12:$K$1011,$F$21,ローデータ!$H$12:$H$1011,A146)</f>
        <v>2</v>
      </c>
      <c r="F146" s="92">
        <f>SUMIFS(ローデータ!$P$12:$P$1011,ローデータ!$B$12:$B$1011,1,ローデータ!$K$12:$K$1011,$F$21,ローデータ!$H$12:$H$1011,A146)</f>
        <v>1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3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2</v>
      </c>
      <c r="O146" s="91">
        <f>SUMIFS(ローデータ!$Z$12:$Z$1011,ローデータ!$B$12:$B$1011,1,ローデータ!$K$12:$K$1011,$F$21,ローデータ!$H$12:$H$1011,A146)</f>
        <v>1</v>
      </c>
      <c r="P146" s="56">
        <f t="shared" si="13"/>
        <v>10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1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4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1</v>
      </c>
      <c r="O147" s="91">
        <f>SUMIFS(ローデータ!$Z$12:$Z$1011,ローデータ!$B$12:$B$1011,1,ローデータ!$K$12:$K$1011,$F$21,ローデータ!$H$12:$H$1011,A147)</f>
        <v>1</v>
      </c>
      <c r="P147" s="56">
        <f t="shared" si="13"/>
        <v>8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1</v>
      </c>
      <c r="E149" s="91">
        <f>SUMIFS(ローデータ!$O$12:$O$1011,ローデータ!$B$12:$B$1011,1,ローデータ!$K$12:$K$1011,$F$21,ローデータ!$H$12:$H$1011,A149)</f>
        <v>2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3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1</v>
      </c>
      <c r="K149" s="91">
        <f>SUMIFS(ローデータ!$V$12:$V$1011,ローデータ!$B$12:$B$1011,1,ローデータ!$K$12:$K$1011,$F$21,ローデータ!$H$12:$H$1011,A149)</f>
        <v>3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1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5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3</v>
      </c>
      <c r="E150" s="91">
        <f>SUMIFS(ローデータ!$O$12:$O$1011,ローデータ!$B$12:$B$1011,1,ローデータ!$K$12:$K$1011,$F$21,ローデータ!$H$12:$H$1011,A150)</f>
        <v>2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5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2</v>
      </c>
      <c r="K150" s="91">
        <f>SUMIFS(ローデータ!$V$12:$V$1011,ローデータ!$B$12:$B$1011,1,ローデータ!$K$12:$K$1011,$F$21,ローデータ!$H$12:$H$1011,A150)</f>
        <v>2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4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20</v>
      </c>
      <c r="E152" s="56">
        <f>SUM(E143:E151)</f>
        <v>13</v>
      </c>
      <c r="F152" s="56">
        <f>SUM(F143:F151)</f>
        <v>2</v>
      </c>
      <c r="G152" s="56">
        <f>SUM(G143:G151)</f>
        <v>0</v>
      </c>
      <c r="H152" s="116">
        <f t="shared" ref="H152" si="14">SUM(C152:G152)</f>
        <v>37</v>
      </c>
      <c r="I152" s="56">
        <f t="shared" ref="I152:O152" si="15">SUM(I143:I151)</f>
        <v>4</v>
      </c>
      <c r="J152" s="56">
        <f t="shared" si="15"/>
        <v>17</v>
      </c>
      <c r="K152" s="56">
        <f t="shared" si="15"/>
        <v>13</v>
      </c>
      <c r="L152" s="56">
        <f t="shared" si="15"/>
        <v>0</v>
      </c>
      <c r="M152" s="56">
        <f t="shared" si="15"/>
        <v>6</v>
      </c>
      <c r="N152" s="56">
        <f t="shared" si="15"/>
        <v>7</v>
      </c>
      <c r="O152" s="56">
        <f t="shared" si="15"/>
        <v>2</v>
      </c>
      <c r="P152" s="56">
        <f t="shared" si="13"/>
        <v>49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153</v>
      </c>
      <c r="G159" s="213"/>
      <c r="H159" s="211">
        <f>COUNTIFS(ローデータ!$B$12:$B$1011,1,ローデータ!$I$12:$I$1011,$C$14,ローデータ!$K$12:$K$1011,H157)</f>
        <v>90</v>
      </c>
      <c r="I159" s="213"/>
      <c r="J159" s="211">
        <f>COUNTIFS(ローデータ!$B$12:$B$1011,1,ローデータ!$I$12:$I$1011,$C$14,ローデータ!$K$12:$K$1011,J157)</f>
        <v>32</v>
      </c>
      <c r="K159" s="212"/>
      <c r="L159" s="213"/>
      <c r="M159" s="56">
        <f t="shared" ref="M159:M171" si="16">SUM(F159:L159)</f>
        <v>275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153</v>
      </c>
      <c r="G171" s="213"/>
      <c r="H171" s="211">
        <f>SUM(H159:I170)</f>
        <v>90</v>
      </c>
      <c r="I171" s="213"/>
      <c r="J171" s="211">
        <f>SUM(J159:L170)</f>
        <v>32</v>
      </c>
      <c r="K171" s="212"/>
      <c r="L171" s="213"/>
      <c r="M171" s="56">
        <f t="shared" si="16"/>
        <v>275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147</v>
      </c>
      <c r="G179" s="56">
        <f>COUNTIFS(ローデータ!$B$12:$B$1011,1,ローデータ!$I$12:$I$1011,$C$14,ローデータ!$K$12:$K$1011,$B$21,ローデータ!$L$12:$L$1011,G176)</f>
        <v>4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153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147</v>
      </c>
      <c r="G191" s="56">
        <f>SUM(G179:G190)</f>
        <v>4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153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46</v>
      </c>
      <c r="G198" s="90">
        <f>SUMIFS(ローデータ!N12:N1011,ローデータ!$B$12:$B$1011,1,ローデータ!$I$12:$I$1011,$C$14,ローデータ!$K$12:$K$1011,$B$21)</f>
        <v>98</v>
      </c>
      <c r="H198" s="90">
        <f>SUMIFS(ローデータ!O12:O1011,ローデータ!$B$12:$B$1011,1,ローデータ!$I$12:$I$1011,$C$14,ローデータ!$K$12:$K$1011,$B$21)</f>
        <v>30</v>
      </c>
      <c r="I198" s="90">
        <f>SUMIFS(ローデータ!P12:P1011,ローデータ!$B$12:$B$1011,1,ローデータ!$I$12:$I$1011,$C$14,ローデータ!$K$12:$K$1011,$B$21)</f>
        <v>21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195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46</v>
      </c>
      <c r="G210" s="95">
        <f t="shared" ref="G210:I210" si="19">SUM(G198:G209)</f>
        <v>98</v>
      </c>
      <c r="H210" s="95">
        <f>SUM(H198:H209)</f>
        <v>30</v>
      </c>
      <c r="I210" s="95">
        <f t="shared" si="19"/>
        <v>21</v>
      </c>
      <c r="J210" s="95">
        <f>SUM(J198:J209)</f>
        <v>0</v>
      </c>
      <c r="K210" s="119">
        <f t="shared" si="18"/>
        <v>195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86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90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86</v>
      </c>
      <c r="G228" s="56">
        <f>SUM(G216:G227)</f>
        <v>3</v>
      </c>
      <c r="H228" s="56">
        <f>SUM(H216:H227)</f>
        <v>1</v>
      </c>
      <c r="I228" s="56">
        <f t="shared" si="20"/>
        <v>90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5</v>
      </c>
      <c r="G234" s="90">
        <f>SUMIFS(ローデータ!U12:U1011,ローデータ!$B$12:$B$1011,1,ローデータ!$I$12:$I$1011,$C$14,ローデータ!$K$12:$K$1011,$D$21)</f>
        <v>39</v>
      </c>
      <c r="H234" s="90">
        <f>SUMIFS(ローデータ!V12:V1011,ローデータ!$B$12:$B$1011,1,ローデータ!$I$12:$I$1011,$C$14,ローデータ!$K$12:$K$1011,$D$21)</f>
        <v>4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9</v>
      </c>
      <c r="K234" s="90">
        <f>SUMIFS(ローデータ!Y12:Y1011,ローデータ!$B$12:$B$1011,1,ローデータ!$I$12:$I$1011,$C$14,ローデータ!$K$12:$K$1011,$D$21)</f>
        <v>49</v>
      </c>
      <c r="L234" s="90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107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5</v>
      </c>
      <c r="G246" s="95">
        <f t="shared" ref="G246:L246" si="22">SUM(G234:G245)</f>
        <v>39</v>
      </c>
      <c r="H246" s="95">
        <f t="shared" si="22"/>
        <v>4</v>
      </c>
      <c r="I246" s="95">
        <f>SUM(I234:I245)</f>
        <v>0</v>
      </c>
      <c r="J246" s="95">
        <f t="shared" si="22"/>
        <v>9</v>
      </c>
      <c r="K246" s="95">
        <f>SUM(K234:K245)</f>
        <v>49</v>
      </c>
      <c r="L246" s="95">
        <f t="shared" si="22"/>
        <v>1</v>
      </c>
      <c r="M246" s="56">
        <f t="shared" si="21"/>
        <v>107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29</v>
      </c>
      <c r="G254" s="56">
        <f>COUNTIFS(ローデータ!$B$12:$B$1011,1,ローデータ!$I$12:$I$1011,$C$14,ローデータ!$K$12:$K$1011,$F$21,ローデータ!$L$12:$L$1011,G251)</f>
        <v>3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32</v>
      </c>
      <c r="L254" s="56">
        <f>COUNTIFS(ローデータ!$B$12:$B$1011,1,ローデータ!$I$12:$I$1011,$C$14,ローデータ!$K$12:$K$1011,$F$21,ローデータ!$S$12:$S$1011,L251)</f>
        <v>29</v>
      </c>
      <c r="M254" s="56">
        <f>COUNTIFS(ローデータ!$B$12:$B$1011,1,ローデータ!$I$12:$I$1011,$C$14,ローデータ!$K$12:$K$1011,$F$21,ローデータ!$S$12:$S$1011,M251)</f>
        <v>3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32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29</v>
      </c>
      <c r="G266" s="56">
        <f t="shared" ref="G266" si="25">SUM(G254:G265)</f>
        <v>3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32</v>
      </c>
      <c r="L266" s="95">
        <f>SUM(L254:L265)</f>
        <v>29</v>
      </c>
      <c r="M266" s="95">
        <f>SUM(M254:M265)</f>
        <v>3</v>
      </c>
      <c r="N266" s="95">
        <f>SUM(N254:N265)</f>
        <v>0</v>
      </c>
      <c r="O266" s="56">
        <f>SUM(L266:N266)</f>
        <v>32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2</v>
      </c>
      <c r="G272" s="90">
        <f>SUMIFS(ローデータ!N86:N1085,ローデータ!$B$12:$B$1011,1,ローデータ!$I$12:$I$1011,$C$14,ローデータ!$K$12:$K$1011,$F$21)</f>
        <v>13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3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21</v>
      </c>
      <c r="L272" s="95">
        <f>SUMIFS(ローデータ!$T$12:$T$1011,ローデータ!$B$12:$B$1011,1,ローデータ!$I$12:$I$1011,$C$14,ローデータ!$K$12:$K$1011,$F$21)</f>
        <v>4</v>
      </c>
      <c r="M272" s="95">
        <f>SUMIFS(ローデータ!$U$12:$U$1011,ローデータ!$B$12:$B$1011,1,ローデータ!$I$12:$I$1011,$C$14,ローデータ!$K$12:$K$1011,$F$21)</f>
        <v>17</v>
      </c>
      <c r="N272" s="95">
        <f>SUMIFS(ローデータ!$V$12:$V$1011,ローデータ!$B$12:$B$1011,1,ローデータ!$I$12:$I$1011,$C$14,ローデータ!$K$12:$K$1011,$F$21)</f>
        <v>13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7</v>
      </c>
      <c r="R272" s="95">
        <f>SUMIFS(ローデータ!$Z$12:$Z$1011,ローデータ!$B$12:$B$1011,1,ローデータ!$I$12:$I$1011,$C$14,ローデータ!$K$12:$K$1011,$F$21)</f>
        <v>2</v>
      </c>
      <c r="S272" s="56">
        <f>SUM(L272:R272)</f>
        <v>49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13</v>
      </c>
      <c r="H284" s="56">
        <f t="shared" si="28"/>
        <v>3</v>
      </c>
      <c r="I284" s="56">
        <f t="shared" si="28"/>
        <v>3</v>
      </c>
      <c r="J284" s="56">
        <f t="shared" si="28"/>
        <v>0</v>
      </c>
      <c r="K284" s="96">
        <f t="shared" si="26"/>
        <v>21</v>
      </c>
      <c r="L284" s="95">
        <f>SUM(L272:L283)</f>
        <v>4</v>
      </c>
      <c r="M284" s="95">
        <f t="shared" ref="M284:R284" si="29">SUM(M272:M283)</f>
        <v>17</v>
      </c>
      <c r="N284" s="95">
        <f t="shared" si="29"/>
        <v>13</v>
      </c>
      <c r="O284" s="95">
        <f t="shared" si="29"/>
        <v>0</v>
      </c>
      <c r="P284" s="95">
        <f t="shared" si="29"/>
        <v>6</v>
      </c>
      <c r="Q284" s="95">
        <f t="shared" si="29"/>
        <v>7</v>
      </c>
      <c r="R284" s="95">
        <f t="shared" si="29"/>
        <v>2</v>
      </c>
      <c r="S284" s="56">
        <f t="shared" si="27"/>
        <v>49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9</v>
      </c>
      <c r="H4" s="147" t="s">
        <v>53</v>
      </c>
      <c r="K4" s="228">
        <f>COUNTIFS(ローデータ!B12:B1011,1,ローデータ!G12:G1011,$G$4)</f>
        <v>30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6</v>
      </c>
      <c r="F84" s="403"/>
      <c r="G84" s="404">
        <f>SUM(G75:I83)</f>
        <v>2</v>
      </c>
      <c r="H84" s="404"/>
      <c r="I84" s="402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3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8</v>
      </c>
      <c r="M101" s="103">
        <f>SUM(M92:M100)</f>
        <v>14</v>
      </c>
      <c r="N101" s="103">
        <f>SUM(N92:N100)</f>
        <v>3</v>
      </c>
      <c r="O101" s="103">
        <f>SUM(O92:O100)</f>
        <v>6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2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1</v>
      </c>
      <c r="J136" s="109">
        <f>SUM(J127:J135)</f>
        <v>1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30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6</v>
      </c>
      <c r="I171" s="213"/>
      <c r="J171" s="211">
        <f>SUM(J159:L170)</f>
        <v>2</v>
      </c>
      <c r="K171" s="212"/>
      <c r="L171" s="213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14</v>
      </c>
      <c r="H210" s="95">
        <f>SUM(H198:H209)</f>
        <v>3</v>
      </c>
      <c r="I210" s="95">
        <f t="shared" si="19"/>
        <v>6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1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2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1</v>
      </c>
      <c r="M266" s="95">
        <f>SUM(M254:M265)</f>
        <v>1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10</v>
      </c>
      <c r="H4" s="147" t="s">
        <v>53</v>
      </c>
      <c r="K4" s="228">
        <f>COUNTIFS(ローデータ!B12:B1011,1,ローデータ!G12:G1011,$G$4)</f>
        <v>22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15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5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5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15</v>
      </c>
      <c r="D84" s="403"/>
      <c r="E84" s="402">
        <f>SUM(E75:F83)</f>
        <v>6</v>
      </c>
      <c r="F84" s="403"/>
      <c r="G84" s="404">
        <f>SUM(G75:I83)</f>
        <v>1</v>
      </c>
      <c r="H84" s="404"/>
      <c r="I84" s="402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8</v>
      </c>
      <c r="N101" s="103">
        <f>SUM(N92:N100)</f>
        <v>1</v>
      </c>
      <c r="O101" s="103">
        <f>SUM(O92:O100)</f>
        <v>1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1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2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2</v>
      </c>
      <c r="O118" s="109">
        <f t="shared" si="8"/>
        <v>4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15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22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</v>
      </c>
      <c r="G171" s="213"/>
      <c r="H171" s="211">
        <f>SUM(H159:I170)</f>
        <v>6</v>
      </c>
      <c r="I171" s="213"/>
      <c r="J171" s="211">
        <f>SUM(J159:L170)</f>
        <v>1</v>
      </c>
      <c r="K171" s="212"/>
      <c r="L171" s="213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8</v>
      </c>
      <c r="H210" s="95">
        <f>SUM(H198:H209)</f>
        <v>1</v>
      </c>
      <c r="I210" s="95">
        <f t="shared" si="19"/>
        <v>1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2</v>
      </c>
      <c r="K246" s="95">
        <f>SUM(K234:K245)</f>
        <v>4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11</v>
      </c>
      <c r="H4" s="147" t="s">
        <v>53</v>
      </c>
      <c r="K4" s="228">
        <f>COUNTIFS(ローデータ!B12:B1011,1,ローデータ!G12:G1011,$G$4)</f>
        <v>35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3</v>
      </c>
      <c r="K10" s="56">
        <f>SUM(B10:J10)</f>
        <v>35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35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8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11</v>
      </c>
      <c r="F84" s="403"/>
      <c r="G84" s="404">
        <f>SUM(G75:I83)</f>
        <v>1</v>
      </c>
      <c r="H84" s="404"/>
      <c r="I84" s="402"/>
      <c r="J84" s="106">
        <f t="shared" si="2"/>
        <v>35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4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7</v>
      </c>
      <c r="M101" s="103">
        <f>SUM(M92:M100)</f>
        <v>18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34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1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1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10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8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11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11</v>
      </c>
      <c r="I171" s="213"/>
      <c r="J171" s="211">
        <f>SUM(J159:L170)</f>
        <v>1</v>
      </c>
      <c r="K171" s="212"/>
      <c r="L171" s="213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21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18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34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0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8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8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12</v>
      </c>
      <c r="H4" s="147" t="s">
        <v>53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10</v>
      </c>
      <c r="F84" s="403"/>
      <c r="G84" s="404">
        <f>SUM(G75:I83)</f>
        <v>2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12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21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1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1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10</v>
      </c>
      <c r="I171" s="213"/>
      <c r="J171" s="211">
        <f>SUM(J159:L170)</f>
        <v>2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21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1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13</v>
      </c>
      <c r="H4" s="147" t="s">
        <v>53</v>
      </c>
      <c r="K4" s="228">
        <f>COUNTIFS(ローデータ!B12:B1011,1,ローデータ!G12:G1011,$G$4)</f>
        <v>22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13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13</v>
      </c>
      <c r="D84" s="403"/>
      <c r="E84" s="402">
        <f>SUM(E75:F83)</f>
        <v>6</v>
      </c>
      <c r="F84" s="403"/>
      <c r="G84" s="404">
        <f>SUM(G75:I83)</f>
        <v>3</v>
      </c>
      <c r="H84" s="404"/>
      <c r="I84" s="402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9</v>
      </c>
      <c r="N101" s="103">
        <f>SUM(N92:N100)</f>
        <v>5</v>
      </c>
      <c r="O101" s="103">
        <f>SUM(O92:O100)</f>
        <v>1</v>
      </c>
      <c r="P101" s="103">
        <f>SUM(P92:P100)</f>
        <v>0</v>
      </c>
      <c r="Q101" s="103">
        <f t="shared" si="3"/>
        <v>17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1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1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2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1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1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13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13</v>
      </c>
      <c r="G171" s="213"/>
      <c r="H171" s="211">
        <f>SUM(H159:I170)</f>
        <v>6</v>
      </c>
      <c r="I171" s="213"/>
      <c r="J171" s="211">
        <f>SUM(J159:L170)</f>
        <v>3</v>
      </c>
      <c r="K171" s="212"/>
      <c r="L171" s="213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12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9</v>
      </c>
      <c r="H210" s="95">
        <f>SUM(H198:H209)</f>
        <v>5</v>
      </c>
      <c r="I210" s="95">
        <f t="shared" si="19"/>
        <v>1</v>
      </c>
      <c r="J210" s="95">
        <f>SUM(J198:J209)</f>
        <v>0</v>
      </c>
      <c r="K210" s="119">
        <f t="shared" si="18"/>
        <v>17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0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14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11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11</v>
      </c>
      <c r="D84" s="403"/>
      <c r="E84" s="402">
        <f>SUM(E75:F83)</f>
        <v>10</v>
      </c>
      <c r="F84" s="403"/>
      <c r="G84" s="404">
        <f>SUM(G75:I83)</f>
        <v>4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7</v>
      </c>
      <c r="N101" s="103">
        <f>SUM(N92:N100)</f>
        <v>1</v>
      </c>
      <c r="O101" s="103">
        <f>SUM(O92:O100)</f>
        <v>2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50</v>
      </c>
      <c r="B102" s="141"/>
      <c r="C102" s="56">
        <f>SUM(C93:C101)</f>
        <v>11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9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1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1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1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1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1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1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11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11</v>
      </c>
      <c r="G171" s="213"/>
      <c r="H171" s="211">
        <f>SUM(H159:I170)</f>
        <v>10</v>
      </c>
      <c r="I171" s="213"/>
      <c r="J171" s="211">
        <f>SUM(J159:L170)</f>
        <v>4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7</v>
      </c>
      <c r="H210" s="95">
        <f>SUM(H198:H209)</f>
        <v>1</v>
      </c>
      <c r="I210" s="95">
        <f t="shared" si="19"/>
        <v>2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1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1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15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4</v>
      </c>
      <c r="F84" s="403"/>
      <c r="G84" s="404">
        <f>SUM(G75:I83)</f>
        <v>4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7</v>
      </c>
      <c r="N101" s="103">
        <f>SUM(N92:N100)</f>
        <v>5</v>
      </c>
      <c r="O101" s="103">
        <f>SUM(O92:O100)</f>
        <v>1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1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1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1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2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1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1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2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1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4</v>
      </c>
      <c r="I171" s="213"/>
      <c r="J171" s="211">
        <f>SUM(J159:L170)</f>
        <v>4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15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7</v>
      </c>
      <c r="H210" s="95">
        <f>SUM(H198:H209)</f>
        <v>5</v>
      </c>
      <c r="I210" s="95">
        <f t="shared" si="19"/>
        <v>1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1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2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6">
        <f t="shared" si="26"/>
        <v>5</v>
      </c>
      <c r="L284" s="95">
        <f>SUM(L272:L283)</f>
        <v>2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1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16</v>
      </c>
      <c r="H4" s="147" t="s">
        <v>53</v>
      </c>
      <c r="K4" s="228">
        <f>COUNTIFS(ローデータ!B12:B1011,1,ローデータ!G12:G1011,$G$4)</f>
        <v>36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16</v>
      </c>
      <c r="C23" s="213"/>
      <c r="D23" s="211">
        <f>COUNTIFS(ローデータ!$B$12:$B$1011,1,ローデータ!$G$12:$G$1011,$G$4,ローデータ!$K$12:$K$1011,D21)</f>
        <v>14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5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2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16</v>
      </c>
      <c r="D84" s="403"/>
      <c r="E84" s="402">
        <f>SUM(E75:F83)</f>
        <v>14</v>
      </c>
      <c r="F84" s="403"/>
      <c r="G84" s="404">
        <f>SUM(G75:I83)</f>
        <v>6</v>
      </c>
      <c r="H84" s="404"/>
      <c r="I84" s="402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2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10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7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7</v>
      </c>
      <c r="P118" s="109">
        <f t="shared" si="8"/>
        <v>0</v>
      </c>
      <c r="Q118" s="109">
        <f t="shared" si="5"/>
        <v>17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2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2</v>
      </c>
      <c r="I134" s="115">
        <f>COUNTIFS(ローデータ!$B$12:$B$1011,1,ローデータ!$G$12:$G$1011,$G$4,ローデータ!$K$12:$K$1011,$F$21,ローデータ!$S$12:$S$1011,$I$124,ローデータ!$H$12:$H$1011,A134)</f>
        <v>2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2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2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3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2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4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5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16</v>
      </c>
      <c r="G159" s="213"/>
      <c r="H159" s="211">
        <f>COUNTIFS(ローデータ!$B$12:$B$1011,1,ローデータ!$G$12:$G$1011,$G$4,ローデータ!$I$12:$I$1011,$C$14,ローデータ!$K$12:$K$1011,H157)</f>
        <v>14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36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16</v>
      </c>
      <c r="G171" s="213"/>
      <c r="H171" s="211">
        <f>SUM(H159:I170)</f>
        <v>14</v>
      </c>
      <c r="I171" s="213"/>
      <c r="J171" s="211">
        <f>SUM(J159:L170)</f>
        <v>6</v>
      </c>
      <c r="K171" s="212"/>
      <c r="L171" s="213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7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7</v>
      </c>
      <c r="L246" s="95">
        <f t="shared" si="22"/>
        <v>0</v>
      </c>
      <c r="M246" s="56">
        <f t="shared" si="21"/>
        <v>17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5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5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17</v>
      </c>
      <c r="H4" s="147" t="s">
        <v>53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9</v>
      </c>
      <c r="C23" s="213"/>
      <c r="D23" s="211">
        <f>COUNTIFS(ローデータ!$B$12:$B$1011,1,ローデータ!$G$12:$G$1011,$G$4,ローデータ!$K$12:$K$1011,D21)</f>
        <v>15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2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5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9</v>
      </c>
      <c r="D84" s="403"/>
      <c r="E84" s="402">
        <f>SUM(E75:F83)</f>
        <v>15</v>
      </c>
      <c r="F84" s="403"/>
      <c r="G84" s="404">
        <f>SUM(G75:I83)</f>
        <v>4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8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6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15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7</v>
      </c>
      <c r="L118" s="109">
        <f t="shared" si="8"/>
        <v>1</v>
      </c>
      <c r="M118" s="109">
        <f t="shared" si="8"/>
        <v>0</v>
      </c>
      <c r="N118" s="109">
        <f t="shared" si="8"/>
        <v>2</v>
      </c>
      <c r="O118" s="109">
        <f t="shared" si="8"/>
        <v>10</v>
      </c>
      <c r="P118" s="109">
        <f t="shared" si="8"/>
        <v>0</v>
      </c>
      <c r="Q118" s="109">
        <f t="shared" si="5"/>
        <v>20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2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9</v>
      </c>
      <c r="G159" s="213"/>
      <c r="H159" s="211">
        <f>COUNTIFS(ローデータ!$B$12:$B$1011,1,ローデータ!$G$12:$G$1011,$G$4,ローデータ!$I$12:$I$1011,$C$14,ローデータ!$K$12:$K$1011,H157)</f>
        <v>15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9</v>
      </c>
      <c r="G171" s="213"/>
      <c r="H171" s="211">
        <f>SUM(H159:I170)</f>
        <v>15</v>
      </c>
      <c r="I171" s="213"/>
      <c r="J171" s="211">
        <f>SUM(J159:L170)</f>
        <v>4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8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1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7</v>
      </c>
      <c r="H246" s="95">
        <f t="shared" si="22"/>
        <v>1</v>
      </c>
      <c r="I246" s="95">
        <f>SUM(I234:I245)</f>
        <v>0</v>
      </c>
      <c r="J246" s="95">
        <f t="shared" si="22"/>
        <v>2</v>
      </c>
      <c r="K246" s="95">
        <f>SUM(K234:K245)</f>
        <v>10</v>
      </c>
      <c r="L246" s="95">
        <f t="shared" si="22"/>
        <v>0</v>
      </c>
      <c r="M246" s="56">
        <f t="shared" si="21"/>
        <v>20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2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18</v>
      </c>
      <c r="H4" s="147" t="s">
        <v>53</v>
      </c>
      <c r="K4" s="228">
        <f>COUNTIFS(ローデータ!B12:B1011,1,ローデータ!G12:G1011,$G$4)</f>
        <v>20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9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9</v>
      </c>
      <c r="D84" s="403"/>
      <c r="E84" s="402">
        <f>SUM(E75:F83)</f>
        <v>7</v>
      </c>
      <c r="F84" s="403"/>
      <c r="G84" s="404">
        <f>SUM(G75:I83)</f>
        <v>4</v>
      </c>
      <c r="H84" s="404"/>
      <c r="I84" s="402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4</v>
      </c>
      <c r="N101" s="103">
        <f>SUM(N92:N100)</f>
        <v>3</v>
      </c>
      <c r="O101" s="103">
        <f>SUM(O92:O100)</f>
        <v>3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4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9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9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9</v>
      </c>
      <c r="G171" s="213"/>
      <c r="H171" s="211">
        <f>SUM(H159:I170)</f>
        <v>7</v>
      </c>
      <c r="I171" s="213"/>
      <c r="J171" s="211">
        <f>SUM(J159:L170)</f>
        <v>4</v>
      </c>
      <c r="K171" s="212"/>
      <c r="L171" s="213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4</v>
      </c>
      <c r="H210" s="95">
        <f>SUM(H198:H209)</f>
        <v>3</v>
      </c>
      <c r="I210" s="95">
        <f t="shared" si="19"/>
        <v>3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9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9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19</v>
      </c>
      <c r="H4" s="147" t="s">
        <v>53</v>
      </c>
      <c r="K4" s="228">
        <f>COUNTIFS(ローデータ!B12:B1011,1,ローデータ!G12:G1011,$G$4)</f>
        <v>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</v>
      </c>
      <c r="D16" s="56">
        <f>SUM(B16:C16)</f>
        <v>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1</v>
      </c>
      <c r="F84" s="403"/>
      <c r="G84" s="404">
        <f>SUM(G75:I83)</f>
        <v>1</v>
      </c>
      <c r="H84" s="404"/>
      <c r="I84" s="402"/>
      <c r="J84" s="106">
        <f t="shared" si="2"/>
        <v>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1</v>
      </c>
      <c r="I171" s="213"/>
      <c r="J171" s="211">
        <f>SUM(J159:L170)</f>
        <v>1</v>
      </c>
      <c r="K171" s="212"/>
      <c r="L171" s="213"/>
      <c r="M171" s="56">
        <f t="shared" si="16"/>
        <v>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2020-06-05T01:31:40Z</dcterms:created>
  <dcterms:modified xsi:type="dcterms:W3CDTF">2020-06-05T01:31:45Z</dcterms:modified>
</cp:coreProperties>
</file>