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3" l="1"/>
  <c r="J64" i="73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J284" i="36" s="1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K68" i="36" s="1"/>
  <c r="J59" i="36"/>
  <c r="J68" i="36" s="1"/>
  <c r="I59" i="36"/>
  <c r="H59" i="36"/>
  <c r="G59" i="36"/>
  <c r="G68" i="36" s="1"/>
  <c r="F59" i="36"/>
  <c r="F68" i="36" s="1"/>
  <c r="E59" i="36"/>
  <c r="D59" i="36"/>
  <c r="C59" i="36"/>
  <c r="C68" i="36" s="1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P118" i="45" l="1"/>
  <c r="M101" i="54"/>
  <c r="G102" i="54"/>
  <c r="E102" i="54"/>
  <c r="N118" i="54"/>
  <c r="M118" i="51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P101" i="54"/>
  <c r="F102" i="54"/>
  <c r="E118" i="54"/>
  <c r="M118" i="54"/>
  <c r="P101" i="61"/>
  <c r="F102" i="61"/>
  <c r="M118" i="61"/>
  <c r="F116" i="51"/>
  <c r="O254" i="45"/>
  <c r="P118" i="48"/>
  <c r="L128" i="48"/>
  <c r="L130" i="48"/>
  <c r="L132" i="48"/>
  <c r="L134" i="48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Q101" i="57" s="1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Q118" i="39" s="1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K210" i="57" s="1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28" i="61" s="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P152" i="36" s="1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L136" i="36" s="1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O68" i="36" s="1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52" i="42" s="1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F118" i="42" s="1"/>
  <c r="K118" i="42"/>
  <c r="O118" i="42"/>
  <c r="F111" i="42"/>
  <c r="F113" i="42"/>
  <c r="F115" i="42"/>
  <c r="F117" i="42"/>
  <c r="E136" i="42"/>
  <c r="J136" i="42"/>
  <c r="E152" i="42"/>
  <c r="H152" i="42" s="1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Q118" i="45" s="1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Q101" i="39" s="1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28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M246" i="42" s="1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91" i="54" s="1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J84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M171" i="54" s="1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H136" i="45" s="1"/>
  <c r="F136" i="45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10" i="51" s="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66" i="51" s="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66" i="57" s="1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Q118" i="57" s="1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K266" i="57" s="1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71" i="61" s="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84" i="61" s="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71" i="64" s="1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84" i="67" s="1"/>
  <c r="J152" i="70"/>
  <c r="N152" i="70"/>
  <c r="E118" i="64"/>
  <c r="F118" i="64" s="1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M171" i="39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J118" i="36"/>
  <c r="Q118" i="36" s="1"/>
  <c r="F171" i="36"/>
  <c r="M171" i="36" s="1"/>
  <c r="F228" i="36"/>
  <c r="F246" i="36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K256" i="39"/>
  <c r="K260" i="39"/>
  <c r="K264" i="39"/>
  <c r="S273" i="39"/>
  <c r="S277" i="39"/>
  <c r="S283" i="39"/>
  <c r="M101" i="36"/>
  <c r="J75" i="39"/>
  <c r="Q92" i="39"/>
  <c r="Q96" i="39"/>
  <c r="Q100" i="39"/>
  <c r="D102" i="39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C152" i="36"/>
  <c r="H152" i="36" s="1"/>
  <c r="F284" i="36"/>
  <c r="K284" i="36" s="1"/>
  <c r="Q95" i="39"/>
  <c r="Q99" i="39"/>
  <c r="C136" i="39"/>
  <c r="C152" i="39"/>
  <c r="F191" i="39"/>
  <c r="K254" i="39"/>
  <c r="K258" i="39"/>
  <c r="K262" i="39"/>
  <c r="F266" i="39"/>
  <c r="K272" i="39"/>
  <c r="S272" i="39"/>
  <c r="S275" i="39"/>
  <c r="S279" i="39"/>
  <c r="F210" i="36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L101" i="42"/>
  <c r="Q101" i="42" s="1"/>
  <c r="Q92" i="42"/>
  <c r="H136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Q118" i="42"/>
  <c r="L136" i="42"/>
  <c r="K266" i="45"/>
  <c r="H127" i="42"/>
  <c r="H143" i="42"/>
  <c r="H210" i="42"/>
  <c r="F266" i="42"/>
  <c r="J266" i="42"/>
  <c r="N266" i="42"/>
  <c r="G266" i="42"/>
  <c r="K272" i="42"/>
  <c r="S272" i="42"/>
  <c r="O61" i="45"/>
  <c r="G102" i="45"/>
  <c r="H101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H191" i="45"/>
  <c r="F228" i="45"/>
  <c r="I228" i="45" s="1"/>
  <c r="H246" i="45"/>
  <c r="K198" i="42"/>
  <c r="G44" i="45"/>
  <c r="G50" i="45"/>
  <c r="O59" i="45"/>
  <c r="J75" i="45"/>
  <c r="C84" i="45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F118" i="45" s="1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J84" i="51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H102" i="51"/>
  <c r="M171" i="51"/>
  <c r="I228" i="51"/>
  <c r="M246" i="51"/>
  <c r="O60" i="48"/>
  <c r="L118" i="48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Q118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O68" i="51" s="1"/>
  <c r="H93" i="51"/>
  <c r="Q109" i="51"/>
  <c r="H128" i="51"/>
  <c r="H144" i="51"/>
  <c r="P144" i="51"/>
  <c r="K198" i="51"/>
  <c r="M234" i="51"/>
  <c r="K272" i="51"/>
  <c r="S272" i="51"/>
  <c r="C84" i="54"/>
  <c r="J84" i="54" s="1"/>
  <c r="L101" i="54"/>
  <c r="C118" i="54"/>
  <c r="F118" i="54" s="1"/>
  <c r="F284" i="45"/>
  <c r="K284" i="45" s="1"/>
  <c r="L101" i="48"/>
  <c r="F191" i="48"/>
  <c r="F266" i="48"/>
  <c r="K266" i="48" s="1"/>
  <c r="L101" i="51"/>
  <c r="I136" i="51"/>
  <c r="I152" i="5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18" i="54" s="1"/>
  <c r="I228" i="57"/>
  <c r="M246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J84" i="57"/>
  <c r="O60" i="54"/>
  <c r="C102" i="54"/>
  <c r="H102" i="54" s="1"/>
  <c r="C136" i="54"/>
  <c r="H127" i="54"/>
  <c r="H128" i="54"/>
  <c r="H152" i="54"/>
  <c r="I228" i="54"/>
  <c r="M246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210" i="54" s="1"/>
  <c r="K10" i="57"/>
  <c r="O59" i="57"/>
  <c r="O60" i="57"/>
  <c r="Q92" i="57"/>
  <c r="D102" i="57"/>
  <c r="D152" i="57"/>
  <c r="H152" i="57" s="1"/>
  <c r="I152" i="57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C102" i="61"/>
  <c r="C136" i="61"/>
  <c r="H136" i="61" s="1"/>
  <c r="H127" i="61"/>
  <c r="H128" i="61"/>
  <c r="H130" i="61"/>
  <c r="H132" i="61"/>
  <c r="K198" i="61"/>
  <c r="J210" i="61"/>
  <c r="J246" i="61"/>
  <c r="F246" i="61"/>
  <c r="L266" i="61"/>
  <c r="O266" i="61" s="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Q101" i="61" s="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P152" i="61" s="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102" i="64" s="1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K266" i="64" s="1"/>
  <c r="G284" i="64"/>
  <c r="K284" i="64" s="1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171" i="67" s="1"/>
  <c r="M68" i="67"/>
  <c r="G68" i="67"/>
  <c r="O65" i="67"/>
  <c r="M101" i="67"/>
  <c r="Q101" i="67" s="1"/>
  <c r="Q92" i="67"/>
  <c r="F102" i="67"/>
  <c r="Q94" i="67"/>
  <c r="D152" i="67"/>
  <c r="H143" i="67"/>
  <c r="L152" i="67"/>
  <c r="P143" i="67"/>
  <c r="F152" i="67"/>
  <c r="O61" i="67"/>
  <c r="H99" i="67"/>
  <c r="Q118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F118" i="67" s="1"/>
  <c r="E136" i="67"/>
  <c r="I136" i="67"/>
  <c r="H128" i="67"/>
  <c r="H132" i="67"/>
  <c r="C136" i="67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F210" i="70"/>
  <c r="K210" i="70" s="1"/>
  <c r="C152" i="67"/>
  <c r="K190" i="67"/>
  <c r="K202" i="67"/>
  <c r="K208" i="67"/>
  <c r="H228" i="67"/>
  <c r="M238" i="67"/>
  <c r="M242" i="67"/>
  <c r="F246" i="67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O266" i="70"/>
  <c r="K282" i="67"/>
  <c r="E68" i="70"/>
  <c r="O65" i="70"/>
  <c r="O66" i="70"/>
  <c r="G84" i="70"/>
  <c r="L101" i="70"/>
  <c r="Q110" i="70"/>
  <c r="J118" i="70"/>
  <c r="P143" i="70"/>
  <c r="I152" i="70"/>
  <c r="P152" i="70" s="1"/>
  <c r="F191" i="70"/>
  <c r="K191" i="70" s="1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M171" i="70" s="1"/>
  <c r="K181" i="70"/>
  <c r="K185" i="70"/>
  <c r="K189" i="70"/>
  <c r="K201" i="70"/>
  <c r="K205" i="70"/>
  <c r="K209" i="70"/>
  <c r="I216" i="70"/>
  <c r="I220" i="70"/>
  <c r="I224" i="70"/>
  <c r="F228" i="70"/>
  <c r="I228" i="70" s="1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H152" i="70" l="1"/>
  <c r="L136" i="70"/>
  <c r="H102" i="61"/>
  <c r="H136" i="54"/>
  <c r="L136" i="51"/>
  <c r="Q101" i="48"/>
  <c r="Q118" i="48"/>
  <c r="M171" i="45"/>
  <c r="O266" i="42"/>
  <c r="K191" i="39"/>
  <c r="Q101" i="36"/>
  <c r="I228" i="36"/>
  <c r="Q101" i="70"/>
  <c r="H102" i="57"/>
  <c r="H136" i="57"/>
  <c r="Q101" i="51"/>
  <c r="M246" i="70"/>
  <c r="Q118" i="70"/>
  <c r="M246" i="67"/>
  <c r="F118" i="70"/>
  <c r="H136" i="67"/>
  <c r="Q118" i="61"/>
  <c r="P152" i="57"/>
  <c r="P152" i="51"/>
  <c r="Q101" i="54"/>
  <c r="J84" i="45"/>
  <c r="K210" i="42"/>
  <c r="J84" i="42"/>
  <c r="K210" i="36"/>
  <c r="H102" i="36"/>
  <c r="H102" i="39"/>
  <c r="M246" i="39"/>
  <c r="M246" i="36"/>
  <c r="F118" i="36"/>
  <c r="H136" i="64"/>
  <c r="M246" i="48"/>
  <c r="S284" i="61"/>
  <c r="P152" i="48"/>
  <c r="M171" i="48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E13" i="33" l="1"/>
  <c r="D13" i="33"/>
  <c r="B8" i="33"/>
  <c r="F5" i="33"/>
  <c r="E5" i="33"/>
  <c r="C5" i="33"/>
  <c r="C3" i="33"/>
  <c r="F13" i="33" l="1"/>
  <c r="I52" i="33" l="1"/>
  <c r="N52" i="33"/>
  <c r="M52" i="33"/>
  <c r="L52" i="33"/>
  <c r="K52" i="33"/>
  <c r="J52" i="33"/>
  <c r="H52" i="33"/>
  <c r="F52" i="33"/>
  <c r="E52" i="33"/>
  <c r="D52" i="33"/>
  <c r="C52" i="33"/>
  <c r="B52" i="33"/>
  <c r="J46" i="33"/>
  <c r="I46" i="33"/>
  <c r="H46" i="33"/>
  <c r="F46" i="33"/>
  <c r="E46" i="33"/>
  <c r="D46" i="33"/>
  <c r="C46" i="33"/>
  <c r="B46" i="33"/>
  <c r="J38" i="33"/>
  <c r="P38" i="33"/>
  <c r="O38" i="33"/>
  <c r="N38" i="33"/>
  <c r="M38" i="33"/>
  <c r="L38" i="33"/>
  <c r="K38" i="33"/>
  <c r="D38" i="33"/>
  <c r="C38" i="33"/>
  <c r="B38" i="33"/>
  <c r="G18" i="33"/>
  <c r="M31" i="33"/>
  <c r="J31" i="33"/>
  <c r="N31" i="33"/>
  <c r="L31" i="33"/>
  <c r="K31" i="33"/>
  <c r="E32" i="33"/>
  <c r="F32" i="33"/>
  <c r="D32" i="33"/>
  <c r="C32" i="33"/>
  <c r="B32" i="33"/>
  <c r="G46" i="33" l="1"/>
  <c r="O52" i="33"/>
  <c r="O31" i="33"/>
  <c r="E38" i="33"/>
  <c r="Q38" i="33"/>
  <c r="G32" i="33"/>
  <c r="G52" i="33"/>
  <c r="K46" i="33"/>
  <c r="F25" i="33"/>
  <c r="D25" i="33"/>
  <c r="B25" i="33"/>
  <c r="P282" i="32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E18" i="33"/>
  <c r="D18" i="33"/>
  <c r="C18" i="33"/>
  <c r="B18" i="33"/>
  <c r="B16" i="33"/>
  <c r="D152" i="32" l="1"/>
  <c r="O261" i="32"/>
  <c r="J284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H152" i="32" s="1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I25" i="33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C68" i="32"/>
  <c r="Q92" i="32"/>
  <c r="Q116" i="32"/>
  <c r="I227" i="32"/>
  <c r="M234" i="32"/>
  <c r="F266" i="32"/>
  <c r="I152" i="32"/>
  <c r="G284" i="32"/>
  <c r="Q109" i="32"/>
  <c r="J152" i="32"/>
  <c r="K209" i="32"/>
  <c r="K246" i="32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P143" i="32"/>
  <c r="M241" i="32"/>
  <c r="F228" i="32"/>
  <c r="K207" i="32"/>
  <c r="I210" i="32"/>
  <c r="G210" i="32"/>
  <c r="K204" i="32"/>
  <c r="P147" i="32"/>
  <c r="H130" i="32"/>
  <c r="E36" i="32"/>
  <c r="Q101" i="32" l="1"/>
  <c r="K266" i="32"/>
  <c r="M246" i="32"/>
  <c r="Q118" i="32"/>
  <c r="L136" i="32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<sst xmlns="http://schemas.openxmlformats.org/spreadsheetml/2006/main" count="20136" uniqueCount="240">
  <si>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</si>
  <si>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</si>
  <si>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</si>
  <si>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</si>
  <si>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</si>
  <si>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</si>
  <si>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</si>
  <si>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</si>
  <si>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</si>
  <si>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</si>
  <si>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</si>
  <si>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</si>
  <si>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</si>
  <si>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</si>
  <si>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</si>
  <si>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</si>
  <si>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</si>
  <si>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</si>
  <si>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</si>
  <si>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</si>
  <si>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</si>
  <si>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</si>
  <si>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</si>
  <si>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</si>
  <si>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</si>
  <si>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</si>
  <si>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</si>
  <si>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</si>
  <si>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</si>
  <si>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</si>
  <si>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</si>
  <si>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</si>
  <si>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</si>
  <si>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</si>
  <si>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</si>
  <si>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</si>
  <si>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</si>
  <si>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</si>
  <si>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</si>
  <si>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</si>
  <si>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</si>
  <si>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</si>
  <si>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</si>
  <si>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</si>
  <si>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</si>
  <si>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</si>
  <si>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</si>
  <si>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</si>
  <si>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</si>
  <si>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</si>
  <si>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</si>
  <si>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</si>
  <si>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</si>
  <si>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</si>
  <si>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</si>
  <si>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</si>
  <si>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</si>
  <si>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</si>
  <si>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</si>
  <si>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</si>
  <si>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</si>
  <si>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</si>
  <si>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</si>
  <si>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</si>
  <si>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</si>
  <si>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</si>
  <si>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</si>
  <si>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</si>
  <si>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</si>
  <si>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</si>
  <si>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</si>
  <si>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</si>
  <si>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</si>
  <si>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</si>
  <si>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</si>
  <si>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</si>
  <si>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</si>
  <si>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</si>
  <si>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</si>
  <si>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</si>
  <si>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</si>
  <si>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</si>
  <si>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</si>
  <si>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</si>
  <si>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</si>
  <si>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</si>
  <si>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</si>
  <si>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</si>
  <si>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</si>
  <si>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</si>
  <si>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</si>
  <si>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</si>
  <si>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</si>
  <si>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</si>
  <si>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</si>
  <si>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</si>
  <si>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</si>
  <si>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</si>
  <si>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</si>
  <si>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</si>
  <si>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</si>
  <si>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</si>
  <si>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</si>
  <si>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</si>
  <si>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</si>
  <si>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</si>
  <si>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</si>
  <si>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</si>
  <si>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</si>
  <si>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</si>
  <si>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</si>
  <si>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</si>
  <si>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</si>
  <si>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</si>
  <si>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</si>
  <si>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</si>
  <si>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</si>
  <si>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</si>
  <si>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</si>
  <si>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</si>
  <si>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</si>
  <si>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</si>
  <si>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</si>
  <si>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</si>
  <si>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</si>
  <si>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</si>
  <si>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</si>
  <si>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</si>
  <si>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</si>
  <si>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</si>
  <si>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</si>
  <si>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</si>
  <si>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</si>
  <si>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</si>
  <si>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</si>
  <si>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</si>
  <si>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</si>
  <si>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</si>
  <si>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</si>
  <si>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</si>
  <si>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</si>
  <si>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</si>
  <si>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</si>
  <si>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</si>
  <si>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</si>
  <si>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</si>
  <si>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</si>
  <si>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</si>
  <si>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</si>
  <si>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</si>
  <si>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</si>
  <si>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</si>
  <si>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</si>
  <si>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</si>
  <si>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</si>
  <si>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</si>
  <si>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</si>
  <si>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</si>
  <si>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</si>
  <si>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</si>
  <si>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</si>
  <si>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</si>
  <si>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</si>
  <si>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</si>
  <si>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</si>
  <si>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</si>
  <si>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</si>
  <si>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</si>
  <si>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</si>
  <si>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</si>
  <si>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</si>
  <si>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</si>
  <si>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</si>
  <si>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</si>
  <si>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</si>
  <si>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</si>
  <si>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</si>
  <si>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</si>
  <si>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</si>
  <si>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</si>
  <si>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</si>
  <si>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</si>
  <si>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</si>
  <si>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</si>
  <si>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</si>
  <si>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</si>
  <si>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</si>
  <si>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</si>
  <si>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</si>
  <si>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</si>
  <si>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</si>
  <si>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</si>
  <si>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</si>
  <si>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</si>
  <si>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</si>
  <si>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</si>
  <si>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</si>
  <si>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</si>
  <si>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</si>
  <si>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</si>
  <si>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</si>
  <si>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</si>
  <si>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</si>
  <si>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</si>
  <si>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</si>
  <si>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</si>
  <si>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</si>
  <si>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</si>
  <si>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</si>
  <si>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</si>
  <si>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</si>
  <si>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</si>
  <si>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</si>
  <si>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</si>
  <si>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</si>
  <si>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</si>
  <si>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</si>
  <si>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</si>
  <si>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</si>
  <si>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</si>
  <si>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</si>
  <si>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</si>
  <si>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</si>
  <si>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</si>
  <si>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</si>
  <si>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</si>
  <si>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</si>
  <si>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</si>
  <si>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</si>
  <si>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</si>
  <si>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</si>
  <si>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</si>
  <si>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</si>
  <si>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</si>
  <si>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日</t>
  </si>
  <si>
    <t>都島区</t>
    <rPh sb="0" eb="2">
      <t>ミヤコジマ</t>
    </rPh>
    <rPh sb="2" eb="3">
      <t>ク</t>
    </rPh>
    <phoneticPr fontId="1"/>
  </si>
  <si>
    <t>令和2年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</si>
  <si>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</si>
  <si>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令和２</t>
  </si>
  <si>
    <t>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</si>
</sst>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29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179" fontId="0" fillId="6" borderId="1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" name="角丸四角形 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6" name="角丸四角形 5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7" name="角丸四角形 6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8" name="下矢印 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9" name="角丸四角形 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35723</xdr:rowOff>
    </xdr:from>
    <xdr:to>
      <xdr:col>12</xdr:col>
      <xdr:colOff>607217</xdr:colOff>
      <xdr:row>10</xdr:row>
      <xdr:rowOff>1381129</xdr:rowOff>
    </xdr:to>
    <xdr:sp macro="" textlink="">
      <xdr:nvSpPr>
        <xdr:cNvPr id="10" name="角丸四角形 9"/>
        <xdr:cNvSpPr/>
      </xdr:nvSpPr>
      <xdr:spPr>
        <a:xfrm>
          <a:off x="8660605" y="35723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1" name="下矢印 1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2" name="角丸四角形 11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876106</xdr:colOff>
      <xdr:row>0</xdr:row>
      <xdr:rowOff>41276</xdr:rowOff>
    </xdr:from>
    <xdr:to>
      <xdr:col>12</xdr:col>
      <xdr:colOff>566543</xdr:colOff>
      <xdr:row>10</xdr:row>
      <xdr:rowOff>1386682</xdr:rowOff>
    </xdr:to>
    <xdr:sp macro="" textlink="">
      <xdr:nvSpPr>
        <xdr:cNvPr id="13" name="角丸四角形 12"/>
        <xdr:cNvSpPr/>
      </xdr:nvSpPr>
      <xdr:spPr>
        <a:xfrm>
          <a:off x="8619931" y="4127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5" name="角丸四角形 1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11906</xdr:rowOff>
    </xdr:from>
    <xdr:to>
      <xdr:col>12</xdr:col>
      <xdr:colOff>642937</xdr:colOff>
      <xdr:row>10</xdr:row>
      <xdr:rowOff>1357312</xdr:rowOff>
    </xdr:to>
    <xdr:sp macro="" textlink="">
      <xdr:nvSpPr>
        <xdr:cNvPr id="16" name="角丸四角形 15"/>
        <xdr:cNvSpPr/>
      </xdr:nvSpPr>
      <xdr:spPr>
        <a:xfrm>
          <a:off x="8696325" y="1190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7" name="下矢印 1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8" name="角丸四角形 17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940593</xdr:colOff>
      <xdr:row>0</xdr:row>
      <xdr:rowOff>0</xdr:rowOff>
    </xdr:from>
    <xdr:to>
      <xdr:col>12</xdr:col>
      <xdr:colOff>631030</xdr:colOff>
      <xdr:row>10</xdr:row>
      <xdr:rowOff>1345406</xdr:rowOff>
    </xdr:to>
    <xdr:sp macro="" textlink="">
      <xdr:nvSpPr>
        <xdr:cNvPr id="19" name="角丸四角形 18"/>
        <xdr:cNvSpPr/>
      </xdr:nvSpPr>
      <xdr:spPr>
        <a:xfrm>
          <a:off x="8684418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0" name="下矢印 1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1" name="角丸四角形 20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940594</xdr:colOff>
      <xdr:row>0</xdr:row>
      <xdr:rowOff>47625</xdr:rowOff>
    </xdr:from>
    <xdr:to>
      <xdr:col>12</xdr:col>
      <xdr:colOff>631031</xdr:colOff>
      <xdr:row>10</xdr:row>
      <xdr:rowOff>1393031</xdr:rowOff>
    </xdr:to>
    <xdr:sp macro="" textlink="">
      <xdr:nvSpPr>
        <xdr:cNvPr id="22" name="角丸四角形 21"/>
        <xdr:cNvSpPr/>
      </xdr:nvSpPr>
      <xdr:spPr>
        <a:xfrm>
          <a:off x="8684419" y="47625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4" name="角丸四角形 2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1023938</xdr:colOff>
      <xdr:row>0</xdr:row>
      <xdr:rowOff>0</xdr:rowOff>
    </xdr:from>
    <xdr:to>
      <xdr:col>12</xdr:col>
      <xdr:colOff>714375</xdr:colOff>
      <xdr:row>10</xdr:row>
      <xdr:rowOff>1345406</xdr:rowOff>
    </xdr:to>
    <xdr:sp macro="" textlink="">
      <xdr:nvSpPr>
        <xdr:cNvPr id="25" name="角丸四角形 24"/>
        <xdr:cNvSpPr/>
      </xdr:nvSpPr>
      <xdr:spPr>
        <a:xfrm>
          <a:off x="8767763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sqref="A1:XFD1048576"/>
    </sheetView>
  </sheetViews>
  <sheetFormatPr defaultRowHeight="13.5" x14ac:dyDescent="0.15"/>
  <cols>
    <col min="1" max="3" width="10.625" customWidth="1"/>
    <col min="4" max="6" width="10.625" style="166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33</v>
      </c>
    </row>
    <row r="2" spans="1:27" ht="20.100000000000001" customHeight="1" x14ac:dyDescent="0.15">
      <c r="A2" t="s">
        <v>10</v>
      </c>
      <c r="B2" s="78" t="s">
        <v>235</v>
      </c>
      <c r="C2" s="166"/>
    </row>
    <row r="3" spans="1:27" ht="20.100000000000001" customHeight="1" x14ac:dyDescent="0.15">
      <c r="A3" t="s">
        <v>11</v>
      </c>
      <c r="B3" s="172" t="s">
        <v>3</v>
      </c>
      <c r="C3" s="172" t="s">
        <v>4</v>
      </c>
      <c r="D3" s="172" t="s">
        <v>5</v>
      </c>
      <c r="E3" s="172" t="s">
        <v>8</v>
      </c>
    </row>
    <row r="4" spans="1:27" ht="20.100000000000001" customHeight="1" x14ac:dyDescent="0.15">
      <c r="B4" s="172" t="s">
        <v>236</v>
      </c>
      <c r="C4" s="172">
        <v>3</v>
      </c>
      <c r="D4" s="172">
        <v>22</v>
      </c>
      <c r="E4" s="172" t="s">
        <v>237</v>
      </c>
    </row>
    <row r="5" spans="1:27" ht="15.95" customHeight="1" x14ac:dyDescent="0.15"/>
    <row r="6" spans="1:27" s="25" customFormat="1" ht="15.95" customHeight="1" x14ac:dyDescent="0.15">
      <c r="A6" s="208" t="s">
        <v>239</v>
      </c>
      <c r="B6" s="208" t="s">
        <v>38</v>
      </c>
      <c r="C6" s="189" t="s">
        <v>0</v>
      </c>
      <c r="D6" s="189" t="s">
        <v>1</v>
      </c>
      <c r="E6" s="189" t="s">
        <v>2</v>
      </c>
      <c r="F6" s="208" t="s">
        <v>8</v>
      </c>
      <c r="G6" s="208" t="s">
        <v>6</v>
      </c>
      <c r="H6" s="208" t="s">
        <v>9</v>
      </c>
      <c r="I6" s="183" t="s">
        <v>14</v>
      </c>
      <c r="J6" s="192"/>
      <c r="K6" s="183" t="s">
        <v>26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09"/>
      <c r="B7" s="209"/>
      <c r="C7" s="190"/>
      <c r="D7" s="190"/>
      <c r="E7" s="190"/>
      <c r="F7" s="209"/>
      <c r="G7" s="209"/>
      <c r="H7" s="209"/>
      <c r="I7" s="184"/>
      <c r="J7" s="193"/>
      <c r="K7" s="184"/>
      <c r="L7" s="195" t="s">
        <v>46</v>
      </c>
      <c r="M7" s="195"/>
      <c r="N7" s="195"/>
      <c r="O7" s="195"/>
      <c r="P7" s="195"/>
      <c r="Q7" s="195"/>
      <c r="R7" s="195"/>
      <c r="S7" s="195" t="s">
        <v>45</v>
      </c>
      <c r="T7" s="195"/>
      <c r="U7" s="195"/>
      <c r="V7" s="195"/>
      <c r="W7" s="195"/>
      <c r="X7" s="195"/>
      <c r="Y7" s="195"/>
      <c r="Z7" s="195"/>
      <c r="AA7" s="196"/>
    </row>
    <row r="8" spans="1:27" s="25" customFormat="1" ht="15.95" customHeight="1" x14ac:dyDescent="0.15">
      <c r="A8" s="210"/>
      <c r="B8" s="210"/>
      <c r="C8" s="191"/>
      <c r="D8" s="191"/>
      <c r="E8" s="191"/>
      <c r="F8" s="210"/>
      <c r="G8" s="210"/>
      <c r="H8" s="210"/>
      <c r="I8" s="185"/>
      <c r="J8" s="194"/>
      <c r="K8" s="184"/>
      <c r="L8" s="186" t="s">
        <v>16</v>
      </c>
      <c r="M8" s="187"/>
      <c r="N8" s="187"/>
      <c r="O8" s="187"/>
      <c r="P8" s="187"/>
      <c r="Q8" s="187"/>
      <c r="R8" s="188"/>
      <c r="S8" s="186" t="s">
        <v>13</v>
      </c>
      <c r="T8" s="187"/>
      <c r="U8" s="187"/>
      <c r="V8" s="187"/>
      <c r="W8" s="187"/>
      <c r="X8" s="187"/>
      <c r="Y8" s="187"/>
      <c r="Z8" s="187"/>
      <c r="AA8" s="188"/>
    </row>
    <row r="9" spans="1:27" s="25" customFormat="1" ht="15.95" customHeight="1" x14ac:dyDescent="0.15">
      <c r="A9" s="197"/>
      <c r="B9" s="205" t="s">
        <v>39</v>
      </c>
      <c r="C9" s="180"/>
      <c r="D9" s="180"/>
      <c r="E9" s="180"/>
      <c r="F9" s="197"/>
      <c r="G9" s="202" t="s">
        <v>7</v>
      </c>
      <c r="H9" s="202" t="s">
        <v>40</v>
      </c>
      <c r="I9" s="200" t="s">
        <v>17</v>
      </c>
      <c r="J9" s="201"/>
      <c r="K9" s="184"/>
      <c r="L9" s="173" t="s">
        <v>27</v>
      </c>
      <c r="M9" s="174" t="s">
        <v>35</v>
      </c>
      <c r="N9" s="175"/>
      <c r="O9" s="175"/>
      <c r="P9" s="175"/>
      <c r="Q9" s="175"/>
      <c r="R9" s="170"/>
      <c r="S9" s="173" t="s">
        <v>28</v>
      </c>
      <c r="T9" s="174" t="s">
        <v>34</v>
      </c>
      <c r="U9" s="175"/>
      <c r="V9" s="175"/>
      <c r="W9" s="175"/>
      <c r="X9" s="175"/>
      <c r="Y9" s="175"/>
      <c r="Z9" s="175"/>
      <c r="AA9" s="176"/>
    </row>
    <row r="10" spans="1:27" s="25" customFormat="1" ht="15.95" customHeight="1" x14ac:dyDescent="0.15">
      <c r="A10" s="198"/>
      <c r="B10" s="206"/>
      <c r="C10" s="181"/>
      <c r="D10" s="181"/>
      <c r="E10" s="181"/>
      <c r="F10" s="198"/>
      <c r="G10" s="203"/>
      <c r="H10" s="203"/>
      <c r="I10" s="14"/>
      <c r="J10" s="31" t="s">
        <v>32</v>
      </c>
      <c r="K10" s="185"/>
      <c r="L10" s="173"/>
      <c r="M10" s="177"/>
      <c r="N10" s="178"/>
      <c r="O10" s="178"/>
      <c r="P10" s="178"/>
      <c r="Q10" s="178"/>
      <c r="R10" s="171"/>
      <c r="S10" s="173"/>
      <c r="T10" s="177"/>
      <c r="U10" s="178"/>
      <c r="V10" s="178"/>
      <c r="W10" s="178"/>
      <c r="X10" s="178"/>
      <c r="Y10" s="178"/>
      <c r="Z10" s="178"/>
      <c r="AA10" s="179"/>
    </row>
    <row r="11" spans="1:27" s="25" customFormat="1" ht="159.94999999999999" customHeight="1" x14ac:dyDescent="0.15">
      <c r="A11" s="199"/>
      <c r="B11" s="207"/>
      <c r="C11" s="182"/>
      <c r="D11" s="182"/>
      <c r="E11" s="182"/>
      <c r="F11" s="199"/>
      <c r="G11" s="204"/>
      <c r="H11" s="204"/>
      <c r="I11" s="15"/>
      <c r="J11" s="33" t="s">
        <v>41</v>
      </c>
      <c r="K11" s="28" t="s">
        <v>42</v>
      </c>
      <c r="L11" s="17" t="s">
        <v>43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44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25</v>
      </c>
      <c r="Y11" s="4" t="s">
        <v>37</v>
      </c>
      <c r="Z11" s="11" t="s">
        <v>36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238</v>
      </c>
      <c r="D12" s="22">
        <v>3</v>
      </c>
      <c r="E12" s="22">
        <v>22</v>
      </c>
      <c r="F12" s="16" t="s">
        <v>234</v>
      </c>
      <c r="G12" s="23">
        <v>15</v>
      </c>
      <c r="H12" s="23">
        <v>2</v>
      </c>
      <c r="I12" s="16">
        <v>2</v>
      </c>
      <c r="J12" s="24"/>
      <c r="K12" s="13">
        <v>3</v>
      </c>
      <c r="L12" s="23">
        <v>1</v>
      </c>
      <c r="M12" s="5"/>
      <c r="N12" s="6">
        <v>1</v>
      </c>
      <c r="O12" s="7"/>
      <c r="P12" s="8"/>
      <c r="Q12" s="7"/>
      <c r="R12" s="19">
        <v>1</v>
      </c>
      <c r="S12" s="23">
        <v>1</v>
      </c>
      <c r="T12" s="5"/>
      <c r="U12" s="6">
        <v>1</v>
      </c>
      <c r="V12" s="7"/>
      <c r="W12" s="8"/>
      <c r="X12" s="7">
        <v>1</v>
      </c>
      <c r="Y12" s="7"/>
      <c r="Z12" s="12"/>
      <c r="AA12" s="19">
        <v>2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238</v>
      </c>
      <c r="D13" s="22">
        <v>3</v>
      </c>
      <c r="E13" s="22">
        <v>22</v>
      </c>
      <c r="F13" s="16" t="s">
        <v>234</v>
      </c>
      <c r="G13" s="23">
        <v>16</v>
      </c>
      <c r="H13" s="23">
        <v>3</v>
      </c>
      <c r="I13" s="16">
        <v>2</v>
      </c>
      <c r="J13" s="24"/>
      <c r="K13" s="13">
        <v>2</v>
      </c>
      <c r="L13" s="23"/>
      <c r="M13" s="5"/>
      <c r="N13" s="6"/>
      <c r="O13" s="7"/>
      <c r="P13" s="8"/>
      <c r="Q13" s="7"/>
      <c r="R13" s="19">
        <v>0</v>
      </c>
      <c r="S13" s="23">
        <v>1</v>
      </c>
      <c r="T13" s="5"/>
      <c r="U13" s="6">
        <v>1</v>
      </c>
      <c r="V13" s="7"/>
      <c r="W13" s="8"/>
      <c r="X13" s="7"/>
      <c r="Y13" s="7"/>
      <c r="Z13" s="12"/>
      <c r="AA13" s="19">
        <v>1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238</v>
      </c>
      <c r="D14" s="22">
        <v>3</v>
      </c>
      <c r="E14" s="22">
        <v>22</v>
      </c>
      <c r="F14" s="16" t="s">
        <v>234</v>
      </c>
      <c r="G14" s="23">
        <v>16</v>
      </c>
      <c r="H14" s="23">
        <v>4</v>
      </c>
      <c r="I14" s="16">
        <v>2</v>
      </c>
      <c r="J14" s="24"/>
      <c r="K14" s="13">
        <v>3</v>
      </c>
      <c r="L14" s="23">
        <v>1</v>
      </c>
      <c r="M14" s="5"/>
      <c r="N14" s="6"/>
      <c r="O14" s="7">
        <v>1</v>
      </c>
      <c r="P14" s="8"/>
      <c r="Q14" s="7"/>
      <c r="R14" s="19">
        <v>1</v>
      </c>
      <c r="S14" s="23">
        <v>1</v>
      </c>
      <c r="T14" s="5"/>
      <c r="U14" s="6"/>
      <c r="V14" s="7">
        <v>2</v>
      </c>
      <c r="W14" s="8"/>
      <c r="X14" s="7"/>
      <c r="Y14" s="7"/>
      <c r="Z14" s="12"/>
      <c r="AA14" s="19">
        <v>2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238</v>
      </c>
      <c r="D15" s="22">
        <v>3</v>
      </c>
      <c r="E15" s="22">
        <v>22</v>
      </c>
      <c r="F15" s="16" t="s">
        <v>234</v>
      </c>
      <c r="G15" s="23">
        <v>16</v>
      </c>
      <c r="H15" s="23">
        <v>7</v>
      </c>
      <c r="I15" s="16">
        <v>2</v>
      </c>
      <c r="J15" s="24"/>
      <c r="K15" s="13">
        <v>1</v>
      </c>
      <c r="L15" s="23">
        <v>1</v>
      </c>
      <c r="M15" s="5"/>
      <c r="N15" s="6">
        <v>1</v>
      </c>
      <c r="O15" s="7"/>
      <c r="P15" s="8"/>
      <c r="Q15" s="7"/>
      <c r="R15" s="19">
        <v>1</v>
      </c>
      <c r="S15" s="23"/>
      <c r="T15" s="5"/>
      <c r="U15" s="6"/>
      <c r="V15" s="7"/>
      <c r="W15" s="8"/>
      <c r="X15" s="7"/>
      <c r="Y15" s="7"/>
      <c r="Z15" s="12"/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238</v>
      </c>
      <c r="D16" s="22">
        <v>3</v>
      </c>
      <c r="E16" s="22">
        <v>22</v>
      </c>
      <c r="F16" s="16" t="s">
        <v>234</v>
      </c>
      <c r="G16" s="23">
        <v>16</v>
      </c>
      <c r="H16" s="23">
        <v>3</v>
      </c>
      <c r="I16" s="16">
        <v>2</v>
      </c>
      <c r="J16" s="24"/>
      <c r="K16" s="13">
        <v>2</v>
      </c>
      <c r="L16" s="23"/>
      <c r="M16" s="5"/>
      <c r="N16" s="6"/>
      <c r="O16" s="7"/>
      <c r="P16" s="8"/>
      <c r="Q16" s="7"/>
      <c r="R16" s="19">
        <v>0</v>
      </c>
      <c r="S16" s="23">
        <v>1</v>
      </c>
      <c r="T16" s="5"/>
      <c r="U16" s="6">
        <v>1</v>
      </c>
      <c r="V16" s="7"/>
      <c r="W16" s="8"/>
      <c r="X16" s="7"/>
      <c r="Y16" s="7"/>
      <c r="Z16" s="12"/>
      <c r="AA16" s="19">
        <v>1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238</v>
      </c>
      <c r="D17" s="22">
        <v>3</v>
      </c>
      <c r="E17" s="22">
        <v>22</v>
      </c>
      <c r="F17" s="16" t="s">
        <v>234</v>
      </c>
      <c r="G17" s="23">
        <v>16</v>
      </c>
      <c r="H17" s="23">
        <v>3</v>
      </c>
      <c r="I17" s="16">
        <v>2</v>
      </c>
      <c r="J17" s="24"/>
      <c r="K17" s="13">
        <v>2</v>
      </c>
      <c r="L17" s="23"/>
      <c r="M17" s="5"/>
      <c r="N17" s="6"/>
      <c r="O17" s="7"/>
      <c r="P17" s="8"/>
      <c r="Q17" s="7"/>
      <c r="R17" s="19">
        <v>0</v>
      </c>
      <c r="S17" s="23">
        <v>1</v>
      </c>
      <c r="T17" s="5"/>
      <c r="U17" s="6">
        <v>1</v>
      </c>
      <c r="V17" s="7"/>
      <c r="W17" s="8"/>
      <c r="X17" s="7"/>
      <c r="Y17" s="7"/>
      <c r="Z17" s="12"/>
      <c r="AA17" s="19">
        <v>1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238</v>
      </c>
      <c r="D18" s="22">
        <v>3</v>
      </c>
      <c r="E18" s="22">
        <v>22</v>
      </c>
      <c r="F18" s="16" t="s">
        <v>234</v>
      </c>
      <c r="G18" s="23">
        <v>13</v>
      </c>
      <c r="H18" s="23">
        <v>2</v>
      </c>
      <c r="I18" s="16">
        <v>2</v>
      </c>
      <c r="J18" s="24"/>
      <c r="K18" s="13">
        <v>3</v>
      </c>
      <c r="L18" s="23">
        <v>1</v>
      </c>
      <c r="M18" s="5"/>
      <c r="N18" s="6">
        <v>1</v>
      </c>
      <c r="O18" s="7"/>
      <c r="P18" s="8"/>
      <c r="Q18" s="7"/>
      <c r="R18" s="19">
        <v>1</v>
      </c>
      <c r="S18" s="23">
        <v>1</v>
      </c>
      <c r="T18" s="5">
        <v>1</v>
      </c>
      <c r="U18" s="6">
        <v>2</v>
      </c>
      <c r="V18" s="7"/>
      <c r="W18" s="8"/>
      <c r="X18" s="7">
        <v>2</v>
      </c>
      <c r="Y18" s="7"/>
      <c r="Z18" s="12"/>
      <c r="AA18" s="19">
        <v>5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238</v>
      </c>
      <c r="D19" s="22">
        <v>3</v>
      </c>
      <c r="E19" s="22">
        <v>22</v>
      </c>
      <c r="F19" s="16" t="s">
        <v>234</v>
      </c>
      <c r="G19" s="23">
        <v>15</v>
      </c>
      <c r="H19" s="23">
        <v>2</v>
      </c>
      <c r="I19" s="16">
        <v>2</v>
      </c>
      <c r="J19" s="24"/>
      <c r="K19" s="13">
        <v>2</v>
      </c>
      <c r="L19" s="23"/>
      <c r="M19" s="5"/>
      <c r="N19" s="6"/>
      <c r="O19" s="7"/>
      <c r="P19" s="8"/>
      <c r="Q19" s="7"/>
      <c r="R19" s="19">
        <v>0</v>
      </c>
      <c r="S19" s="23">
        <v>1</v>
      </c>
      <c r="T19" s="5"/>
      <c r="U19" s="6"/>
      <c r="V19" s="7"/>
      <c r="W19" s="8"/>
      <c r="X19" s="7">
        <v>1</v>
      </c>
      <c r="Y19" s="7"/>
      <c r="Z19" s="12"/>
      <c r="AA19" s="19">
        <v>1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238</v>
      </c>
      <c r="D20" s="22">
        <v>3</v>
      </c>
      <c r="E20" s="22">
        <v>22</v>
      </c>
      <c r="F20" s="16" t="s">
        <v>234</v>
      </c>
      <c r="G20" s="23">
        <v>16</v>
      </c>
      <c r="H20" s="23">
        <v>2</v>
      </c>
      <c r="I20" s="16">
        <v>2</v>
      </c>
      <c r="J20" s="24"/>
      <c r="K20" s="13">
        <v>2</v>
      </c>
      <c r="L20" s="23"/>
      <c r="M20" s="5"/>
      <c r="N20" s="6"/>
      <c r="O20" s="7"/>
      <c r="P20" s="8"/>
      <c r="Q20" s="7"/>
      <c r="R20" s="19">
        <v>0</v>
      </c>
      <c r="S20" s="23">
        <v>1</v>
      </c>
      <c r="T20" s="5"/>
      <c r="U20" s="6">
        <v>1</v>
      </c>
      <c r="V20" s="7"/>
      <c r="W20" s="8"/>
      <c r="X20" s="7"/>
      <c r="Y20" s="7"/>
      <c r="Z20" s="12"/>
      <c r="AA20" s="19">
        <v>1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238</v>
      </c>
      <c r="D21" s="22">
        <v>3</v>
      </c>
      <c r="E21" s="22">
        <v>22</v>
      </c>
      <c r="F21" s="16" t="s">
        <v>234</v>
      </c>
      <c r="G21" s="23">
        <v>17</v>
      </c>
      <c r="H21" s="23">
        <v>3</v>
      </c>
      <c r="I21" s="16">
        <v>2</v>
      </c>
      <c r="J21" s="24"/>
      <c r="K21" s="13">
        <v>3</v>
      </c>
      <c r="L21" s="23">
        <v>1</v>
      </c>
      <c r="M21" s="5"/>
      <c r="N21" s="6">
        <v>1</v>
      </c>
      <c r="O21" s="7"/>
      <c r="P21" s="8"/>
      <c r="Q21" s="7"/>
      <c r="R21" s="19">
        <v>1</v>
      </c>
      <c r="S21" s="23">
        <v>1</v>
      </c>
      <c r="T21" s="5"/>
      <c r="U21" s="6">
        <v>1</v>
      </c>
      <c r="V21" s="7"/>
      <c r="W21" s="8"/>
      <c r="X21" s="7"/>
      <c r="Y21" s="7"/>
      <c r="Z21" s="12"/>
      <c r="AA21" s="19">
        <v>1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238</v>
      </c>
      <c r="D22" s="22">
        <v>3</v>
      </c>
      <c r="E22" s="22">
        <v>22</v>
      </c>
      <c r="F22" s="16" t="s">
        <v>234</v>
      </c>
      <c r="G22" s="23">
        <v>13</v>
      </c>
      <c r="H22" s="23">
        <v>3</v>
      </c>
      <c r="I22" s="16">
        <v>2</v>
      </c>
      <c r="J22" s="24"/>
      <c r="K22" s="13">
        <v>1</v>
      </c>
      <c r="L22" s="23">
        <v>1</v>
      </c>
      <c r="M22" s="5">
        <v>1</v>
      </c>
      <c r="N22" s="6">
        <v>1</v>
      </c>
      <c r="O22" s="7">
        <v>1</v>
      </c>
      <c r="P22" s="8"/>
      <c r="Q22" s="7"/>
      <c r="R22" s="19">
        <v>3</v>
      </c>
      <c r="S22" s="23"/>
      <c r="T22" s="5"/>
      <c r="U22" s="6"/>
      <c r="V22" s="7"/>
      <c r="W22" s="8"/>
      <c r="X22" s="7"/>
      <c r="Y22" s="7"/>
      <c r="Z22" s="12"/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238</v>
      </c>
      <c r="D23" s="22">
        <v>3</v>
      </c>
      <c r="E23" s="22">
        <v>22</v>
      </c>
      <c r="F23" s="16" t="s">
        <v>234</v>
      </c>
      <c r="G23" s="23">
        <v>13</v>
      </c>
      <c r="H23" s="23">
        <v>3</v>
      </c>
      <c r="I23" s="16">
        <v>2</v>
      </c>
      <c r="J23" s="24"/>
      <c r="K23" s="13">
        <v>1</v>
      </c>
      <c r="L23" s="23">
        <v>1</v>
      </c>
      <c r="M23" s="5"/>
      <c r="N23" s="6">
        <v>1</v>
      </c>
      <c r="O23" s="7"/>
      <c r="P23" s="8"/>
      <c r="Q23" s="7"/>
      <c r="R23" s="19">
        <v>1</v>
      </c>
      <c r="S23" s="23"/>
      <c r="T23" s="5"/>
      <c r="U23" s="6"/>
      <c r="V23" s="7"/>
      <c r="W23" s="8"/>
      <c r="X23" s="7"/>
      <c r="Y23" s="7"/>
      <c r="Z23" s="12"/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238</v>
      </c>
      <c r="D24" s="22">
        <v>3</v>
      </c>
      <c r="E24" s="22">
        <v>22</v>
      </c>
      <c r="F24" s="16" t="s">
        <v>234</v>
      </c>
      <c r="G24" s="23">
        <v>13</v>
      </c>
      <c r="H24" s="23">
        <v>3</v>
      </c>
      <c r="I24" s="16">
        <v>2</v>
      </c>
      <c r="J24" s="24"/>
      <c r="K24" s="13">
        <v>3</v>
      </c>
      <c r="L24" s="23">
        <v>1</v>
      </c>
      <c r="M24" s="5"/>
      <c r="N24" s="6">
        <v>1</v>
      </c>
      <c r="O24" s="7"/>
      <c r="P24" s="8"/>
      <c r="Q24" s="7"/>
      <c r="R24" s="19">
        <v>1</v>
      </c>
      <c r="S24" s="23">
        <v>1</v>
      </c>
      <c r="T24" s="5"/>
      <c r="U24" s="6">
        <v>1</v>
      </c>
      <c r="V24" s="7"/>
      <c r="W24" s="8"/>
      <c r="X24" s="7"/>
      <c r="Y24" s="7"/>
      <c r="Z24" s="12"/>
      <c r="AA24" s="19">
        <v>1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238</v>
      </c>
      <c r="D25" s="22">
        <v>3</v>
      </c>
      <c r="E25" s="22">
        <v>22</v>
      </c>
      <c r="F25" s="16" t="s">
        <v>234</v>
      </c>
      <c r="G25" s="23">
        <v>13</v>
      </c>
      <c r="H25" s="23">
        <v>2</v>
      </c>
      <c r="I25" s="16">
        <v>2</v>
      </c>
      <c r="J25" s="24"/>
      <c r="K25" s="13">
        <v>2</v>
      </c>
      <c r="L25" s="23"/>
      <c r="M25" s="5"/>
      <c r="N25" s="6"/>
      <c r="O25" s="7"/>
      <c r="P25" s="8"/>
      <c r="Q25" s="7"/>
      <c r="R25" s="19">
        <v>0</v>
      </c>
      <c r="S25" s="23">
        <v>1</v>
      </c>
      <c r="T25" s="5"/>
      <c r="U25" s="6">
        <v>1</v>
      </c>
      <c r="V25" s="7"/>
      <c r="W25" s="8"/>
      <c r="X25" s="7"/>
      <c r="Y25" s="7"/>
      <c r="Z25" s="12"/>
      <c r="AA25" s="19">
        <v>1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238</v>
      </c>
      <c r="D26" s="22">
        <v>3</v>
      </c>
      <c r="E26" s="22">
        <v>22</v>
      </c>
      <c r="F26" s="16" t="s">
        <v>234</v>
      </c>
      <c r="G26" s="23">
        <v>13</v>
      </c>
      <c r="H26" s="23">
        <v>2</v>
      </c>
      <c r="I26" s="16">
        <v>2</v>
      </c>
      <c r="J26" s="24"/>
      <c r="K26" s="13">
        <v>2</v>
      </c>
      <c r="L26" s="23"/>
      <c r="M26" s="5"/>
      <c r="N26" s="6"/>
      <c r="O26" s="7"/>
      <c r="P26" s="8"/>
      <c r="Q26" s="7"/>
      <c r="R26" s="19">
        <v>0</v>
      </c>
      <c r="S26" s="23">
        <v>1</v>
      </c>
      <c r="T26" s="5"/>
      <c r="U26" s="6">
        <v>1</v>
      </c>
      <c r="V26" s="7"/>
      <c r="W26" s="8"/>
      <c r="X26" s="7"/>
      <c r="Y26" s="7"/>
      <c r="Z26" s="12"/>
      <c r="AA26" s="19">
        <v>1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238</v>
      </c>
      <c r="D27" s="22">
        <v>3</v>
      </c>
      <c r="E27" s="22">
        <v>22</v>
      </c>
      <c r="F27" s="16" t="s">
        <v>234</v>
      </c>
      <c r="G27" s="23">
        <v>13</v>
      </c>
      <c r="H27" s="23">
        <v>4</v>
      </c>
      <c r="I27" s="16">
        <v>2</v>
      </c>
      <c r="J27" s="24"/>
      <c r="K27" s="13">
        <v>1</v>
      </c>
      <c r="L27" s="23">
        <v>1</v>
      </c>
      <c r="M27" s="5"/>
      <c r="N27" s="6">
        <v>1</v>
      </c>
      <c r="O27" s="7"/>
      <c r="P27" s="8"/>
      <c r="Q27" s="7"/>
      <c r="R27" s="19">
        <v>1</v>
      </c>
      <c r="S27" s="23"/>
      <c r="T27" s="5"/>
      <c r="U27" s="6"/>
      <c r="V27" s="7"/>
      <c r="W27" s="8"/>
      <c r="X27" s="7"/>
      <c r="Y27" s="7"/>
      <c r="Z27" s="12"/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238</v>
      </c>
      <c r="D28" s="22">
        <v>3</v>
      </c>
      <c r="E28" s="22">
        <v>22</v>
      </c>
      <c r="F28" s="16" t="s">
        <v>234</v>
      </c>
      <c r="G28" s="23">
        <v>13</v>
      </c>
      <c r="H28" s="23">
        <v>4</v>
      </c>
      <c r="I28" s="16">
        <v>2</v>
      </c>
      <c r="J28" s="24"/>
      <c r="K28" s="13">
        <v>1</v>
      </c>
      <c r="L28" s="23">
        <v>1</v>
      </c>
      <c r="M28" s="5"/>
      <c r="N28" s="6"/>
      <c r="O28" s="7">
        <v>1</v>
      </c>
      <c r="P28" s="8"/>
      <c r="Q28" s="7"/>
      <c r="R28" s="19">
        <v>1</v>
      </c>
      <c r="S28" s="23"/>
      <c r="T28" s="5"/>
      <c r="U28" s="6"/>
      <c r="V28" s="7"/>
      <c r="W28" s="8"/>
      <c r="X28" s="7"/>
      <c r="Y28" s="7"/>
      <c r="Z28" s="12"/>
      <c r="AA28" s="19">
        <v>0</v>
      </c>
    </row>
    <row r="29" spans="1:27" ht="15.95" customHeight="1" x14ac:dyDescent="0.15">
      <c r="A29" s="1">
        <v>18</v>
      </c>
      <c r="B29" s="30">
        <v>1</v>
      </c>
      <c r="C29" s="21" t="s">
        <v>238</v>
      </c>
      <c r="D29" s="22">
        <v>3</v>
      </c>
      <c r="E29" s="22">
        <v>22</v>
      </c>
      <c r="F29" s="16" t="s">
        <v>234</v>
      </c>
      <c r="G29" s="23">
        <v>13</v>
      </c>
      <c r="H29" s="23">
        <v>4</v>
      </c>
      <c r="I29" s="16">
        <v>2</v>
      </c>
      <c r="J29" s="24"/>
      <c r="K29" s="13">
        <v>2</v>
      </c>
      <c r="L29" s="23"/>
      <c r="M29" s="5"/>
      <c r="N29" s="6"/>
      <c r="O29" s="7"/>
      <c r="P29" s="8"/>
      <c r="Q29" s="7"/>
      <c r="R29" s="19">
        <v>0</v>
      </c>
      <c r="S29" s="23">
        <v>1</v>
      </c>
      <c r="T29" s="5"/>
      <c r="U29" s="6">
        <v>1</v>
      </c>
      <c r="V29" s="7"/>
      <c r="W29" s="8"/>
      <c r="X29" s="7"/>
      <c r="Y29" s="7"/>
      <c r="Z29" s="12"/>
      <c r="AA29" s="19">
        <v>1</v>
      </c>
    </row>
    <row r="30" spans="1:27" ht="15.95" customHeight="1" x14ac:dyDescent="0.15">
      <c r="A30" s="1">
        <v>19</v>
      </c>
      <c r="B30" s="30">
        <v>1</v>
      </c>
      <c r="C30" s="21" t="s">
        <v>238</v>
      </c>
      <c r="D30" s="22">
        <v>3</v>
      </c>
      <c r="E30" s="22">
        <v>22</v>
      </c>
      <c r="F30" s="16" t="s">
        <v>234</v>
      </c>
      <c r="G30" s="23">
        <v>13</v>
      </c>
      <c r="H30" s="23">
        <v>2</v>
      </c>
      <c r="I30" s="16">
        <v>2</v>
      </c>
      <c r="J30" s="24"/>
      <c r="K30" s="13">
        <v>3</v>
      </c>
      <c r="L30" s="23">
        <v>1</v>
      </c>
      <c r="M30" s="5"/>
      <c r="N30" s="6">
        <v>1</v>
      </c>
      <c r="O30" s="7"/>
      <c r="P30" s="8"/>
      <c r="Q30" s="7"/>
      <c r="R30" s="19">
        <v>1</v>
      </c>
      <c r="S30" s="23">
        <v>1</v>
      </c>
      <c r="T30" s="5"/>
      <c r="U30" s="6">
        <v>1</v>
      </c>
      <c r="V30" s="7"/>
      <c r="W30" s="8"/>
      <c r="X30" s="7">
        <v>1</v>
      </c>
      <c r="Y30" s="7"/>
      <c r="Z30" s="12"/>
      <c r="AA30" s="19">
        <v>2</v>
      </c>
    </row>
    <row r="31" spans="1:27" ht="15.95" customHeight="1" x14ac:dyDescent="0.15">
      <c r="A31" s="1">
        <v>20</v>
      </c>
      <c r="B31" s="30">
        <v>1</v>
      </c>
      <c r="C31" s="21" t="s">
        <v>238</v>
      </c>
      <c r="D31" s="22">
        <v>3</v>
      </c>
      <c r="E31" s="22">
        <v>22</v>
      </c>
      <c r="F31" s="16" t="s">
        <v>234</v>
      </c>
      <c r="G31" s="23">
        <v>13</v>
      </c>
      <c r="H31" s="23">
        <v>2</v>
      </c>
      <c r="I31" s="16">
        <v>2</v>
      </c>
      <c r="J31" s="24"/>
      <c r="K31" s="13">
        <v>2</v>
      </c>
      <c r="L31" s="23"/>
      <c r="M31" s="5"/>
      <c r="N31" s="6"/>
      <c r="O31" s="7"/>
      <c r="P31" s="8"/>
      <c r="Q31" s="7"/>
      <c r="R31" s="19">
        <v>0</v>
      </c>
      <c r="S31" s="23">
        <v>1</v>
      </c>
      <c r="T31" s="5">
        <v>1</v>
      </c>
      <c r="U31" s="6"/>
      <c r="V31" s="7"/>
      <c r="W31" s="8"/>
      <c r="X31" s="7"/>
      <c r="Y31" s="7"/>
      <c r="Z31" s="12"/>
      <c r="AA31" s="19">
        <v>1</v>
      </c>
    </row>
    <row r="32" spans="1:27" ht="15.95" customHeight="1" x14ac:dyDescent="0.15">
      <c r="A32" s="1">
        <v>21</v>
      </c>
      <c r="B32" s="30">
        <v>1</v>
      </c>
      <c r="C32" s="21" t="s">
        <v>238</v>
      </c>
      <c r="D32" s="22">
        <v>3</v>
      </c>
      <c r="E32" s="22">
        <v>22</v>
      </c>
      <c r="F32" s="16" t="s">
        <v>234</v>
      </c>
      <c r="G32" s="23">
        <v>13</v>
      </c>
      <c r="H32" s="23">
        <v>5</v>
      </c>
      <c r="I32" s="16">
        <v>2</v>
      </c>
      <c r="J32" s="24"/>
      <c r="K32" s="13">
        <v>2</v>
      </c>
      <c r="L32" s="23"/>
      <c r="M32" s="5"/>
      <c r="N32" s="6"/>
      <c r="O32" s="7"/>
      <c r="P32" s="8"/>
      <c r="Q32" s="7"/>
      <c r="R32" s="19">
        <v>0</v>
      </c>
      <c r="S32" s="23">
        <v>3</v>
      </c>
      <c r="T32" s="5">
        <v>1</v>
      </c>
      <c r="U32" s="6"/>
      <c r="V32" s="7"/>
      <c r="W32" s="8"/>
      <c r="X32" s="7"/>
      <c r="Y32" s="7"/>
      <c r="Z32" s="12"/>
      <c r="AA32" s="19">
        <v>1</v>
      </c>
    </row>
    <row r="33" spans="1:27" ht="15.95" customHeight="1" x14ac:dyDescent="0.15">
      <c r="A33" s="1">
        <v>22</v>
      </c>
      <c r="B33" s="30">
        <v>1</v>
      </c>
      <c r="C33" s="21" t="s">
        <v>238</v>
      </c>
      <c r="D33" s="22">
        <v>3</v>
      </c>
      <c r="E33" s="22">
        <v>22</v>
      </c>
      <c r="F33" s="16" t="s">
        <v>234</v>
      </c>
      <c r="G33" s="23">
        <v>13</v>
      </c>
      <c r="H33" s="23">
        <v>2</v>
      </c>
      <c r="I33" s="16">
        <v>2</v>
      </c>
      <c r="J33" s="24"/>
      <c r="K33" s="13">
        <v>1</v>
      </c>
      <c r="L33" s="23">
        <v>1</v>
      </c>
      <c r="M33" s="5">
        <v>1</v>
      </c>
      <c r="N33" s="6"/>
      <c r="O33" s="7"/>
      <c r="P33" s="8"/>
      <c r="Q33" s="7"/>
      <c r="R33" s="19">
        <v>1</v>
      </c>
      <c r="S33" s="23"/>
      <c r="T33" s="5"/>
      <c r="U33" s="6"/>
      <c r="V33" s="7"/>
      <c r="W33" s="8"/>
      <c r="X33" s="7"/>
      <c r="Y33" s="7"/>
      <c r="Z33" s="12"/>
      <c r="AA33" s="19">
        <v>0</v>
      </c>
    </row>
    <row r="34" spans="1:27" ht="15.95" customHeight="1" x14ac:dyDescent="0.15">
      <c r="A34" s="1">
        <v>23</v>
      </c>
      <c r="B34" s="30">
        <v>1</v>
      </c>
      <c r="C34" s="21" t="s">
        <v>238</v>
      </c>
      <c r="D34" s="22">
        <v>3</v>
      </c>
      <c r="E34" s="22">
        <v>22</v>
      </c>
      <c r="F34" s="16" t="s">
        <v>234</v>
      </c>
      <c r="G34" s="23">
        <v>13</v>
      </c>
      <c r="H34" s="23">
        <v>2</v>
      </c>
      <c r="I34" s="16">
        <v>2</v>
      </c>
      <c r="J34" s="24"/>
      <c r="K34" s="13">
        <v>2</v>
      </c>
      <c r="L34" s="23"/>
      <c r="M34" s="5"/>
      <c r="N34" s="6"/>
      <c r="O34" s="7"/>
      <c r="P34" s="8"/>
      <c r="Q34" s="7"/>
      <c r="R34" s="19">
        <v>0</v>
      </c>
      <c r="S34" s="23">
        <v>1</v>
      </c>
      <c r="T34" s="5"/>
      <c r="U34" s="6">
        <v>1</v>
      </c>
      <c r="V34" s="7"/>
      <c r="W34" s="8"/>
      <c r="X34" s="7"/>
      <c r="Y34" s="7"/>
      <c r="Z34" s="12"/>
      <c r="AA34" s="19">
        <v>1</v>
      </c>
    </row>
    <row r="35" spans="1:27" ht="15.95" customHeight="1" x14ac:dyDescent="0.15">
      <c r="A35" s="1">
        <v>24</v>
      </c>
      <c r="B35" s="30">
        <v>1</v>
      </c>
      <c r="C35" s="21" t="s">
        <v>238</v>
      </c>
      <c r="D35" s="22">
        <v>3</v>
      </c>
      <c r="E35" s="22">
        <v>22</v>
      </c>
      <c r="F35" s="16" t="s">
        <v>234</v>
      </c>
      <c r="G35" s="23">
        <v>13</v>
      </c>
      <c r="H35" s="23">
        <v>3</v>
      </c>
      <c r="I35" s="16">
        <v>2</v>
      </c>
      <c r="J35" s="24"/>
      <c r="K35" s="13">
        <v>1</v>
      </c>
      <c r="L35" s="23">
        <v>1</v>
      </c>
      <c r="M35" s="5"/>
      <c r="N35" s="6">
        <v>2</v>
      </c>
      <c r="O35" s="7"/>
      <c r="P35" s="8"/>
      <c r="Q35" s="7"/>
      <c r="R35" s="19">
        <v>2</v>
      </c>
      <c r="S35" s="23"/>
      <c r="T35" s="5"/>
      <c r="U35" s="6"/>
      <c r="V35" s="7"/>
      <c r="W35" s="8"/>
      <c r="X35" s="7"/>
      <c r="Y35" s="7"/>
      <c r="Z35" s="12"/>
      <c r="AA35" s="19">
        <v>0</v>
      </c>
    </row>
    <row r="36" spans="1:27" ht="15.95" customHeight="1" x14ac:dyDescent="0.15">
      <c r="A36" s="1">
        <v>25</v>
      </c>
      <c r="B36" s="30">
        <v>1</v>
      </c>
      <c r="C36" s="21" t="s">
        <v>238</v>
      </c>
      <c r="D36" s="22">
        <v>3</v>
      </c>
      <c r="E36" s="22">
        <v>22</v>
      </c>
      <c r="F36" s="16" t="s">
        <v>234</v>
      </c>
      <c r="G36" s="23">
        <v>13</v>
      </c>
      <c r="H36" s="23">
        <v>3</v>
      </c>
      <c r="I36" s="16">
        <v>2</v>
      </c>
      <c r="J36" s="24"/>
      <c r="K36" s="13">
        <v>2</v>
      </c>
      <c r="L36" s="23"/>
      <c r="M36" s="5"/>
      <c r="N36" s="6"/>
      <c r="O36" s="7"/>
      <c r="P36" s="8"/>
      <c r="Q36" s="7"/>
      <c r="R36" s="19">
        <v>0</v>
      </c>
      <c r="S36" s="23">
        <v>1</v>
      </c>
      <c r="T36" s="5"/>
      <c r="U36" s="6">
        <v>1</v>
      </c>
      <c r="V36" s="7"/>
      <c r="W36" s="8"/>
      <c r="X36" s="7"/>
      <c r="Y36" s="7"/>
      <c r="Z36" s="12"/>
      <c r="AA36" s="19">
        <v>1</v>
      </c>
    </row>
    <row r="37" spans="1:27" ht="15.95" customHeight="1" x14ac:dyDescent="0.15">
      <c r="A37" s="1">
        <v>26</v>
      </c>
      <c r="B37" s="30">
        <v>1</v>
      </c>
      <c r="C37" s="21" t="s">
        <v>238</v>
      </c>
      <c r="D37" s="22">
        <v>3</v>
      </c>
      <c r="E37" s="22">
        <v>22</v>
      </c>
      <c r="F37" s="16" t="s">
        <v>234</v>
      </c>
      <c r="G37" s="23">
        <v>14</v>
      </c>
      <c r="H37" s="23">
        <v>3</v>
      </c>
      <c r="I37" s="16">
        <v>2</v>
      </c>
      <c r="J37" s="24"/>
      <c r="K37" s="13">
        <v>1</v>
      </c>
      <c r="L37" s="23">
        <v>1</v>
      </c>
      <c r="M37" s="5"/>
      <c r="N37" s="6"/>
      <c r="O37" s="7">
        <v>1</v>
      </c>
      <c r="P37" s="8"/>
      <c r="Q37" s="7"/>
      <c r="R37" s="19">
        <v>1</v>
      </c>
      <c r="S37" s="23"/>
      <c r="T37" s="5"/>
      <c r="U37" s="6"/>
      <c r="V37" s="7"/>
      <c r="W37" s="8"/>
      <c r="X37" s="7"/>
      <c r="Y37" s="7"/>
      <c r="Z37" s="12"/>
      <c r="AA37" s="19">
        <v>0</v>
      </c>
    </row>
    <row r="38" spans="1:27" ht="15.95" customHeight="1" x14ac:dyDescent="0.15">
      <c r="A38" s="1">
        <v>27</v>
      </c>
      <c r="B38" s="30">
        <v>1</v>
      </c>
      <c r="C38" s="21" t="s">
        <v>238</v>
      </c>
      <c r="D38" s="22">
        <v>3</v>
      </c>
      <c r="E38" s="22">
        <v>22</v>
      </c>
      <c r="F38" s="16" t="s">
        <v>234</v>
      </c>
      <c r="G38" s="23">
        <v>14</v>
      </c>
      <c r="H38" s="23">
        <v>5</v>
      </c>
      <c r="I38" s="16">
        <v>2</v>
      </c>
      <c r="J38" s="24"/>
      <c r="K38" s="13">
        <v>1</v>
      </c>
      <c r="L38" s="23">
        <v>1</v>
      </c>
      <c r="M38" s="5">
        <v>1</v>
      </c>
      <c r="N38" s="6"/>
      <c r="O38" s="7"/>
      <c r="P38" s="8"/>
      <c r="Q38" s="7"/>
      <c r="R38" s="19">
        <v>1</v>
      </c>
      <c r="S38" s="23"/>
      <c r="T38" s="5"/>
      <c r="U38" s="6"/>
      <c r="V38" s="7"/>
      <c r="W38" s="8"/>
      <c r="X38" s="7"/>
      <c r="Y38" s="7"/>
      <c r="Z38" s="12"/>
      <c r="AA38" s="19">
        <v>0</v>
      </c>
    </row>
    <row r="39" spans="1:27" ht="15.95" customHeight="1" x14ac:dyDescent="0.15">
      <c r="A39" s="1">
        <v>28</v>
      </c>
      <c r="B39" s="30">
        <v>1</v>
      </c>
      <c r="C39" s="21" t="s">
        <v>238</v>
      </c>
      <c r="D39" s="22">
        <v>3</v>
      </c>
      <c r="E39" s="22">
        <v>22</v>
      </c>
      <c r="F39" s="16" t="s">
        <v>234</v>
      </c>
      <c r="G39" s="23">
        <v>14</v>
      </c>
      <c r="H39" s="23">
        <v>5</v>
      </c>
      <c r="I39" s="16">
        <v>2</v>
      </c>
      <c r="J39" s="24"/>
      <c r="K39" s="13">
        <v>1</v>
      </c>
      <c r="L39" s="23">
        <v>1</v>
      </c>
      <c r="M39" s="5"/>
      <c r="N39" s="6">
        <v>1</v>
      </c>
      <c r="O39" s="7"/>
      <c r="P39" s="8"/>
      <c r="Q39" s="7"/>
      <c r="R39" s="19">
        <v>1</v>
      </c>
      <c r="S39" s="23"/>
      <c r="T39" s="5"/>
      <c r="U39" s="6"/>
      <c r="V39" s="7"/>
      <c r="W39" s="8"/>
      <c r="X39" s="7"/>
      <c r="Y39" s="7"/>
      <c r="Z39" s="12"/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238</v>
      </c>
      <c r="D40" s="22">
        <v>3</v>
      </c>
      <c r="E40" s="22">
        <v>22</v>
      </c>
      <c r="F40" s="16" t="s">
        <v>234</v>
      </c>
      <c r="G40" s="23">
        <v>14</v>
      </c>
      <c r="H40" s="23">
        <v>3</v>
      </c>
      <c r="I40" s="16">
        <v>2</v>
      </c>
      <c r="J40" s="24"/>
      <c r="K40" s="13">
        <v>2</v>
      </c>
      <c r="L40" s="23"/>
      <c r="M40" s="5"/>
      <c r="N40" s="6"/>
      <c r="O40" s="7"/>
      <c r="P40" s="8"/>
      <c r="Q40" s="7"/>
      <c r="R40" s="19">
        <v>0</v>
      </c>
      <c r="S40" s="23">
        <v>1</v>
      </c>
      <c r="T40" s="5"/>
      <c r="U40" s="6">
        <v>1</v>
      </c>
      <c r="V40" s="7"/>
      <c r="W40" s="8"/>
      <c r="X40" s="7"/>
      <c r="Y40" s="7"/>
      <c r="Z40" s="12"/>
      <c r="AA40" s="19">
        <v>1</v>
      </c>
    </row>
    <row r="41" spans="1:27" ht="15.95" customHeight="1" x14ac:dyDescent="0.15">
      <c r="A41" s="1">
        <v>30</v>
      </c>
      <c r="B41" s="30">
        <v>1</v>
      </c>
      <c r="C41" s="21" t="s">
        <v>238</v>
      </c>
      <c r="D41" s="22">
        <v>3</v>
      </c>
      <c r="E41" s="22">
        <v>22</v>
      </c>
      <c r="F41" s="16" t="s">
        <v>234</v>
      </c>
      <c r="G41" s="23">
        <v>15</v>
      </c>
      <c r="H41" s="23">
        <v>2</v>
      </c>
      <c r="I41" s="16">
        <v>2</v>
      </c>
      <c r="J41" s="24"/>
      <c r="K41" s="13">
        <v>1</v>
      </c>
      <c r="L41" s="23">
        <v>2</v>
      </c>
      <c r="M41" s="5"/>
      <c r="N41" s="6">
        <v>1</v>
      </c>
      <c r="O41" s="7"/>
      <c r="P41" s="8"/>
      <c r="Q41" s="7"/>
      <c r="R41" s="19">
        <v>1</v>
      </c>
      <c r="S41" s="23"/>
      <c r="T41" s="5"/>
      <c r="U41" s="6"/>
      <c r="V41" s="7"/>
      <c r="W41" s="8"/>
      <c r="X41" s="7"/>
      <c r="Y41" s="7"/>
      <c r="Z41" s="12"/>
      <c r="AA41" s="19">
        <v>0</v>
      </c>
    </row>
    <row r="42" spans="1:27" ht="15.95" customHeight="1" x14ac:dyDescent="0.15">
      <c r="A42" s="1">
        <v>31</v>
      </c>
      <c r="B42" s="30">
        <v>1</v>
      </c>
      <c r="C42" s="21" t="s">
        <v>238</v>
      </c>
      <c r="D42" s="22">
        <v>3</v>
      </c>
      <c r="E42" s="22">
        <v>22</v>
      </c>
      <c r="F42" s="16" t="s">
        <v>234</v>
      </c>
      <c r="G42" s="23">
        <v>14</v>
      </c>
      <c r="H42" s="23">
        <v>2</v>
      </c>
      <c r="I42" s="16">
        <v>2</v>
      </c>
      <c r="J42" s="24"/>
      <c r="K42" s="13">
        <v>3</v>
      </c>
      <c r="L42" s="23">
        <v>1</v>
      </c>
      <c r="M42" s="5"/>
      <c r="N42" s="6">
        <v>1</v>
      </c>
      <c r="O42" s="7"/>
      <c r="P42" s="8"/>
      <c r="Q42" s="7"/>
      <c r="R42" s="19">
        <v>1</v>
      </c>
      <c r="S42" s="23">
        <v>1</v>
      </c>
      <c r="T42" s="5"/>
      <c r="U42" s="6">
        <v>1</v>
      </c>
      <c r="V42" s="7"/>
      <c r="W42" s="8"/>
      <c r="X42" s="7"/>
      <c r="Y42" s="7"/>
      <c r="Z42" s="12"/>
      <c r="AA42" s="19">
        <v>1</v>
      </c>
    </row>
    <row r="43" spans="1:27" ht="15.95" customHeight="1" x14ac:dyDescent="0.15">
      <c r="A43" s="1">
        <v>32</v>
      </c>
      <c r="B43" s="30">
        <v>1</v>
      </c>
      <c r="C43" s="21" t="s">
        <v>238</v>
      </c>
      <c r="D43" s="22">
        <v>3</v>
      </c>
      <c r="E43" s="22">
        <v>22</v>
      </c>
      <c r="F43" s="16" t="s">
        <v>234</v>
      </c>
      <c r="G43" s="23">
        <v>15</v>
      </c>
      <c r="H43" s="23">
        <v>2</v>
      </c>
      <c r="I43" s="16">
        <v>2</v>
      </c>
      <c r="J43" s="24"/>
      <c r="K43" s="13">
        <v>1</v>
      </c>
      <c r="L43" s="23">
        <v>1</v>
      </c>
      <c r="M43" s="5"/>
      <c r="N43" s="6">
        <v>1</v>
      </c>
      <c r="O43" s="7"/>
      <c r="P43" s="8"/>
      <c r="Q43" s="7"/>
      <c r="R43" s="19">
        <v>1</v>
      </c>
      <c r="S43" s="23"/>
      <c r="T43" s="5"/>
      <c r="U43" s="6"/>
      <c r="V43" s="7"/>
      <c r="W43" s="8"/>
      <c r="X43" s="7"/>
      <c r="Y43" s="7"/>
      <c r="Z43" s="12"/>
      <c r="AA43" s="19">
        <v>0</v>
      </c>
    </row>
    <row r="44" spans="1:27" ht="15.95" customHeight="1" x14ac:dyDescent="0.15">
      <c r="A44" s="1">
        <v>33</v>
      </c>
      <c r="B44" s="30">
        <v>1</v>
      </c>
      <c r="C44" s="21" t="s">
        <v>238</v>
      </c>
      <c r="D44" s="22">
        <v>3</v>
      </c>
      <c r="E44" s="22">
        <v>22</v>
      </c>
      <c r="F44" s="16" t="s">
        <v>234</v>
      </c>
      <c r="G44" s="23">
        <v>14</v>
      </c>
      <c r="H44" s="23">
        <v>2</v>
      </c>
      <c r="I44" s="16">
        <v>2</v>
      </c>
      <c r="J44" s="24"/>
      <c r="K44" s="13">
        <v>2</v>
      </c>
      <c r="L44" s="23"/>
      <c r="M44" s="5"/>
      <c r="N44" s="6"/>
      <c r="O44" s="7"/>
      <c r="P44" s="8"/>
      <c r="Q44" s="7"/>
      <c r="R44" s="19">
        <v>0</v>
      </c>
      <c r="S44" s="23">
        <v>1</v>
      </c>
      <c r="T44" s="5"/>
      <c r="U44" s="6">
        <v>1</v>
      </c>
      <c r="V44" s="7"/>
      <c r="W44" s="8"/>
      <c r="X44" s="7"/>
      <c r="Y44" s="7"/>
      <c r="Z44" s="12"/>
      <c r="AA44" s="19">
        <v>1</v>
      </c>
    </row>
    <row r="45" spans="1:27" ht="15.95" customHeight="1" x14ac:dyDescent="0.15">
      <c r="A45" s="1">
        <v>34</v>
      </c>
      <c r="B45" s="30">
        <v>1</v>
      </c>
      <c r="C45" s="21" t="s">
        <v>238</v>
      </c>
      <c r="D45" s="22">
        <v>3</v>
      </c>
      <c r="E45" s="22">
        <v>22</v>
      </c>
      <c r="F45" s="16" t="s">
        <v>234</v>
      </c>
      <c r="G45" s="23">
        <v>14</v>
      </c>
      <c r="H45" s="23">
        <v>2</v>
      </c>
      <c r="I45" s="16">
        <v>2</v>
      </c>
      <c r="J45" s="24"/>
      <c r="K45" s="13">
        <v>2</v>
      </c>
      <c r="L45" s="23"/>
      <c r="M45" s="5"/>
      <c r="N45" s="6"/>
      <c r="O45" s="7"/>
      <c r="P45" s="8"/>
      <c r="Q45" s="7"/>
      <c r="R45" s="19">
        <v>0</v>
      </c>
      <c r="S45" s="23">
        <v>1</v>
      </c>
      <c r="T45" s="5"/>
      <c r="U45" s="6">
        <v>1</v>
      </c>
      <c r="V45" s="7"/>
      <c r="W45" s="8"/>
      <c r="X45" s="7">
        <v>1</v>
      </c>
      <c r="Y45" s="7"/>
      <c r="Z45" s="12"/>
      <c r="AA45" s="19">
        <v>2</v>
      </c>
    </row>
    <row r="46" spans="1:27" ht="15.95" customHeight="1" x14ac:dyDescent="0.15">
      <c r="A46" s="1">
        <v>35</v>
      </c>
      <c r="B46" s="30">
        <v>1</v>
      </c>
      <c r="C46" s="21" t="s">
        <v>238</v>
      </c>
      <c r="D46" s="22">
        <v>3</v>
      </c>
      <c r="E46" s="22">
        <v>22</v>
      </c>
      <c r="F46" s="16" t="s">
        <v>234</v>
      </c>
      <c r="G46" s="23">
        <v>15</v>
      </c>
      <c r="H46" s="23">
        <v>4</v>
      </c>
      <c r="I46" s="16">
        <v>2</v>
      </c>
      <c r="J46" s="24"/>
      <c r="K46" s="13">
        <v>1</v>
      </c>
      <c r="L46" s="23">
        <v>1</v>
      </c>
      <c r="M46" s="5"/>
      <c r="N46" s="6">
        <v>1</v>
      </c>
      <c r="O46" s="7"/>
      <c r="P46" s="8"/>
      <c r="Q46" s="7"/>
      <c r="R46" s="19">
        <v>1</v>
      </c>
      <c r="S46" s="23"/>
      <c r="T46" s="5"/>
      <c r="U46" s="6"/>
      <c r="V46" s="7"/>
      <c r="W46" s="8"/>
      <c r="X46" s="7"/>
      <c r="Y46" s="7"/>
      <c r="Z46" s="12"/>
      <c r="AA46" s="19">
        <v>0</v>
      </c>
    </row>
    <row r="47" spans="1:27" ht="15.95" customHeight="1" x14ac:dyDescent="0.15">
      <c r="A47" s="1">
        <v>36</v>
      </c>
      <c r="B47" s="30">
        <v>1</v>
      </c>
      <c r="C47" s="21" t="s">
        <v>238</v>
      </c>
      <c r="D47" s="22">
        <v>3</v>
      </c>
      <c r="E47" s="22">
        <v>22</v>
      </c>
      <c r="F47" s="16" t="s">
        <v>234</v>
      </c>
      <c r="G47" s="23">
        <v>14</v>
      </c>
      <c r="H47" s="23">
        <v>7</v>
      </c>
      <c r="I47" s="16">
        <v>2</v>
      </c>
      <c r="J47" s="24"/>
      <c r="K47" s="13">
        <v>3</v>
      </c>
      <c r="L47" s="23">
        <v>1</v>
      </c>
      <c r="M47" s="5"/>
      <c r="N47" s="6"/>
      <c r="O47" s="7">
        <v>1</v>
      </c>
      <c r="P47" s="8"/>
      <c r="Q47" s="7"/>
      <c r="R47" s="19">
        <v>1</v>
      </c>
      <c r="S47" s="23">
        <v>1</v>
      </c>
      <c r="T47" s="5"/>
      <c r="U47" s="6"/>
      <c r="V47" s="7">
        <v>4</v>
      </c>
      <c r="W47" s="8"/>
      <c r="X47" s="7"/>
      <c r="Y47" s="7"/>
      <c r="Z47" s="12"/>
      <c r="AA47" s="19">
        <v>4</v>
      </c>
    </row>
    <row r="48" spans="1:27" ht="15.95" customHeight="1" x14ac:dyDescent="0.15">
      <c r="A48" s="1">
        <v>37</v>
      </c>
      <c r="B48" s="30">
        <v>1</v>
      </c>
      <c r="C48" s="21" t="s">
        <v>238</v>
      </c>
      <c r="D48" s="22">
        <v>3</v>
      </c>
      <c r="E48" s="22">
        <v>22</v>
      </c>
      <c r="F48" s="16" t="s">
        <v>234</v>
      </c>
      <c r="G48" s="23">
        <v>15</v>
      </c>
      <c r="H48" s="23">
        <v>2</v>
      </c>
      <c r="I48" s="16">
        <v>2</v>
      </c>
      <c r="J48" s="24"/>
      <c r="K48" s="13">
        <v>2</v>
      </c>
      <c r="L48" s="23"/>
      <c r="M48" s="5"/>
      <c r="N48" s="6"/>
      <c r="O48" s="7"/>
      <c r="P48" s="8"/>
      <c r="Q48" s="7"/>
      <c r="R48" s="19">
        <v>0</v>
      </c>
      <c r="S48" s="23">
        <v>1</v>
      </c>
      <c r="T48" s="5"/>
      <c r="U48" s="6">
        <v>1</v>
      </c>
      <c r="V48" s="7"/>
      <c r="W48" s="8"/>
      <c r="X48" s="7"/>
      <c r="Y48" s="7"/>
      <c r="Z48" s="12"/>
      <c r="AA48" s="19">
        <v>1</v>
      </c>
    </row>
    <row r="49" spans="1:27" ht="15.95" customHeight="1" x14ac:dyDescent="0.15">
      <c r="A49" s="1">
        <v>38</v>
      </c>
      <c r="B49" s="30">
        <v>1</v>
      </c>
      <c r="C49" s="21" t="s">
        <v>238</v>
      </c>
      <c r="D49" s="22">
        <v>3</v>
      </c>
      <c r="E49" s="22">
        <v>22</v>
      </c>
      <c r="F49" s="16" t="s">
        <v>234</v>
      </c>
      <c r="G49" s="23">
        <v>15</v>
      </c>
      <c r="H49" s="23">
        <v>4</v>
      </c>
      <c r="I49" s="16">
        <v>2</v>
      </c>
      <c r="J49" s="24"/>
      <c r="K49" s="13">
        <v>1</v>
      </c>
      <c r="L49" s="23">
        <v>1</v>
      </c>
      <c r="M49" s="5"/>
      <c r="N49" s="6">
        <v>2</v>
      </c>
      <c r="O49" s="7"/>
      <c r="P49" s="8"/>
      <c r="Q49" s="7"/>
      <c r="R49" s="19">
        <v>2</v>
      </c>
      <c r="S49" s="23"/>
      <c r="T49" s="5"/>
      <c r="U49" s="6"/>
      <c r="V49" s="7"/>
      <c r="W49" s="8"/>
      <c r="X49" s="7"/>
      <c r="Y49" s="7"/>
      <c r="Z49" s="12"/>
      <c r="AA49" s="19">
        <v>0</v>
      </c>
    </row>
    <row r="50" spans="1:27" ht="15.95" customHeight="1" x14ac:dyDescent="0.15">
      <c r="A50" s="1">
        <v>39</v>
      </c>
      <c r="B50" s="30">
        <v>1</v>
      </c>
      <c r="C50" s="21" t="s">
        <v>238</v>
      </c>
      <c r="D50" s="22">
        <v>3</v>
      </c>
      <c r="E50" s="22">
        <v>22</v>
      </c>
      <c r="F50" s="16" t="s">
        <v>234</v>
      </c>
      <c r="G50" s="23">
        <v>15</v>
      </c>
      <c r="H50" s="23">
        <v>2</v>
      </c>
      <c r="I50" s="16">
        <v>2</v>
      </c>
      <c r="J50" s="24"/>
      <c r="K50" s="13">
        <v>1</v>
      </c>
      <c r="L50" s="23">
        <v>1</v>
      </c>
      <c r="M50" s="5"/>
      <c r="N50" s="6">
        <v>1</v>
      </c>
      <c r="O50" s="7"/>
      <c r="P50" s="8"/>
      <c r="Q50" s="7"/>
      <c r="R50" s="19">
        <v>1</v>
      </c>
      <c r="S50" s="23"/>
      <c r="T50" s="5"/>
      <c r="U50" s="6"/>
      <c r="V50" s="7"/>
      <c r="W50" s="8"/>
      <c r="X50" s="7"/>
      <c r="Y50" s="7"/>
      <c r="Z50" s="12"/>
      <c r="AA50" s="19">
        <v>0</v>
      </c>
    </row>
    <row r="51" spans="1:27" ht="15.95" customHeight="1" x14ac:dyDescent="0.15">
      <c r="A51" s="1">
        <v>40</v>
      </c>
      <c r="B51" s="30">
        <v>1</v>
      </c>
      <c r="C51" s="21" t="s">
        <v>238</v>
      </c>
      <c r="D51" s="22">
        <v>3</v>
      </c>
      <c r="E51" s="22">
        <v>22</v>
      </c>
      <c r="F51" s="16" t="s">
        <v>234</v>
      </c>
      <c r="G51" s="23">
        <v>15</v>
      </c>
      <c r="H51" s="23">
        <v>2</v>
      </c>
      <c r="I51" s="16">
        <v>2</v>
      </c>
      <c r="J51" s="24"/>
      <c r="K51" s="13">
        <v>3</v>
      </c>
      <c r="L51" s="23">
        <v>1</v>
      </c>
      <c r="M51" s="5"/>
      <c r="N51" s="6"/>
      <c r="O51" s="7">
        <v>1</v>
      </c>
      <c r="P51" s="8"/>
      <c r="Q51" s="7"/>
      <c r="R51" s="19">
        <v>1</v>
      </c>
      <c r="S51" s="23">
        <v>1</v>
      </c>
      <c r="T51" s="5"/>
      <c r="U51" s="6"/>
      <c r="V51" s="7">
        <v>1</v>
      </c>
      <c r="W51" s="8"/>
      <c r="X51" s="7"/>
      <c r="Y51" s="7"/>
      <c r="Z51" s="12"/>
      <c r="AA51" s="19">
        <v>1</v>
      </c>
    </row>
    <row r="52" spans="1:27" ht="15.95" customHeight="1" x14ac:dyDescent="0.15">
      <c r="A52" s="1">
        <v>41</v>
      </c>
      <c r="B52" s="30">
        <v>1</v>
      </c>
      <c r="C52" s="21" t="s">
        <v>238</v>
      </c>
      <c r="D52" s="22">
        <v>3</v>
      </c>
      <c r="E52" s="22">
        <v>22</v>
      </c>
      <c r="F52" s="16" t="s">
        <v>234</v>
      </c>
      <c r="G52" s="23">
        <v>15</v>
      </c>
      <c r="H52" s="23">
        <v>2</v>
      </c>
      <c r="I52" s="16">
        <v>2</v>
      </c>
      <c r="J52" s="24"/>
      <c r="K52" s="13">
        <v>2</v>
      </c>
      <c r="L52" s="23"/>
      <c r="M52" s="5"/>
      <c r="N52" s="6"/>
      <c r="O52" s="7"/>
      <c r="P52" s="8"/>
      <c r="Q52" s="7"/>
      <c r="R52" s="19">
        <v>0</v>
      </c>
      <c r="S52" s="23">
        <v>1</v>
      </c>
      <c r="T52" s="5"/>
      <c r="U52" s="6">
        <v>1</v>
      </c>
      <c r="V52" s="7"/>
      <c r="W52" s="8"/>
      <c r="X52" s="7"/>
      <c r="Y52" s="7"/>
      <c r="Z52" s="12"/>
      <c r="AA52" s="19">
        <v>1</v>
      </c>
    </row>
    <row r="53" spans="1:27" ht="15.95" customHeight="1" x14ac:dyDescent="0.15">
      <c r="A53" s="1">
        <v>42</v>
      </c>
      <c r="B53" s="30">
        <v>1</v>
      </c>
      <c r="C53" s="21" t="s">
        <v>238</v>
      </c>
      <c r="D53" s="22">
        <v>3</v>
      </c>
      <c r="E53" s="22">
        <v>22</v>
      </c>
      <c r="F53" s="16" t="s">
        <v>234</v>
      </c>
      <c r="G53" s="23">
        <v>15</v>
      </c>
      <c r="H53" s="23">
        <v>2</v>
      </c>
      <c r="I53" s="16">
        <v>2</v>
      </c>
      <c r="J53" s="24"/>
      <c r="K53" s="13">
        <v>1</v>
      </c>
      <c r="L53" s="23">
        <v>1</v>
      </c>
      <c r="M53" s="5"/>
      <c r="N53" s="6">
        <v>1</v>
      </c>
      <c r="O53" s="7"/>
      <c r="P53" s="8"/>
      <c r="Q53" s="7"/>
      <c r="R53" s="19">
        <v>1</v>
      </c>
      <c r="S53" s="23"/>
      <c r="T53" s="5"/>
      <c r="U53" s="6"/>
      <c r="V53" s="7"/>
      <c r="W53" s="8"/>
      <c r="X53" s="7"/>
      <c r="Y53" s="7"/>
      <c r="Z53" s="12"/>
      <c r="AA53" s="19">
        <v>0</v>
      </c>
    </row>
    <row r="54" spans="1:27" ht="15.95" customHeight="1" x14ac:dyDescent="0.15">
      <c r="A54" s="1">
        <v>43</v>
      </c>
      <c r="B54" s="30">
        <v>1</v>
      </c>
      <c r="C54" s="21" t="s">
        <v>238</v>
      </c>
      <c r="D54" s="22">
        <v>3</v>
      </c>
      <c r="E54" s="22">
        <v>22</v>
      </c>
      <c r="F54" s="16" t="s">
        <v>234</v>
      </c>
      <c r="G54" s="23">
        <v>15</v>
      </c>
      <c r="H54" s="23">
        <v>2</v>
      </c>
      <c r="I54" s="16">
        <v>2</v>
      </c>
      <c r="J54" s="24"/>
      <c r="K54" s="13">
        <v>2</v>
      </c>
      <c r="L54" s="23"/>
      <c r="M54" s="5"/>
      <c r="N54" s="6"/>
      <c r="O54" s="7"/>
      <c r="P54" s="8"/>
      <c r="Q54" s="7"/>
      <c r="R54" s="19">
        <v>0</v>
      </c>
      <c r="S54" s="23">
        <v>1</v>
      </c>
      <c r="T54" s="5">
        <v>1</v>
      </c>
      <c r="U54" s="6"/>
      <c r="V54" s="7"/>
      <c r="W54" s="8"/>
      <c r="X54" s="7"/>
      <c r="Y54" s="7"/>
      <c r="Z54" s="12"/>
      <c r="AA54" s="19">
        <v>1</v>
      </c>
    </row>
    <row r="55" spans="1:27" ht="15.95" customHeight="1" x14ac:dyDescent="0.15">
      <c r="A55" s="1">
        <v>44</v>
      </c>
      <c r="B55" s="30">
        <v>1</v>
      </c>
      <c r="C55" s="21" t="s">
        <v>238</v>
      </c>
      <c r="D55" s="22">
        <v>3</v>
      </c>
      <c r="E55" s="22">
        <v>22</v>
      </c>
      <c r="F55" s="16" t="s">
        <v>234</v>
      </c>
      <c r="G55" s="23">
        <v>15</v>
      </c>
      <c r="H55" s="23">
        <v>3</v>
      </c>
      <c r="I55" s="16">
        <v>2</v>
      </c>
      <c r="J55" s="24"/>
      <c r="K55" s="13">
        <v>3</v>
      </c>
      <c r="L55" s="23">
        <v>1</v>
      </c>
      <c r="M55" s="5"/>
      <c r="N55" s="6"/>
      <c r="O55" s="7">
        <v>1</v>
      </c>
      <c r="P55" s="8"/>
      <c r="Q55" s="7"/>
      <c r="R55" s="19">
        <v>1</v>
      </c>
      <c r="S55" s="23">
        <v>1</v>
      </c>
      <c r="T55" s="5"/>
      <c r="U55" s="6"/>
      <c r="V55" s="7">
        <v>1</v>
      </c>
      <c r="W55" s="8"/>
      <c r="X55" s="7"/>
      <c r="Y55" s="7"/>
      <c r="Z55" s="12"/>
      <c r="AA55" s="19">
        <v>1</v>
      </c>
    </row>
    <row r="56" spans="1:27" ht="15.95" customHeight="1" x14ac:dyDescent="0.15">
      <c r="A56" s="1">
        <v>45</v>
      </c>
      <c r="B56" s="30">
        <v>1</v>
      </c>
      <c r="C56" s="21" t="s">
        <v>238</v>
      </c>
      <c r="D56" s="22">
        <v>3</v>
      </c>
      <c r="E56" s="22">
        <v>22</v>
      </c>
      <c r="F56" s="16" t="s">
        <v>234</v>
      </c>
      <c r="G56" s="23">
        <v>15</v>
      </c>
      <c r="H56" s="23">
        <v>2</v>
      </c>
      <c r="I56" s="16">
        <v>2</v>
      </c>
      <c r="J56" s="24"/>
      <c r="K56" s="13">
        <v>2</v>
      </c>
      <c r="L56" s="23"/>
      <c r="M56" s="5"/>
      <c r="N56" s="6"/>
      <c r="O56" s="7"/>
      <c r="P56" s="8"/>
      <c r="Q56" s="7"/>
      <c r="R56" s="19">
        <v>0</v>
      </c>
      <c r="S56" s="23">
        <v>1</v>
      </c>
      <c r="T56" s="5"/>
      <c r="U56" s="6">
        <v>1</v>
      </c>
      <c r="V56" s="7"/>
      <c r="W56" s="8"/>
      <c r="X56" s="7"/>
      <c r="Y56" s="7"/>
      <c r="Z56" s="12"/>
      <c r="AA56" s="19">
        <v>1</v>
      </c>
    </row>
    <row r="57" spans="1:27" ht="15.95" customHeight="1" x14ac:dyDescent="0.15">
      <c r="A57" s="1">
        <v>46</v>
      </c>
      <c r="B57" s="30">
        <v>1</v>
      </c>
      <c r="C57" s="21" t="s">
        <v>238</v>
      </c>
      <c r="D57" s="22">
        <v>3</v>
      </c>
      <c r="E57" s="22">
        <v>22</v>
      </c>
      <c r="F57" s="16" t="s">
        <v>234</v>
      </c>
      <c r="G57" s="23">
        <v>11</v>
      </c>
      <c r="H57" s="23">
        <v>5</v>
      </c>
      <c r="I57" s="16">
        <v>2</v>
      </c>
      <c r="J57" s="24"/>
      <c r="K57" s="13">
        <v>3</v>
      </c>
      <c r="L57" s="23">
        <v>1</v>
      </c>
      <c r="M57" s="5"/>
      <c r="N57" s="6"/>
      <c r="O57" s="7">
        <v>1</v>
      </c>
      <c r="P57" s="8"/>
      <c r="Q57" s="7"/>
      <c r="R57" s="19">
        <v>1</v>
      </c>
      <c r="S57" s="23">
        <v>1</v>
      </c>
      <c r="T57" s="5"/>
      <c r="U57" s="6"/>
      <c r="V57" s="7">
        <v>1</v>
      </c>
      <c r="W57" s="8"/>
      <c r="X57" s="7"/>
      <c r="Y57" s="7"/>
      <c r="Z57" s="12"/>
      <c r="AA57" s="19">
        <v>1</v>
      </c>
    </row>
    <row r="58" spans="1:27" ht="15.95" customHeight="1" x14ac:dyDescent="0.15">
      <c r="A58" s="1">
        <v>47</v>
      </c>
      <c r="B58" s="30">
        <v>1</v>
      </c>
      <c r="C58" s="21" t="s">
        <v>238</v>
      </c>
      <c r="D58" s="22">
        <v>3</v>
      </c>
      <c r="E58" s="22">
        <v>22</v>
      </c>
      <c r="F58" s="16" t="s">
        <v>234</v>
      </c>
      <c r="G58" s="23">
        <v>11</v>
      </c>
      <c r="H58" s="23">
        <v>3</v>
      </c>
      <c r="I58" s="16">
        <v>2</v>
      </c>
      <c r="J58" s="24"/>
      <c r="K58" s="13">
        <v>1</v>
      </c>
      <c r="L58" s="23">
        <v>1</v>
      </c>
      <c r="M58" s="5"/>
      <c r="N58" s="6">
        <v>1</v>
      </c>
      <c r="O58" s="7"/>
      <c r="P58" s="8"/>
      <c r="Q58" s="7"/>
      <c r="R58" s="19">
        <v>1</v>
      </c>
      <c r="S58" s="23"/>
      <c r="T58" s="5"/>
      <c r="U58" s="6"/>
      <c r="V58" s="7"/>
      <c r="W58" s="8"/>
      <c r="X58" s="7"/>
      <c r="Y58" s="7"/>
      <c r="Z58" s="12"/>
      <c r="AA58" s="19">
        <v>0</v>
      </c>
    </row>
    <row r="59" spans="1:27" ht="15.95" customHeight="1" x14ac:dyDescent="0.15">
      <c r="A59" s="1">
        <v>48</v>
      </c>
      <c r="B59" s="30">
        <v>1</v>
      </c>
      <c r="C59" s="21" t="s">
        <v>238</v>
      </c>
      <c r="D59" s="22">
        <v>3</v>
      </c>
      <c r="E59" s="22">
        <v>22</v>
      </c>
      <c r="F59" s="16" t="s">
        <v>234</v>
      </c>
      <c r="G59" s="23">
        <v>9</v>
      </c>
      <c r="H59" s="23">
        <v>5</v>
      </c>
      <c r="I59" s="16">
        <v>2</v>
      </c>
      <c r="J59" s="24"/>
      <c r="K59" s="13">
        <v>2</v>
      </c>
      <c r="L59" s="23"/>
      <c r="M59" s="5"/>
      <c r="N59" s="6"/>
      <c r="O59" s="7"/>
      <c r="P59" s="8"/>
      <c r="Q59" s="7"/>
      <c r="R59" s="19">
        <v>0</v>
      </c>
      <c r="S59" s="23">
        <v>1</v>
      </c>
      <c r="T59" s="5"/>
      <c r="U59" s="6">
        <v>1</v>
      </c>
      <c r="V59" s="7"/>
      <c r="W59" s="8"/>
      <c r="X59" s="7"/>
      <c r="Y59" s="7"/>
      <c r="Z59" s="12"/>
      <c r="AA59" s="19">
        <v>1</v>
      </c>
    </row>
    <row r="60" spans="1:27" ht="15.95" customHeight="1" x14ac:dyDescent="0.15">
      <c r="A60" s="1">
        <v>49</v>
      </c>
      <c r="B60" s="30">
        <v>1</v>
      </c>
      <c r="C60" s="21" t="s">
        <v>238</v>
      </c>
      <c r="D60" s="22">
        <v>3</v>
      </c>
      <c r="E60" s="22">
        <v>22</v>
      </c>
      <c r="F60" s="16" t="s">
        <v>234</v>
      </c>
      <c r="G60" s="23">
        <v>11</v>
      </c>
      <c r="H60" s="23">
        <v>4</v>
      </c>
      <c r="I60" s="16">
        <v>2</v>
      </c>
      <c r="J60" s="24"/>
      <c r="K60" s="13">
        <v>3</v>
      </c>
      <c r="L60" s="23">
        <v>1</v>
      </c>
      <c r="M60" s="5">
        <v>1</v>
      </c>
      <c r="N60" s="6">
        <v>1</v>
      </c>
      <c r="O60" s="7"/>
      <c r="P60" s="8"/>
      <c r="Q60" s="7"/>
      <c r="R60" s="19">
        <v>2</v>
      </c>
      <c r="S60" s="23">
        <v>1</v>
      </c>
      <c r="T60" s="5">
        <v>1</v>
      </c>
      <c r="U60" s="6">
        <v>1</v>
      </c>
      <c r="V60" s="7"/>
      <c r="W60" s="8"/>
      <c r="X60" s="7"/>
      <c r="Y60" s="7"/>
      <c r="Z60" s="12"/>
      <c r="AA60" s="19">
        <v>2</v>
      </c>
    </row>
    <row r="61" spans="1:27" ht="15.95" customHeight="1" x14ac:dyDescent="0.15">
      <c r="A61" s="1">
        <v>50</v>
      </c>
      <c r="B61" s="30">
        <v>1</v>
      </c>
      <c r="C61" s="21" t="s">
        <v>238</v>
      </c>
      <c r="D61" s="22">
        <v>3</v>
      </c>
      <c r="E61" s="22">
        <v>22</v>
      </c>
      <c r="F61" s="16" t="s">
        <v>234</v>
      </c>
      <c r="G61" s="23">
        <v>11</v>
      </c>
      <c r="H61" s="23">
        <v>6</v>
      </c>
      <c r="I61" s="16">
        <v>2</v>
      </c>
      <c r="J61" s="24"/>
      <c r="K61" s="13">
        <v>1</v>
      </c>
      <c r="L61" s="23">
        <v>1</v>
      </c>
      <c r="M61" s="5">
        <v>1</v>
      </c>
      <c r="N61" s="6"/>
      <c r="O61" s="7"/>
      <c r="P61" s="8"/>
      <c r="Q61" s="7"/>
      <c r="R61" s="19">
        <v>1</v>
      </c>
      <c r="S61" s="23"/>
      <c r="T61" s="5"/>
      <c r="U61" s="6"/>
      <c r="V61" s="7"/>
      <c r="W61" s="8"/>
      <c r="X61" s="7"/>
      <c r="Y61" s="7"/>
      <c r="Z61" s="12"/>
      <c r="AA61" s="19">
        <v>0</v>
      </c>
    </row>
    <row r="62" spans="1:27" ht="15.95" customHeight="1" x14ac:dyDescent="0.15">
      <c r="A62" s="1">
        <v>51</v>
      </c>
      <c r="B62" s="30">
        <v>1</v>
      </c>
      <c r="C62" s="21" t="s">
        <v>238</v>
      </c>
      <c r="D62" s="22">
        <v>3</v>
      </c>
      <c r="E62" s="22">
        <v>22</v>
      </c>
      <c r="F62" s="16" t="s">
        <v>234</v>
      </c>
      <c r="G62" s="23">
        <v>11</v>
      </c>
      <c r="H62" s="23">
        <v>4</v>
      </c>
      <c r="I62" s="16">
        <v>2</v>
      </c>
      <c r="J62" s="24"/>
      <c r="K62" s="13">
        <v>1</v>
      </c>
      <c r="L62" s="23">
        <v>1</v>
      </c>
      <c r="M62" s="5">
        <v>1</v>
      </c>
      <c r="N62" s="6">
        <v>1</v>
      </c>
      <c r="O62" s="7"/>
      <c r="P62" s="8"/>
      <c r="Q62" s="7"/>
      <c r="R62" s="19">
        <v>2</v>
      </c>
      <c r="S62" s="23"/>
      <c r="T62" s="5"/>
      <c r="U62" s="6"/>
      <c r="V62" s="7"/>
      <c r="W62" s="8"/>
      <c r="X62" s="7"/>
      <c r="Y62" s="7"/>
      <c r="Z62" s="12"/>
      <c r="AA62" s="19">
        <v>0</v>
      </c>
    </row>
    <row r="63" spans="1:27" ht="15.95" customHeight="1" x14ac:dyDescent="0.15">
      <c r="A63" s="1">
        <v>52</v>
      </c>
      <c r="B63" s="30">
        <v>1</v>
      </c>
      <c r="C63" s="21" t="s">
        <v>238</v>
      </c>
      <c r="D63" s="22">
        <v>3</v>
      </c>
      <c r="E63" s="22">
        <v>22</v>
      </c>
      <c r="F63" s="16" t="s">
        <v>234</v>
      </c>
      <c r="G63" s="23">
        <v>12</v>
      </c>
      <c r="H63" s="23">
        <v>2</v>
      </c>
      <c r="I63" s="16">
        <v>2</v>
      </c>
      <c r="J63" s="24"/>
      <c r="K63" s="13">
        <v>1</v>
      </c>
      <c r="L63" s="23">
        <v>1</v>
      </c>
      <c r="M63" s="5"/>
      <c r="N63" s="6">
        <v>2</v>
      </c>
      <c r="O63" s="7"/>
      <c r="P63" s="8"/>
      <c r="Q63" s="7"/>
      <c r="R63" s="19">
        <v>2</v>
      </c>
      <c r="S63" s="23"/>
      <c r="T63" s="5"/>
      <c r="U63" s="6"/>
      <c r="V63" s="7"/>
      <c r="W63" s="8"/>
      <c r="X63" s="7"/>
      <c r="Y63" s="7"/>
      <c r="Z63" s="12"/>
      <c r="AA63" s="19">
        <v>0</v>
      </c>
    </row>
    <row r="64" spans="1:27" ht="15.95" customHeight="1" x14ac:dyDescent="0.15">
      <c r="A64" s="1">
        <v>53</v>
      </c>
      <c r="B64" s="30">
        <v>1</v>
      </c>
      <c r="C64" s="21" t="s">
        <v>238</v>
      </c>
      <c r="D64" s="22">
        <v>3</v>
      </c>
      <c r="E64" s="22">
        <v>22</v>
      </c>
      <c r="F64" s="16" t="s">
        <v>234</v>
      </c>
      <c r="G64" s="23">
        <v>12</v>
      </c>
      <c r="H64" s="23">
        <v>2</v>
      </c>
      <c r="I64" s="16">
        <v>2</v>
      </c>
      <c r="J64" s="24"/>
      <c r="K64" s="13">
        <v>1</v>
      </c>
      <c r="L64" s="23">
        <v>1</v>
      </c>
      <c r="M64" s="5"/>
      <c r="N64" s="6">
        <v>1</v>
      </c>
      <c r="O64" s="7"/>
      <c r="P64" s="8"/>
      <c r="Q64" s="7"/>
      <c r="R64" s="19">
        <v>1</v>
      </c>
      <c r="S64" s="23"/>
      <c r="T64" s="5"/>
      <c r="U64" s="6"/>
      <c r="V64" s="7"/>
      <c r="W64" s="8"/>
      <c r="X64" s="7"/>
      <c r="Y64" s="7"/>
      <c r="Z64" s="12"/>
      <c r="AA64" s="19">
        <v>0</v>
      </c>
    </row>
    <row r="65" spans="1:27" ht="15.95" customHeight="1" x14ac:dyDescent="0.15">
      <c r="A65" s="1">
        <v>54</v>
      </c>
      <c r="B65" s="30">
        <v>1</v>
      </c>
      <c r="C65" s="21" t="s">
        <v>238</v>
      </c>
      <c r="D65" s="22">
        <v>3</v>
      </c>
      <c r="E65" s="22">
        <v>22</v>
      </c>
      <c r="F65" s="16" t="s">
        <v>234</v>
      </c>
      <c r="G65" s="23">
        <v>12</v>
      </c>
      <c r="H65" s="23">
        <v>2</v>
      </c>
      <c r="I65" s="16">
        <v>2</v>
      </c>
      <c r="J65" s="24"/>
      <c r="K65" s="13">
        <v>1</v>
      </c>
      <c r="L65" s="23">
        <v>1</v>
      </c>
      <c r="M65" s="5"/>
      <c r="N65" s="6">
        <v>1</v>
      </c>
      <c r="O65" s="7"/>
      <c r="P65" s="8"/>
      <c r="Q65" s="7"/>
      <c r="R65" s="19">
        <v>1</v>
      </c>
      <c r="S65" s="23"/>
      <c r="T65" s="5"/>
      <c r="U65" s="6"/>
      <c r="V65" s="7"/>
      <c r="W65" s="8"/>
      <c r="X65" s="7"/>
      <c r="Y65" s="7"/>
      <c r="Z65" s="12"/>
      <c r="AA65" s="19">
        <v>0</v>
      </c>
    </row>
    <row r="66" spans="1:27" ht="15.95" customHeight="1" x14ac:dyDescent="0.15">
      <c r="A66" s="1">
        <v>55</v>
      </c>
      <c r="B66" s="30">
        <v>1</v>
      </c>
      <c r="C66" s="21" t="s">
        <v>238</v>
      </c>
      <c r="D66" s="22">
        <v>3</v>
      </c>
      <c r="E66" s="22">
        <v>22</v>
      </c>
      <c r="F66" s="16" t="s">
        <v>234</v>
      </c>
      <c r="G66" s="23">
        <v>12</v>
      </c>
      <c r="H66" s="23">
        <v>2</v>
      </c>
      <c r="I66" s="16">
        <v>2</v>
      </c>
      <c r="J66" s="24"/>
      <c r="K66" s="13">
        <v>3</v>
      </c>
      <c r="L66" s="23">
        <v>1</v>
      </c>
      <c r="M66" s="5"/>
      <c r="N66" s="6">
        <v>1</v>
      </c>
      <c r="O66" s="7"/>
      <c r="P66" s="8"/>
      <c r="Q66" s="7"/>
      <c r="R66" s="19">
        <v>1</v>
      </c>
      <c r="S66" s="23">
        <v>1</v>
      </c>
      <c r="T66" s="5"/>
      <c r="U66" s="6">
        <v>1</v>
      </c>
      <c r="V66" s="7"/>
      <c r="W66" s="8"/>
      <c r="X66" s="7"/>
      <c r="Y66" s="7"/>
      <c r="Z66" s="12"/>
      <c r="AA66" s="19">
        <v>1</v>
      </c>
    </row>
    <row r="67" spans="1:27" ht="15.95" customHeight="1" x14ac:dyDescent="0.15">
      <c r="A67" s="1">
        <v>56</v>
      </c>
      <c r="B67" s="30">
        <v>1</v>
      </c>
      <c r="C67" s="21" t="s">
        <v>238</v>
      </c>
      <c r="D67" s="22">
        <v>3</v>
      </c>
      <c r="E67" s="22">
        <v>22</v>
      </c>
      <c r="F67" s="16" t="s">
        <v>234</v>
      </c>
      <c r="G67" s="23">
        <v>12</v>
      </c>
      <c r="H67" s="23">
        <v>3</v>
      </c>
      <c r="I67" s="16">
        <v>2</v>
      </c>
      <c r="J67" s="24"/>
      <c r="K67" s="13">
        <v>3</v>
      </c>
      <c r="L67" s="23">
        <v>1</v>
      </c>
      <c r="M67" s="5"/>
      <c r="N67" s="6">
        <v>1</v>
      </c>
      <c r="O67" s="7"/>
      <c r="P67" s="8"/>
      <c r="Q67" s="7"/>
      <c r="R67" s="19">
        <v>1</v>
      </c>
      <c r="S67" s="23">
        <v>1</v>
      </c>
      <c r="T67" s="5"/>
      <c r="U67" s="6">
        <v>1</v>
      </c>
      <c r="V67" s="7"/>
      <c r="W67" s="8"/>
      <c r="X67" s="7">
        <v>1</v>
      </c>
      <c r="Y67" s="7"/>
      <c r="Z67" s="12"/>
      <c r="AA67" s="19">
        <v>2</v>
      </c>
    </row>
    <row r="68" spans="1:27" ht="15.95" customHeight="1" x14ac:dyDescent="0.15">
      <c r="A68" s="1">
        <v>57</v>
      </c>
      <c r="B68" s="30">
        <v>1</v>
      </c>
      <c r="C68" s="21" t="s">
        <v>238</v>
      </c>
      <c r="D68" s="22">
        <v>3</v>
      </c>
      <c r="E68" s="22">
        <v>22</v>
      </c>
      <c r="F68" s="16" t="s">
        <v>234</v>
      </c>
      <c r="G68" s="23">
        <v>12</v>
      </c>
      <c r="H68" s="23">
        <v>3</v>
      </c>
      <c r="I68" s="16">
        <v>2</v>
      </c>
      <c r="J68" s="24"/>
      <c r="K68" s="13">
        <v>3</v>
      </c>
      <c r="L68" s="23">
        <v>1</v>
      </c>
      <c r="M68" s="5"/>
      <c r="N68" s="6">
        <v>1</v>
      </c>
      <c r="O68" s="7"/>
      <c r="P68" s="8"/>
      <c r="Q68" s="7"/>
      <c r="R68" s="19">
        <v>1</v>
      </c>
      <c r="S68" s="23">
        <v>1</v>
      </c>
      <c r="T68" s="5"/>
      <c r="U68" s="6">
        <v>1</v>
      </c>
      <c r="V68" s="7"/>
      <c r="W68" s="8"/>
      <c r="X68" s="7">
        <v>2</v>
      </c>
      <c r="Y68" s="7"/>
      <c r="Z68" s="12"/>
      <c r="AA68" s="19">
        <v>3</v>
      </c>
    </row>
    <row r="69" spans="1:27" ht="15.95" customHeight="1" x14ac:dyDescent="0.15">
      <c r="A69" s="1">
        <v>58</v>
      </c>
      <c r="B69" s="30">
        <v>1</v>
      </c>
      <c r="C69" s="21" t="s">
        <v>238</v>
      </c>
      <c r="D69" s="22">
        <v>3</v>
      </c>
      <c r="E69" s="22">
        <v>22</v>
      </c>
      <c r="F69" s="16" t="s">
        <v>234</v>
      </c>
      <c r="G69" s="23">
        <v>12</v>
      </c>
      <c r="H69" s="23">
        <v>4</v>
      </c>
      <c r="I69" s="16">
        <v>2</v>
      </c>
      <c r="J69" s="24"/>
      <c r="K69" s="13">
        <v>1</v>
      </c>
      <c r="L69" s="23">
        <v>1</v>
      </c>
      <c r="M69" s="5">
        <v>1</v>
      </c>
      <c r="N69" s="6"/>
      <c r="O69" s="7"/>
      <c r="P69" s="8"/>
      <c r="Q69" s="7"/>
      <c r="R69" s="19">
        <v>1</v>
      </c>
      <c r="S69" s="23"/>
      <c r="T69" s="5"/>
      <c r="U69" s="6"/>
      <c r="V69" s="7"/>
      <c r="W69" s="8"/>
      <c r="X69" s="7"/>
      <c r="Y69" s="7"/>
      <c r="Z69" s="12"/>
      <c r="AA69" s="19">
        <v>0</v>
      </c>
    </row>
    <row r="70" spans="1:27" ht="15.95" customHeight="1" x14ac:dyDescent="0.15">
      <c r="A70" s="1">
        <v>59</v>
      </c>
      <c r="B70" s="30">
        <v>1</v>
      </c>
      <c r="C70" s="21" t="s">
        <v>238</v>
      </c>
      <c r="D70" s="22">
        <v>3</v>
      </c>
      <c r="E70" s="22">
        <v>22</v>
      </c>
      <c r="F70" s="16" t="s">
        <v>234</v>
      </c>
      <c r="G70" s="23">
        <v>12</v>
      </c>
      <c r="H70" s="23">
        <v>3</v>
      </c>
      <c r="I70" s="16">
        <v>2</v>
      </c>
      <c r="J70" s="24"/>
      <c r="K70" s="13">
        <v>2</v>
      </c>
      <c r="L70" s="23"/>
      <c r="M70" s="5"/>
      <c r="N70" s="6"/>
      <c r="O70" s="7"/>
      <c r="P70" s="8"/>
      <c r="Q70" s="7"/>
      <c r="R70" s="19">
        <v>0</v>
      </c>
      <c r="S70" s="23">
        <v>3</v>
      </c>
      <c r="T70" s="5">
        <v>1</v>
      </c>
      <c r="U70" s="6"/>
      <c r="V70" s="7"/>
      <c r="W70" s="8"/>
      <c r="X70" s="7"/>
      <c r="Y70" s="7"/>
      <c r="Z70" s="12"/>
      <c r="AA70" s="19">
        <v>1</v>
      </c>
    </row>
    <row r="71" spans="1:27" ht="15.95" customHeight="1" x14ac:dyDescent="0.15">
      <c r="A71" s="1">
        <v>60</v>
      </c>
      <c r="B71" s="30">
        <v>1</v>
      </c>
      <c r="C71" s="21" t="s">
        <v>238</v>
      </c>
      <c r="D71" s="22">
        <v>3</v>
      </c>
      <c r="E71" s="22">
        <v>22</v>
      </c>
      <c r="F71" s="16" t="s">
        <v>234</v>
      </c>
      <c r="G71" s="23">
        <v>12</v>
      </c>
      <c r="H71" s="23">
        <v>4</v>
      </c>
      <c r="I71" s="16">
        <v>2</v>
      </c>
      <c r="J71" s="24"/>
      <c r="K71" s="13">
        <v>3</v>
      </c>
      <c r="L71" s="23">
        <v>1</v>
      </c>
      <c r="M71" s="5"/>
      <c r="N71" s="6">
        <v>1</v>
      </c>
      <c r="O71" s="7"/>
      <c r="P71" s="8"/>
      <c r="Q71" s="7"/>
      <c r="R71" s="19">
        <v>1</v>
      </c>
      <c r="S71" s="23">
        <v>1</v>
      </c>
      <c r="T71" s="5"/>
      <c r="U71" s="6">
        <v>1</v>
      </c>
      <c r="V71" s="7"/>
      <c r="W71" s="8"/>
      <c r="X71" s="7">
        <v>4</v>
      </c>
      <c r="Y71" s="7"/>
      <c r="Z71" s="12">
        <v>1</v>
      </c>
      <c r="AA71" s="19">
        <v>6</v>
      </c>
    </row>
    <row r="72" spans="1:27" ht="15.95" customHeight="1" x14ac:dyDescent="0.15">
      <c r="A72" s="1">
        <v>61</v>
      </c>
      <c r="B72" s="30">
        <v>1</v>
      </c>
      <c r="C72" s="21" t="s">
        <v>238</v>
      </c>
      <c r="D72" s="22">
        <v>3</v>
      </c>
      <c r="E72" s="22">
        <v>22</v>
      </c>
      <c r="F72" s="16" t="s">
        <v>234</v>
      </c>
      <c r="G72" s="23">
        <v>12</v>
      </c>
      <c r="H72" s="23">
        <v>5</v>
      </c>
      <c r="I72" s="16">
        <v>2</v>
      </c>
      <c r="J72" s="24"/>
      <c r="K72" s="13">
        <v>1</v>
      </c>
      <c r="L72" s="23">
        <v>1</v>
      </c>
      <c r="M72" s="5"/>
      <c r="N72" s="6">
        <v>1</v>
      </c>
      <c r="O72" s="7"/>
      <c r="P72" s="8"/>
      <c r="Q72" s="7"/>
      <c r="R72" s="19">
        <v>1</v>
      </c>
      <c r="S72" s="23"/>
      <c r="T72" s="5"/>
      <c r="U72" s="6"/>
      <c r="V72" s="7"/>
      <c r="W72" s="8"/>
      <c r="X72" s="7"/>
      <c r="Y72" s="7"/>
      <c r="Z72" s="12"/>
      <c r="AA72" s="19">
        <v>0</v>
      </c>
    </row>
    <row r="73" spans="1:27" ht="15.95" customHeight="1" x14ac:dyDescent="0.15">
      <c r="A73" s="1">
        <v>62</v>
      </c>
      <c r="B73" s="30">
        <v>1</v>
      </c>
      <c r="C73" s="21" t="s">
        <v>238</v>
      </c>
      <c r="D73" s="22">
        <v>3</v>
      </c>
      <c r="E73" s="22">
        <v>22</v>
      </c>
      <c r="F73" s="16" t="s">
        <v>234</v>
      </c>
      <c r="G73" s="23">
        <v>12</v>
      </c>
      <c r="H73" s="23">
        <v>3</v>
      </c>
      <c r="I73" s="16">
        <v>2</v>
      </c>
      <c r="J73" s="24"/>
      <c r="K73" s="13">
        <v>1</v>
      </c>
      <c r="L73" s="23">
        <v>1</v>
      </c>
      <c r="M73" s="5"/>
      <c r="N73" s="6">
        <v>2</v>
      </c>
      <c r="O73" s="7">
        <v>1</v>
      </c>
      <c r="P73" s="8"/>
      <c r="Q73" s="7"/>
      <c r="R73" s="19">
        <v>3</v>
      </c>
      <c r="S73" s="23"/>
      <c r="T73" s="5"/>
      <c r="U73" s="6"/>
      <c r="V73" s="7"/>
      <c r="W73" s="8"/>
      <c r="X73" s="7"/>
      <c r="Y73" s="7"/>
      <c r="Z73" s="12"/>
      <c r="AA73" s="19">
        <v>0</v>
      </c>
    </row>
    <row r="74" spans="1:27" ht="15.95" customHeight="1" x14ac:dyDescent="0.15">
      <c r="A74" s="1">
        <v>63</v>
      </c>
      <c r="B74" s="30">
        <v>1</v>
      </c>
      <c r="C74" s="21" t="s">
        <v>238</v>
      </c>
      <c r="D74" s="22">
        <v>3</v>
      </c>
      <c r="E74" s="22">
        <v>22</v>
      </c>
      <c r="F74" s="16" t="s">
        <v>234</v>
      </c>
      <c r="G74" s="23">
        <v>11</v>
      </c>
      <c r="H74" s="23">
        <v>2</v>
      </c>
      <c r="I74" s="16">
        <v>2</v>
      </c>
      <c r="J74" s="24"/>
      <c r="K74" s="13">
        <v>2</v>
      </c>
      <c r="L74" s="23"/>
      <c r="M74" s="5"/>
      <c r="N74" s="6"/>
      <c r="O74" s="7"/>
      <c r="P74" s="8"/>
      <c r="Q74" s="7"/>
      <c r="R74" s="19">
        <v>0</v>
      </c>
      <c r="S74" s="23">
        <v>1</v>
      </c>
      <c r="T74" s="5"/>
      <c r="U74" s="6">
        <v>1</v>
      </c>
      <c r="V74" s="7"/>
      <c r="W74" s="8"/>
      <c r="X74" s="7"/>
      <c r="Y74" s="7"/>
      <c r="Z74" s="12"/>
      <c r="AA74" s="19">
        <v>1</v>
      </c>
    </row>
    <row r="75" spans="1:27" ht="15.95" customHeight="1" x14ac:dyDescent="0.15">
      <c r="A75" s="1">
        <v>64</v>
      </c>
      <c r="B75" s="30">
        <v>1</v>
      </c>
      <c r="C75" s="21" t="s">
        <v>238</v>
      </c>
      <c r="D75" s="22">
        <v>3</v>
      </c>
      <c r="E75" s="22">
        <v>22</v>
      </c>
      <c r="F75" s="16" t="s">
        <v>234</v>
      </c>
      <c r="G75" s="23">
        <v>12</v>
      </c>
      <c r="H75" s="23">
        <v>2</v>
      </c>
      <c r="I75" s="16">
        <v>2</v>
      </c>
      <c r="J75" s="24"/>
      <c r="K75" s="13">
        <v>1</v>
      </c>
      <c r="L75" s="23">
        <v>1</v>
      </c>
      <c r="M75" s="5"/>
      <c r="N75" s="6">
        <v>1</v>
      </c>
      <c r="O75" s="7"/>
      <c r="P75" s="8"/>
      <c r="Q75" s="7"/>
      <c r="R75" s="19">
        <v>1</v>
      </c>
      <c r="S75" s="23"/>
      <c r="T75" s="5"/>
      <c r="U75" s="6"/>
      <c r="V75" s="7"/>
      <c r="W75" s="8"/>
      <c r="X75" s="7"/>
      <c r="Y75" s="7"/>
      <c r="Z75" s="12"/>
      <c r="AA75" s="19">
        <v>0</v>
      </c>
    </row>
    <row r="76" spans="1:27" ht="15.95" customHeight="1" x14ac:dyDescent="0.15">
      <c r="A76" s="1">
        <v>65</v>
      </c>
      <c r="B76" s="30">
        <v>1</v>
      </c>
      <c r="C76" s="21" t="s">
        <v>238</v>
      </c>
      <c r="D76" s="22">
        <v>3</v>
      </c>
      <c r="E76" s="22">
        <v>22</v>
      </c>
      <c r="F76" s="16" t="s">
        <v>234</v>
      </c>
      <c r="G76" s="23">
        <v>12</v>
      </c>
      <c r="H76" s="23">
        <v>3</v>
      </c>
      <c r="I76" s="16">
        <v>2</v>
      </c>
      <c r="J76" s="24"/>
      <c r="K76" s="13">
        <v>2</v>
      </c>
      <c r="L76" s="23"/>
      <c r="M76" s="5"/>
      <c r="N76" s="6"/>
      <c r="O76" s="7"/>
      <c r="P76" s="8"/>
      <c r="Q76" s="7"/>
      <c r="R76" s="19">
        <v>0</v>
      </c>
      <c r="S76" s="23">
        <v>1</v>
      </c>
      <c r="T76" s="5"/>
      <c r="U76" s="6">
        <v>1</v>
      </c>
      <c r="V76" s="7"/>
      <c r="W76" s="8"/>
      <c r="X76" s="7"/>
      <c r="Y76" s="7"/>
      <c r="Z76" s="12"/>
      <c r="AA76" s="19">
        <v>1</v>
      </c>
    </row>
    <row r="77" spans="1:27" ht="15.95" customHeight="1" x14ac:dyDescent="0.15">
      <c r="A77" s="1">
        <v>66</v>
      </c>
      <c r="B77" s="30">
        <v>1</v>
      </c>
      <c r="C77" s="21" t="s">
        <v>238</v>
      </c>
      <c r="D77" s="22">
        <v>3</v>
      </c>
      <c r="E77" s="22">
        <v>22</v>
      </c>
      <c r="F77" s="16" t="s">
        <v>234</v>
      </c>
      <c r="G77" s="23">
        <v>12</v>
      </c>
      <c r="H77" s="23">
        <v>5</v>
      </c>
      <c r="I77" s="16">
        <v>2</v>
      </c>
      <c r="J77" s="24"/>
      <c r="K77" s="13">
        <v>1</v>
      </c>
      <c r="L77" s="23">
        <v>1</v>
      </c>
      <c r="M77" s="5"/>
      <c r="N77" s="6">
        <v>1</v>
      </c>
      <c r="O77" s="7"/>
      <c r="P77" s="8"/>
      <c r="Q77" s="7"/>
      <c r="R77" s="19">
        <v>1</v>
      </c>
      <c r="S77" s="23"/>
      <c r="T77" s="5"/>
      <c r="U77" s="6"/>
      <c r="V77" s="7"/>
      <c r="W77" s="8"/>
      <c r="X77" s="7"/>
      <c r="Y77" s="7"/>
      <c r="Z77" s="12"/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238</v>
      </c>
      <c r="D78" s="22">
        <v>3</v>
      </c>
      <c r="E78" s="22">
        <v>22</v>
      </c>
      <c r="F78" s="16" t="s">
        <v>234</v>
      </c>
      <c r="G78" s="23">
        <v>12</v>
      </c>
      <c r="H78" s="23">
        <v>2</v>
      </c>
      <c r="I78" s="16">
        <v>2</v>
      </c>
      <c r="J78" s="24"/>
      <c r="K78" s="13">
        <v>1</v>
      </c>
      <c r="L78" s="23">
        <v>1</v>
      </c>
      <c r="M78" s="5"/>
      <c r="N78" s="6">
        <v>1</v>
      </c>
      <c r="O78" s="7"/>
      <c r="P78" s="8"/>
      <c r="Q78" s="7"/>
      <c r="R78" s="19">
        <v>1</v>
      </c>
      <c r="S78" s="23"/>
      <c r="T78" s="5"/>
      <c r="U78" s="6"/>
      <c r="V78" s="7"/>
      <c r="W78" s="8"/>
      <c r="X78" s="7"/>
      <c r="Y78" s="7"/>
      <c r="Z78" s="12"/>
      <c r="AA78" s="19">
        <v>0</v>
      </c>
    </row>
    <row r="79" spans="1:27" ht="15.95" customHeight="1" x14ac:dyDescent="0.15">
      <c r="A79" s="1">
        <v>68</v>
      </c>
      <c r="B79" s="30">
        <v>1</v>
      </c>
      <c r="C79" s="21" t="s">
        <v>238</v>
      </c>
      <c r="D79" s="22">
        <v>3</v>
      </c>
      <c r="E79" s="22">
        <v>22</v>
      </c>
      <c r="F79" s="16" t="s">
        <v>234</v>
      </c>
      <c r="G79" s="23">
        <v>12</v>
      </c>
      <c r="H79" s="23">
        <v>2</v>
      </c>
      <c r="I79" s="16">
        <v>2</v>
      </c>
      <c r="J79" s="24"/>
      <c r="K79" s="13">
        <v>2</v>
      </c>
      <c r="L79" s="23"/>
      <c r="M79" s="5"/>
      <c r="N79" s="6"/>
      <c r="O79" s="7"/>
      <c r="P79" s="8"/>
      <c r="Q79" s="7"/>
      <c r="R79" s="19">
        <v>0</v>
      </c>
      <c r="S79" s="23">
        <v>1</v>
      </c>
      <c r="T79" s="5"/>
      <c r="U79" s="6">
        <v>1</v>
      </c>
      <c r="V79" s="7"/>
      <c r="W79" s="8"/>
      <c r="X79" s="7">
        <v>1</v>
      </c>
      <c r="Y79" s="7"/>
      <c r="Z79" s="12"/>
      <c r="AA79" s="19">
        <v>2</v>
      </c>
    </row>
    <row r="80" spans="1:27" ht="15.95" customHeight="1" x14ac:dyDescent="0.15">
      <c r="A80" s="1">
        <v>69</v>
      </c>
      <c r="B80" s="30">
        <v>1</v>
      </c>
      <c r="C80" s="21" t="s">
        <v>238</v>
      </c>
      <c r="D80" s="22">
        <v>3</v>
      </c>
      <c r="E80" s="22">
        <v>22</v>
      </c>
      <c r="F80" s="16" t="s">
        <v>234</v>
      </c>
      <c r="G80" s="23">
        <v>13</v>
      </c>
      <c r="H80" s="23">
        <v>2</v>
      </c>
      <c r="I80" s="16">
        <v>2</v>
      </c>
      <c r="J80" s="24"/>
      <c r="K80" s="13">
        <v>2</v>
      </c>
      <c r="L80" s="23"/>
      <c r="M80" s="5"/>
      <c r="N80" s="6"/>
      <c r="O80" s="7"/>
      <c r="P80" s="8"/>
      <c r="Q80" s="7"/>
      <c r="R80" s="19">
        <v>0</v>
      </c>
      <c r="S80" s="23">
        <v>1</v>
      </c>
      <c r="T80" s="5"/>
      <c r="U80" s="6">
        <v>1</v>
      </c>
      <c r="V80" s="7"/>
      <c r="W80" s="8"/>
      <c r="X80" s="7"/>
      <c r="Y80" s="7"/>
      <c r="Z80" s="12"/>
      <c r="AA80" s="19">
        <v>1</v>
      </c>
    </row>
    <row r="81" spans="1:27" ht="15.95" customHeight="1" x14ac:dyDescent="0.15">
      <c r="A81" s="1">
        <v>70</v>
      </c>
      <c r="B81" s="30">
        <v>1</v>
      </c>
      <c r="C81" s="21" t="s">
        <v>238</v>
      </c>
      <c r="D81" s="22">
        <v>3</v>
      </c>
      <c r="E81" s="22">
        <v>22</v>
      </c>
      <c r="F81" s="16" t="s">
        <v>234</v>
      </c>
      <c r="G81" s="23">
        <v>9</v>
      </c>
      <c r="H81" s="23">
        <v>6</v>
      </c>
      <c r="I81" s="16">
        <v>2</v>
      </c>
      <c r="J81" s="24"/>
      <c r="K81" s="13">
        <v>3</v>
      </c>
      <c r="L81" s="23">
        <v>1</v>
      </c>
      <c r="M81" s="5">
        <v>1</v>
      </c>
      <c r="N81" s="6">
        <v>1</v>
      </c>
      <c r="O81" s="7">
        <v>1</v>
      </c>
      <c r="P81" s="8"/>
      <c r="Q81" s="7"/>
      <c r="R81" s="19">
        <v>3</v>
      </c>
      <c r="S81" s="23">
        <v>1</v>
      </c>
      <c r="T81" s="5"/>
      <c r="U81" s="6"/>
      <c r="V81" s="7">
        <v>1</v>
      </c>
      <c r="W81" s="8"/>
      <c r="X81" s="7"/>
      <c r="Y81" s="7"/>
      <c r="Z81" s="12"/>
      <c r="AA81" s="19">
        <v>1</v>
      </c>
    </row>
    <row r="82" spans="1:27" ht="15.95" customHeight="1" x14ac:dyDescent="0.15">
      <c r="A82" s="1">
        <v>71</v>
      </c>
      <c r="B82" s="30">
        <v>1</v>
      </c>
      <c r="C82" s="21" t="s">
        <v>238</v>
      </c>
      <c r="D82" s="22">
        <v>3</v>
      </c>
      <c r="E82" s="22">
        <v>22</v>
      </c>
      <c r="F82" s="16" t="s">
        <v>234</v>
      </c>
      <c r="G82" s="23">
        <v>10</v>
      </c>
      <c r="H82" s="23">
        <v>7</v>
      </c>
      <c r="I82" s="16">
        <v>2</v>
      </c>
      <c r="J82" s="24"/>
      <c r="K82" s="13">
        <v>1</v>
      </c>
      <c r="L82" s="23">
        <v>1</v>
      </c>
      <c r="M82" s="5"/>
      <c r="N82" s="6">
        <v>1</v>
      </c>
      <c r="O82" s="7"/>
      <c r="P82" s="8"/>
      <c r="Q82" s="7"/>
      <c r="R82" s="19">
        <v>1</v>
      </c>
      <c r="S82" s="23"/>
      <c r="T82" s="5"/>
      <c r="U82" s="6"/>
      <c r="V82" s="7"/>
      <c r="W82" s="8"/>
      <c r="X82" s="7"/>
      <c r="Y82" s="7"/>
      <c r="Z82" s="12"/>
      <c r="AA82" s="19">
        <v>0</v>
      </c>
    </row>
    <row r="83" spans="1:27" ht="15.95" customHeight="1" x14ac:dyDescent="0.15">
      <c r="A83" s="1">
        <v>72</v>
      </c>
      <c r="B83" s="30">
        <v>1</v>
      </c>
      <c r="C83" s="21" t="s">
        <v>238</v>
      </c>
      <c r="D83" s="22">
        <v>3</v>
      </c>
      <c r="E83" s="22">
        <v>22</v>
      </c>
      <c r="F83" s="16" t="s">
        <v>234</v>
      </c>
      <c r="G83" s="23">
        <v>10</v>
      </c>
      <c r="H83" s="23">
        <v>4</v>
      </c>
      <c r="I83" s="16">
        <v>2</v>
      </c>
      <c r="J83" s="24"/>
      <c r="K83" s="13">
        <v>1</v>
      </c>
      <c r="L83" s="23">
        <v>1</v>
      </c>
      <c r="M83" s="5"/>
      <c r="N83" s="6">
        <v>1</v>
      </c>
      <c r="O83" s="7"/>
      <c r="P83" s="8"/>
      <c r="Q83" s="7"/>
      <c r="R83" s="19">
        <v>1</v>
      </c>
      <c r="S83" s="23"/>
      <c r="T83" s="5"/>
      <c r="U83" s="6"/>
      <c r="V83" s="7"/>
      <c r="W83" s="8"/>
      <c r="X83" s="7"/>
      <c r="Y83" s="7"/>
      <c r="Z83" s="12"/>
      <c r="AA83" s="19">
        <v>0</v>
      </c>
    </row>
    <row r="84" spans="1:27" ht="15.95" customHeight="1" x14ac:dyDescent="0.15">
      <c r="A84" s="1">
        <v>73</v>
      </c>
      <c r="B84" s="30">
        <v>1</v>
      </c>
      <c r="C84" s="21" t="s">
        <v>238</v>
      </c>
      <c r="D84" s="22">
        <v>3</v>
      </c>
      <c r="E84" s="22">
        <v>22</v>
      </c>
      <c r="F84" s="16" t="s">
        <v>234</v>
      </c>
      <c r="G84" s="23">
        <v>10</v>
      </c>
      <c r="H84" s="23">
        <v>5</v>
      </c>
      <c r="I84" s="16">
        <v>2</v>
      </c>
      <c r="J84" s="24"/>
      <c r="K84" s="13">
        <v>1</v>
      </c>
      <c r="L84" s="23">
        <v>1</v>
      </c>
      <c r="M84" s="5">
        <v>1</v>
      </c>
      <c r="N84" s="6">
        <v>1</v>
      </c>
      <c r="O84" s="7"/>
      <c r="P84" s="8"/>
      <c r="Q84" s="7"/>
      <c r="R84" s="19">
        <v>2</v>
      </c>
      <c r="S84" s="23"/>
      <c r="T84" s="5"/>
      <c r="U84" s="6"/>
      <c r="V84" s="7"/>
      <c r="W84" s="8"/>
      <c r="X84" s="7"/>
      <c r="Y84" s="7"/>
      <c r="Z84" s="12"/>
      <c r="AA84" s="19">
        <v>0</v>
      </c>
    </row>
    <row r="85" spans="1:27" ht="15.95" customHeight="1" x14ac:dyDescent="0.15">
      <c r="A85" s="1">
        <v>74</v>
      </c>
      <c r="B85" s="30">
        <v>1</v>
      </c>
      <c r="C85" s="21" t="s">
        <v>238</v>
      </c>
      <c r="D85" s="22">
        <v>3</v>
      </c>
      <c r="E85" s="22">
        <v>22</v>
      </c>
      <c r="F85" s="16" t="s">
        <v>234</v>
      </c>
      <c r="G85" s="23">
        <v>10</v>
      </c>
      <c r="H85" s="23">
        <v>4</v>
      </c>
      <c r="I85" s="16">
        <v>2</v>
      </c>
      <c r="J85" s="24"/>
      <c r="K85" s="13">
        <v>3</v>
      </c>
      <c r="L85" s="23">
        <v>1</v>
      </c>
      <c r="M85" s="5"/>
      <c r="N85" s="6"/>
      <c r="O85" s="7">
        <v>2</v>
      </c>
      <c r="P85" s="8"/>
      <c r="Q85" s="7"/>
      <c r="R85" s="19">
        <v>2</v>
      </c>
      <c r="S85" s="23">
        <v>1</v>
      </c>
      <c r="T85" s="5"/>
      <c r="U85" s="6"/>
      <c r="V85" s="7">
        <v>1</v>
      </c>
      <c r="W85" s="8"/>
      <c r="X85" s="7"/>
      <c r="Y85" s="7"/>
      <c r="Z85" s="12"/>
      <c r="AA85" s="19">
        <v>1</v>
      </c>
    </row>
    <row r="86" spans="1:27" ht="15.95" customHeight="1" x14ac:dyDescent="0.15">
      <c r="A86" s="1">
        <v>75</v>
      </c>
      <c r="B86" s="30">
        <v>1</v>
      </c>
      <c r="C86" s="21" t="s">
        <v>238</v>
      </c>
      <c r="D86" s="22">
        <v>3</v>
      </c>
      <c r="E86" s="22">
        <v>22</v>
      </c>
      <c r="F86" s="16" t="s">
        <v>234</v>
      </c>
      <c r="G86" s="23">
        <v>10</v>
      </c>
      <c r="H86" s="23">
        <v>3</v>
      </c>
      <c r="I86" s="16">
        <v>2</v>
      </c>
      <c r="J86" s="24"/>
      <c r="K86" s="13">
        <v>2</v>
      </c>
      <c r="L86" s="23"/>
      <c r="M86" s="5"/>
      <c r="N86" s="6"/>
      <c r="O86" s="7"/>
      <c r="P86" s="8"/>
      <c r="Q86" s="7"/>
      <c r="R86" s="19">
        <v>0</v>
      </c>
      <c r="S86" s="23">
        <v>1</v>
      </c>
      <c r="T86" s="5"/>
      <c r="U86" s="6">
        <v>1</v>
      </c>
      <c r="V86" s="7"/>
      <c r="W86" s="8"/>
      <c r="X86" s="7"/>
      <c r="Y86" s="7"/>
      <c r="Z86" s="12"/>
      <c r="AA86" s="19">
        <v>1</v>
      </c>
    </row>
    <row r="87" spans="1:27" ht="15.95" customHeight="1" x14ac:dyDescent="0.15">
      <c r="A87" s="1">
        <v>76</v>
      </c>
      <c r="B87" s="30">
        <v>1</v>
      </c>
      <c r="C87" s="21" t="s">
        <v>238</v>
      </c>
      <c r="D87" s="22">
        <v>3</v>
      </c>
      <c r="E87" s="22">
        <v>22</v>
      </c>
      <c r="F87" s="16" t="s">
        <v>234</v>
      </c>
      <c r="G87" s="23">
        <v>10</v>
      </c>
      <c r="H87" s="23">
        <v>2</v>
      </c>
      <c r="I87" s="16">
        <v>2</v>
      </c>
      <c r="J87" s="24"/>
      <c r="K87" s="13">
        <v>1</v>
      </c>
      <c r="L87" s="23">
        <v>1</v>
      </c>
      <c r="M87" s="5"/>
      <c r="N87" s="6">
        <v>1</v>
      </c>
      <c r="O87" s="7"/>
      <c r="P87" s="8"/>
      <c r="Q87" s="7"/>
      <c r="R87" s="19">
        <v>1</v>
      </c>
      <c r="S87" s="23"/>
      <c r="T87" s="5"/>
      <c r="U87" s="6"/>
      <c r="V87" s="7"/>
      <c r="W87" s="8"/>
      <c r="X87" s="7"/>
      <c r="Y87" s="7"/>
      <c r="Z87" s="12"/>
      <c r="AA87" s="19">
        <v>0</v>
      </c>
    </row>
    <row r="88" spans="1:27" ht="15.95" customHeight="1" x14ac:dyDescent="0.15">
      <c r="A88" s="1">
        <v>77</v>
      </c>
      <c r="B88" s="30">
        <v>1</v>
      </c>
      <c r="C88" s="21" t="s">
        <v>238</v>
      </c>
      <c r="D88" s="22">
        <v>3</v>
      </c>
      <c r="E88" s="22">
        <v>22</v>
      </c>
      <c r="F88" s="16" t="s">
        <v>234</v>
      </c>
      <c r="G88" s="23">
        <v>10</v>
      </c>
      <c r="H88" s="23">
        <v>4</v>
      </c>
      <c r="I88" s="16">
        <v>2</v>
      </c>
      <c r="J88" s="24"/>
      <c r="K88" s="13">
        <v>1</v>
      </c>
      <c r="L88" s="23">
        <v>1</v>
      </c>
      <c r="M88" s="5"/>
      <c r="N88" s="6"/>
      <c r="O88" s="7">
        <v>1</v>
      </c>
      <c r="P88" s="8"/>
      <c r="Q88" s="7"/>
      <c r="R88" s="19">
        <v>1</v>
      </c>
      <c r="S88" s="23"/>
      <c r="T88" s="5"/>
      <c r="U88" s="6"/>
      <c r="V88" s="7"/>
      <c r="W88" s="8"/>
      <c r="X88" s="7"/>
      <c r="Y88" s="7"/>
      <c r="Z88" s="12"/>
      <c r="AA88" s="19">
        <v>0</v>
      </c>
    </row>
    <row r="89" spans="1:27" ht="15.95" customHeight="1" x14ac:dyDescent="0.15">
      <c r="A89" s="1">
        <v>78</v>
      </c>
      <c r="B89" s="30">
        <v>1</v>
      </c>
      <c r="C89" s="21" t="s">
        <v>238</v>
      </c>
      <c r="D89" s="22">
        <v>3</v>
      </c>
      <c r="E89" s="22">
        <v>22</v>
      </c>
      <c r="F89" s="16" t="s">
        <v>234</v>
      </c>
      <c r="G89" s="23">
        <v>10</v>
      </c>
      <c r="H89" s="23">
        <v>4</v>
      </c>
      <c r="I89" s="16">
        <v>2</v>
      </c>
      <c r="J89" s="24"/>
      <c r="K89" s="13">
        <v>3</v>
      </c>
      <c r="L89" s="23">
        <v>1</v>
      </c>
      <c r="M89" s="5"/>
      <c r="N89" s="6"/>
      <c r="O89" s="7">
        <v>1</v>
      </c>
      <c r="P89" s="8"/>
      <c r="Q89" s="7"/>
      <c r="R89" s="19">
        <v>1</v>
      </c>
      <c r="S89" s="23">
        <v>1</v>
      </c>
      <c r="T89" s="5"/>
      <c r="U89" s="6"/>
      <c r="V89" s="7">
        <v>1</v>
      </c>
      <c r="W89" s="8"/>
      <c r="X89" s="7"/>
      <c r="Y89" s="7"/>
      <c r="Z89" s="12"/>
      <c r="AA89" s="19">
        <v>1</v>
      </c>
    </row>
    <row r="90" spans="1:27" ht="15.95" customHeight="1" x14ac:dyDescent="0.15">
      <c r="A90" s="1">
        <v>79</v>
      </c>
      <c r="B90" s="30">
        <v>1</v>
      </c>
      <c r="C90" s="21" t="s">
        <v>238</v>
      </c>
      <c r="D90" s="22">
        <v>3</v>
      </c>
      <c r="E90" s="22">
        <v>22</v>
      </c>
      <c r="F90" s="16" t="s">
        <v>234</v>
      </c>
      <c r="G90" s="23">
        <v>10</v>
      </c>
      <c r="H90" s="23">
        <v>3</v>
      </c>
      <c r="I90" s="16">
        <v>2</v>
      </c>
      <c r="J90" s="24"/>
      <c r="K90" s="13">
        <v>1</v>
      </c>
      <c r="L90" s="23">
        <v>1</v>
      </c>
      <c r="M90" s="5"/>
      <c r="N90" s="6"/>
      <c r="O90" s="7">
        <v>1</v>
      </c>
      <c r="P90" s="8"/>
      <c r="Q90" s="7"/>
      <c r="R90" s="19">
        <v>1</v>
      </c>
      <c r="S90" s="23"/>
      <c r="T90" s="5"/>
      <c r="U90" s="6"/>
      <c r="V90" s="7"/>
      <c r="W90" s="8"/>
      <c r="X90" s="7"/>
      <c r="Y90" s="7"/>
      <c r="Z90" s="12"/>
      <c r="AA90" s="19">
        <v>0</v>
      </c>
    </row>
    <row r="91" spans="1:27" ht="15.95" customHeight="1" x14ac:dyDescent="0.15">
      <c r="A91" s="1">
        <v>80</v>
      </c>
      <c r="B91" s="30">
        <v>1</v>
      </c>
      <c r="C91" s="21" t="s">
        <v>238</v>
      </c>
      <c r="D91" s="22">
        <v>3</v>
      </c>
      <c r="E91" s="22">
        <v>22</v>
      </c>
      <c r="F91" s="16" t="s">
        <v>234</v>
      </c>
      <c r="G91" s="23">
        <v>10</v>
      </c>
      <c r="H91" s="23">
        <v>4</v>
      </c>
      <c r="I91" s="16">
        <v>2</v>
      </c>
      <c r="J91" s="24"/>
      <c r="K91" s="13">
        <v>3</v>
      </c>
      <c r="L91" s="23">
        <v>1</v>
      </c>
      <c r="M91" s="5"/>
      <c r="N91" s="6"/>
      <c r="O91" s="7">
        <v>1</v>
      </c>
      <c r="P91" s="8"/>
      <c r="Q91" s="7"/>
      <c r="R91" s="19">
        <v>1</v>
      </c>
      <c r="S91" s="23">
        <v>1</v>
      </c>
      <c r="T91" s="5"/>
      <c r="U91" s="6"/>
      <c r="V91" s="7">
        <v>1</v>
      </c>
      <c r="W91" s="8"/>
      <c r="X91" s="7"/>
      <c r="Y91" s="7"/>
      <c r="Z91" s="12"/>
      <c r="AA91" s="19">
        <v>1</v>
      </c>
    </row>
    <row r="92" spans="1:27" ht="15.95" customHeight="1" x14ac:dyDescent="0.15">
      <c r="A92" s="1">
        <v>81</v>
      </c>
      <c r="B92" s="30">
        <v>1</v>
      </c>
      <c r="C92" s="21" t="s">
        <v>238</v>
      </c>
      <c r="D92" s="22">
        <v>3</v>
      </c>
      <c r="E92" s="22">
        <v>22</v>
      </c>
      <c r="F92" s="16" t="s">
        <v>234</v>
      </c>
      <c r="G92" s="23">
        <v>10</v>
      </c>
      <c r="H92" s="23">
        <v>2</v>
      </c>
      <c r="I92" s="16">
        <v>2</v>
      </c>
      <c r="J92" s="24"/>
      <c r="K92" s="13">
        <v>2</v>
      </c>
      <c r="L92" s="23"/>
      <c r="M92" s="5"/>
      <c r="N92" s="6"/>
      <c r="O92" s="7"/>
      <c r="P92" s="8"/>
      <c r="Q92" s="7"/>
      <c r="R92" s="19">
        <v>0</v>
      </c>
      <c r="S92" s="23">
        <v>1</v>
      </c>
      <c r="T92" s="5"/>
      <c r="U92" s="6">
        <v>1</v>
      </c>
      <c r="V92" s="7"/>
      <c r="W92" s="8"/>
      <c r="X92" s="7"/>
      <c r="Y92" s="7"/>
      <c r="Z92" s="12"/>
      <c r="AA92" s="19">
        <v>1</v>
      </c>
    </row>
    <row r="93" spans="1:27" ht="15.95" customHeight="1" x14ac:dyDescent="0.15">
      <c r="A93" s="1">
        <v>82</v>
      </c>
      <c r="B93" s="30">
        <v>1</v>
      </c>
      <c r="C93" s="21" t="s">
        <v>238</v>
      </c>
      <c r="D93" s="22">
        <v>3</v>
      </c>
      <c r="E93" s="22">
        <v>22</v>
      </c>
      <c r="F93" s="16" t="s">
        <v>234</v>
      </c>
      <c r="G93" s="23">
        <v>10</v>
      </c>
      <c r="H93" s="23">
        <v>4</v>
      </c>
      <c r="I93" s="16">
        <v>2</v>
      </c>
      <c r="J93" s="24"/>
      <c r="K93" s="13">
        <v>2</v>
      </c>
      <c r="L93" s="23"/>
      <c r="M93" s="5"/>
      <c r="N93" s="6"/>
      <c r="O93" s="7"/>
      <c r="P93" s="8"/>
      <c r="Q93" s="7"/>
      <c r="R93" s="19">
        <v>0</v>
      </c>
      <c r="S93" s="23">
        <v>1</v>
      </c>
      <c r="T93" s="5"/>
      <c r="U93" s="6">
        <v>1</v>
      </c>
      <c r="V93" s="7"/>
      <c r="W93" s="8"/>
      <c r="X93" s="7"/>
      <c r="Y93" s="7"/>
      <c r="Z93" s="12"/>
      <c r="AA93" s="19">
        <v>1</v>
      </c>
    </row>
    <row r="94" spans="1:27" ht="15.95" customHeight="1" x14ac:dyDescent="0.15">
      <c r="A94" s="1">
        <v>83</v>
      </c>
      <c r="B94" s="30">
        <v>1</v>
      </c>
      <c r="C94" s="21" t="s">
        <v>238</v>
      </c>
      <c r="D94" s="22">
        <v>3</v>
      </c>
      <c r="E94" s="22">
        <v>22</v>
      </c>
      <c r="F94" s="16" t="s">
        <v>234</v>
      </c>
      <c r="G94" s="23">
        <v>10</v>
      </c>
      <c r="H94" s="23">
        <v>5</v>
      </c>
      <c r="I94" s="16">
        <v>2</v>
      </c>
      <c r="J94" s="24"/>
      <c r="K94" s="13">
        <v>1</v>
      </c>
      <c r="L94" s="23">
        <v>1</v>
      </c>
      <c r="M94" s="5"/>
      <c r="N94" s="6">
        <v>4</v>
      </c>
      <c r="O94" s="7"/>
      <c r="P94" s="8"/>
      <c r="Q94" s="7"/>
      <c r="R94" s="19">
        <v>4</v>
      </c>
      <c r="S94" s="23"/>
      <c r="T94" s="5"/>
      <c r="U94" s="6"/>
      <c r="V94" s="7"/>
      <c r="W94" s="8"/>
      <c r="X94" s="7"/>
      <c r="Y94" s="7"/>
      <c r="Z94" s="12"/>
      <c r="AA94" s="19">
        <v>0</v>
      </c>
    </row>
    <row r="95" spans="1:27" ht="15.95" customHeight="1" x14ac:dyDescent="0.15">
      <c r="A95" s="1">
        <v>84</v>
      </c>
      <c r="B95" s="30">
        <v>1</v>
      </c>
      <c r="C95" s="21" t="s">
        <v>238</v>
      </c>
      <c r="D95" s="22">
        <v>3</v>
      </c>
      <c r="E95" s="22">
        <v>22</v>
      </c>
      <c r="F95" s="16" t="s">
        <v>234</v>
      </c>
      <c r="G95" s="23">
        <v>10</v>
      </c>
      <c r="H95" s="23">
        <v>3</v>
      </c>
      <c r="I95" s="16">
        <v>2</v>
      </c>
      <c r="J95" s="24"/>
      <c r="K95" s="13">
        <v>2</v>
      </c>
      <c r="L95" s="23"/>
      <c r="M95" s="5"/>
      <c r="N95" s="6"/>
      <c r="O95" s="7"/>
      <c r="P95" s="8"/>
      <c r="Q95" s="7"/>
      <c r="R95" s="19">
        <v>0</v>
      </c>
      <c r="S95" s="23">
        <v>1</v>
      </c>
      <c r="T95" s="5"/>
      <c r="U95" s="6">
        <v>1</v>
      </c>
      <c r="V95" s="7"/>
      <c r="W95" s="8"/>
      <c r="X95" s="7"/>
      <c r="Y95" s="7"/>
      <c r="Z95" s="12"/>
      <c r="AA95" s="19">
        <v>1</v>
      </c>
    </row>
    <row r="96" spans="1:27" ht="15.95" customHeight="1" x14ac:dyDescent="0.15">
      <c r="A96" s="1">
        <v>85</v>
      </c>
      <c r="B96" s="30">
        <v>1</v>
      </c>
      <c r="C96" s="21" t="s">
        <v>238</v>
      </c>
      <c r="D96" s="22">
        <v>3</v>
      </c>
      <c r="E96" s="22">
        <v>22</v>
      </c>
      <c r="F96" s="16" t="s">
        <v>234</v>
      </c>
      <c r="G96" s="23">
        <v>11</v>
      </c>
      <c r="H96" s="23">
        <v>3</v>
      </c>
      <c r="I96" s="16">
        <v>2</v>
      </c>
      <c r="J96" s="24"/>
      <c r="K96" s="13">
        <v>2</v>
      </c>
      <c r="L96" s="23"/>
      <c r="M96" s="5"/>
      <c r="N96" s="6"/>
      <c r="O96" s="7"/>
      <c r="P96" s="8"/>
      <c r="Q96" s="7"/>
      <c r="R96" s="19">
        <v>0</v>
      </c>
      <c r="S96" s="23">
        <v>1</v>
      </c>
      <c r="T96" s="5"/>
      <c r="U96" s="6">
        <v>1</v>
      </c>
      <c r="V96" s="7"/>
      <c r="W96" s="8"/>
      <c r="X96" s="7"/>
      <c r="Y96" s="7"/>
      <c r="Z96" s="12"/>
      <c r="AA96" s="19">
        <v>1</v>
      </c>
    </row>
    <row r="97" spans="1:27" ht="15.95" customHeight="1" x14ac:dyDescent="0.15">
      <c r="A97" s="1">
        <v>86</v>
      </c>
      <c r="B97" s="30">
        <v>1</v>
      </c>
      <c r="C97" s="21" t="s">
        <v>238</v>
      </c>
      <c r="D97" s="22">
        <v>3</v>
      </c>
      <c r="E97" s="22">
        <v>22</v>
      </c>
      <c r="F97" s="16" t="s">
        <v>234</v>
      </c>
      <c r="G97" s="23">
        <v>11</v>
      </c>
      <c r="H97" s="23">
        <v>2</v>
      </c>
      <c r="I97" s="16">
        <v>2</v>
      </c>
      <c r="J97" s="24"/>
      <c r="K97" s="13">
        <v>1</v>
      </c>
      <c r="L97" s="23">
        <v>1</v>
      </c>
      <c r="M97" s="5"/>
      <c r="N97" s="6">
        <v>1</v>
      </c>
      <c r="O97" s="7"/>
      <c r="P97" s="8"/>
      <c r="Q97" s="7"/>
      <c r="R97" s="19">
        <v>1</v>
      </c>
      <c r="S97" s="23"/>
      <c r="T97" s="5"/>
      <c r="U97" s="6"/>
      <c r="V97" s="7"/>
      <c r="W97" s="8"/>
      <c r="X97" s="7"/>
      <c r="Y97" s="7"/>
      <c r="Z97" s="12"/>
      <c r="AA97" s="19">
        <v>0</v>
      </c>
    </row>
    <row r="98" spans="1:27" ht="15.95" customHeight="1" x14ac:dyDescent="0.15">
      <c r="A98" s="1">
        <v>87</v>
      </c>
      <c r="B98" s="30">
        <v>1</v>
      </c>
      <c r="C98" s="21" t="s">
        <v>238</v>
      </c>
      <c r="D98" s="22">
        <v>3</v>
      </c>
      <c r="E98" s="22">
        <v>22</v>
      </c>
      <c r="F98" s="16" t="s">
        <v>234</v>
      </c>
      <c r="G98" s="23">
        <v>11</v>
      </c>
      <c r="H98" s="23">
        <v>5</v>
      </c>
      <c r="I98" s="16">
        <v>2</v>
      </c>
      <c r="J98" s="24"/>
      <c r="K98" s="13">
        <v>2</v>
      </c>
      <c r="L98" s="23"/>
      <c r="M98" s="5"/>
      <c r="N98" s="6"/>
      <c r="O98" s="7"/>
      <c r="P98" s="8"/>
      <c r="Q98" s="7"/>
      <c r="R98" s="19">
        <v>0</v>
      </c>
      <c r="S98" s="23">
        <v>1</v>
      </c>
      <c r="T98" s="5"/>
      <c r="U98" s="6">
        <v>1</v>
      </c>
      <c r="V98" s="7"/>
      <c r="W98" s="8"/>
      <c r="X98" s="7"/>
      <c r="Y98" s="7"/>
      <c r="Z98" s="12"/>
      <c r="AA98" s="19">
        <v>1</v>
      </c>
    </row>
    <row r="99" spans="1:27" ht="15.95" customHeight="1" x14ac:dyDescent="0.15">
      <c r="A99" s="1">
        <v>88</v>
      </c>
      <c r="B99" s="30">
        <v>1</v>
      </c>
      <c r="C99" s="21" t="s">
        <v>238</v>
      </c>
      <c r="D99" s="22">
        <v>3</v>
      </c>
      <c r="E99" s="22">
        <v>22</v>
      </c>
      <c r="F99" s="16" t="s">
        <v>234</v>
      </c>
      <c r="G99" s="23">
        <v>11</v>
      </c>
      <c r="H99" s="23">
        <v>5</v>
      </c>
      <c r="I99" s="16">
        <v>2</v>
      </c>
      <c r="J99" s="24"/>
      <c r="K99" s="13">
        <v>1</v>
      </c>
      <c r="L99" s="23">
        <v>1</v>
      </c>
      <c r="M99" s="5"/>
      <c r="N99" s="6">
        <v>1</v>
      </c>
      <c r="O99" s="7"/>
      <c r="P99" s="8"/>
      <c r="Q99" s="7"/>
      <c r="R99" s="19">
        <v>1</v>
      </c>
      <c r="S99" s="23"/>
      <c r="T99" s="5"/>
      <c r="U99" s="6"/>
      <c r="V99" s="7"/>
      <c r="W99" s="8"/>
      <c r="X99" s="7"/>
      <c r="Y99" s="7"/>
      <c r="Z99" s="12"/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 t="s">
        <v>238</v>
      </c>
      <c r="D100" s="22">
        <v>3</v>
      </c>
      <c r="E100" s="22">
        <v>22</v>
      </c>
      <c r="F100" s="16" t="s">
        <v>234</v>
      </c>
      <c r="G100" s="23">
        <v>11</v>
      </c>
      <c r="H100" s="23">
        <v>4</v>
      </c>
      <c r="I100" s="16">
        <v>2</v>
      </c>
      <c r="J100" s="24"/>
      <c r="K100" s="13">
        <v>1</v>
      </c>
      <c r="L100" s="23">
        <v>1</v>
      </c>
      <c r="M100" s="5"/>
      <c r="N100" s="6"/>
      <c r="O100" s="7">
        <v>1</v>
      </c>
      <c r="P100" s="8"/>
      <c r="Q100" s="7"/>
      <c r="R100" s="19">
        <v>1</v>
      </c>
      <c r="S100" s="23"/>
      <c r="T100" s="5"/>
      <c r="U100" s="6"/>
      <c r="V100" s="7"/>
      <c r="W100" s="8"/>
      <c r="X100" s="7"/>
      <c r="Y100" s="7"/>
      <c r="Z100" s="12"/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 t="s">
        <v>238</v>
      </c>
      <c r="D101" s="22">
        <v>3</v>
      </c>
      <c r="E101" s="22">
        <v>22</v>
      </c>
      <c r="F101" s="16" t="s">
        <v>234</v>
      </c>
      <c r="G101" s="23">
        <v>11</v>
      </c>
      <c r="H101" s="23">
        <v>2</v>
      </c>
      <c r="I101" s="16">
        <v>2</v>
      </c>
      <c r="J101" s="24"/>
      <c r="K101" s="13">
        <v>2</v>
      </c>
      <c r="L101" s="23"/>
      <c r="M101" s="5"/>
      <c r="N101" s="6"/>
      <c r="O101" s="7"/>
      <c r="P101" s="8"/>
      <c r="Q101" s="7"/>
      <c r="R101" s="19">
        <v>0</v>
      </c>
      <c r="S101" s="23">
        <v>1</v>
      </c>
      <c r="T101" s="5"/>
      <c r="U101" s="6">
        <v>1</v>
      </c>
      <c r="V101" s="7"/>
      <c r="W101" s="8"/>
      <c r="X101" s="7"/>
      <c r="Y101" s="7"/>
      <c r="Z101" s="12"/>
      <c r="AA101" s="19">
        <v>1</v>
      </c>
    </row>
    <row r="102" spans="1:27" ht="15.95" customHeight="1" x14ac:dyDescent="0.15">
      <c r="A102" s="1">
        <v>91</v>
      </c>
      <c r="B102" s="30">
        <v>1</v>
      </c>
      <c r="C102" s="21" t="s">
        <v>238</v>
      </c>
      <c r="D102" s="22">
        <v>3</v>
      </c>
      <c r="E102" s="22">
        <v>22</v>
      </c>
      <c r="F102" s="16" t="s">
        <v>234</v>
      </c>
      <c r="G102" s="23">
        <v>11</v>
      </c>
      <c r="H102" s="23">
        <v>3</v>
      </c>
      <c r="I102" s="16">
        <v>2</v>
      </c>
      <c r="J102" s="24"/>
      <c r="K102" s="13">
        <v>1</v>
      </c>
      <c r="L102" s="23">
        <v>1</v>
      </c>
      <c r="M102" s="5"/>
      <c r="N102" s="6">
        <v>1</v>
      </c>
      <c r="O102" s="7"/>
      <c r="P102" s="8"/>
      <c r="Q102" s="7"/>
      <c r="R102" s="19">
        <v>1</v>
      </c>
      <c r="S102" s="23"/>
      <c r="T102" s="5"/>
      <c r="U102" s="6"/>
      <c r="V102" s="7"/>
      <c r="W102" s="8"/>
      <c r="X102" s="7"/>
      <c r="Y102" s="7"/>
      <c r="Z102" s="12"/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 t="s">
        <v>238</v>
      </c>
      <c r="D103" s="22">
        <v>3</v>
      </c>
      <c r="E103" s="22">
        <v>22</v>
      </c>
      <c r="F103" s="16" t="s">
        <v>234</v>
      </c>
      <c r="G103" s="23">
        <v>11</v>
      </c>
      <c r="H103" s="23">
        <v>5</v>
      </c>
      <c r="I103" s="16">
        <v>2</v>
      </c>
      <c r="J103" s="24"/>
      <c r="K103" s="13">
        <v>2</v>
      </c>
      <c r="L103" s="23"/>
      <c r="M103" s="5"/>
      <c r="N103" s="6"/>
      <c r="O103" s="7"/>
      <c r="P103" s="8"/>
      <c r="Q103" s="7"/>
      <c r="R103" s="19">
        <v>0</v>
      </c>
      <c r="S103" s="23">
        <v>1</v>
      </c>
      <c r="T103" s="5"/>
      <c r="U103" s="6"/>
      <c r="V103" s="7">
        <v>1</v>
      </c>
      <c r="W103" s="8"/>
      <c r="X103" s="7"/>
      <c r="Y103" s="7"/>
      <c r="Z103" s="12"/>
      <c r="AA103" s="19">
        <v>1</v>
      </c>
    </row>
    <row r="104" spans="1:27" ht="15.95" customHeight="1" x14ac:dyDescent="0.15">
      <c r="A104" s="1">
        <v>93</v>
      </c>
      <c r="B104" s="30">
        <v>1</v>
      </c>
      <c r="C104" s="21" t="s">
        <v>238</v>
      </c>
      <c r="D104" s="22">
        <v>3</v>
      </c>
      <c r="E104" s="22">
        <v>22</v>
      </c>
      <c r="F104" s="16" t="s">
        <v>234</v>
      </c>
      <c r="G104" s="23">
        <v>11</v>
      </c>
      <c r="H104" s="23">
        <v>2</v>
      </c>
      <c r="I104" s="16">
        <v>2</v>
      </c>
      <c r="J104" s="24"/>
      <c r="K104" s="13">
        <v>2</v>
      </c>
      <c r="L104" s="23"/>
      <c r="M104" s="5"/>
      <c r="N104" s="6"/>
      <c r="O104" s="7"/>
      <c r="P104" s="8"/>
      <c r="Q104" s="7"/>
      <c r="R104" s="19">
        <v>0</v>
      </c>
      <c r="S104" s="23">
        <v>1</v>
      </c>
      <c r="T104" s="5">
        <v>1</v>
      </c>
      <c r="U104" s="6"/>
      <c r="V104" s="7"/>
      <c r="W104" s="8"/>
      <c r="X104" s="7"/>
      <c r="Y104" s="7"/>
      <c r="Z104" s="12"/>
      <c r="AA104" s="19">
        <v>1</v>
      </c>
    </row>
    <row r="105" spans="1:27" ht="15.95" customHeight="1" x14ac:dyDescent="0.15">
      <c r="A105" s="1">
        <v>94</v>
      </c>
      <c r="B105" s="30">
        <v>1</v>
      </c>
      <c r="C105" s="21" t="s">
        <v>238</v>
      </c>
      <c r="D105" s="22">
        <v>3</v>
      </c>
      <c r="E105" s="22">
        <v>22</v>
      </c>
      <c r="F105" s="16" t="s">
        <v>234</v>
      </c>
      <c r="G105" s="23">
        <v>9</v>
      </c>
      <c r="H105" s="23">
        <v>6</v>
      </c>
      <c r="I105" s="16">
        <v>2</v>
      </c>
      <c r="J105" s="24"/>
      <c r="K105" s="13">
        <v>1</v>
      </c>
      <c r="L105" s="23">
        <v>1</v>
      </c>
      <c r="M105" s="5"/>
      <c r="N105" s="6"/>
      <c r="O105" s="7">
        <v>1</v>
      </c>
      <c r="P105" s="8"/>
      <c r="Q105" s="7"/>
      <c r="R105" s="19">
        <v>1</v>
      </c>
      <c r="S105" s="23"/>
      <c r="T105" s="5"/>
      <c r="U105" s="6"/>
      <c r="V105" s="7"/>
      <c r="W105" s="8"/>
      <c r="X105" s="7"/>
      <c r="Y105" s="7"/>
      <c r="Z105" s="12"/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 t="s">
        <v>238</v>
      </c>
      <c r="D106" s="22">
        <v>3</v>
      </c>
      <c r="E106" s="22">
        <v>22</v>
      </c>
      <c r="F106" s="16" t="s">
        <v>234</v>
      </c>
      <c r="G106" s="23">
        <v>9</v>
      </c>
      <c r="H106" s="23">
        <v>2</v>
      </c>
      <c r="I106" s="16">
        <v>2</v>
      </c>
      <c r="J106" s="24"/>
      <c r="K106" s="13">
        <v>2</v>
      </c>
      <c r="L106" s="23"/>
      <c r="M106" s="5"/>
      <c r="N106" s="6"/>
      <c r="O106" s="7"/>
      <c r="P106" s="8"/>
      <c r="Q106" s="7"/>
      <c r="R106" s="19">
        <v>0</v>
      </c>
      <c r="S106" s="23">
        <v>1</v>
      </c>
      <c r="T106" s="5"/>
      <c r="U106" s="6">
        <v>1</v>
      </c>
      <c r="V106" s="7"/>
      <c r="W106" s="8"/>
      <c r="X106" s="7"/>
      <c r="Y106" s="7"/>
      <c r="Z106" s="12"/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 t="s">
        <v>238</v>
      </c>
      <c r="D107" s="22">
        <v>3</v>
      </c>
      <c r="E107" s="22">
        <v>22</v>
      </c>
      <c r="F107" s="16" t="s">
        <v>234</v>
      </c>
      <c r="G107" s="23">
        <v>9</v>
      </c>
      <c r="H107" s="23">
        <v>5</v>
      </c>
      <c r="I107" s="16">
        <v>2</v>
      </c>
      <c r="J107" s="24"/>
      <c r="K107" s="13">
        <v>2</v>
      </c>
      <c r="L107" s="23"/>
      <c r="M107" s="5"/>
      <c r="N107" s="6"/>
      <c r="O107" s="7"/>
      <c r="P107" s="8"/>
      <c r="Q107" s="7"/>
      <c r="R107" s="19">
        <v>0</v>
      </c>
      <c r="S107" s="23">
        <v>1</v>
      </c>
      <c r="T107" s="5"/>
      <c r="U107" s="6">
        <v>1</v>
      </c>
      <c r="V107" s="7"/>
      <c r="W107" s="8"/>
      <c r="X107" s="7"/>
      <c r="Y107" s="7"/>
      <c r="Z107" s="12"/>
      <c r="AA107" s="19">
        <v>1</v>
      </c>
    </row>
    <row r="108" spans="1:27" ht="15.95" customHeight="1" x14ac:dyDescent="0.15">
      <c r="A108" s="1">
        <v>97</v>
      </c>
      <c r="B108" s="30">
        <v>1</v>
      </c>
      <c r="C108" s="21" t="s">
        <v>238</v>
      </c>
      <c r="D108" s="22">
        <v>3</v>
      </c>
      <c r="E108" s="22">
        <v>22</v>
      </c>
      <c r="F108" s="16" t="s">
        <v>234</v>
      </c>
      <c r="G108" s="23">
        <v>9</v>
      </c>
      <c r="H108" s="23">
        <v>2</v>
      </c>
      <c r="I108" s="16">
        <v>2</v>
      </c>
      <c r="J108" s="24"/>
      <c r="K108" s="13">
        <v>2</v>
      </c>
      <c r="L108" s="23"/>
      <c r="M108" s="5"/>
      <c r="N108" s="6"/>
      <c r="O108" s="7"/>
      <c r="P108" s="8"/>
      <c r="Q108" s="7"/>
      <c r="R108" s="19">
        <v>0</v>
      </c>
      <c r="S108" s="23">
        <v>1</v>
      </c>
      <c r="T108" s="5"/>
      <c r="U108" s="6">
        <v>1</v>
      </c>
      <c r="V108" s="7"/>
      <c r="W108" s="8"/>
      <c r="X108" s="7"/>
      <c r="Y108" s="7"/>
      <c r="Z108" s="12"/>
      <c r="AA108" s="19">
        <v>1</v>
      </c>
    </row>
    <row r="109" spans="1:27" ht="15.95" customHeight="1" x14ac:dyDescent="0.15">
      <c r="A109" s="1">
        <v>98</v>
      </c>
      <c r="B109" s="30">
        <v>1</v>
      </c>
      <c r="C109" s="21" t="s">
        <v>238</v>
      </c>
      <c r="D109" s="22">
        <v>3</v>
      </c>
      <c r="E109" s="22">
        <v>22</v>
      </c>
      <c r="F109" s="16" t="s">
        <v>234</v>
      </c>
      <c r="G109" s="23">
        <v>9</v>
      </c>
      <c r="H109" s="23">
        <v>7</v>
      </c>
      <c r="I109" s="16">
        <v>2</v>
      </c>
      <c r="J109" s="24"/>
      <c r="K109" s="13">
        <v>1</v>
      </c>
      <c r="L109" s="23">
        <v>1</v>
      </c>
      <c r="M109" s="5"/>
      <c r="N109" s="6">
        <v>1</v>
      </c>
      <c r="O109" s="7"/>
      <c r="P109" s="8"/>
      <c r="Q109" s="7"/>
      <c r="R109" s="19">
        <v>1</v>
      </c>
      <c r="S109" s="23"/>
      <c r="T109" s="5"/>
      <c r="U109" s="6"/>
      <c r="V109" s="7"/>
      <c r="W109" s="8"/>
      <c r="X109" s="7"/>
      <c r="Y109" s="7"/>
      <c r="Z109" s="12"/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 t="s">
        <v>238</v>
      </c>
      <c r="D110" s="22">
        <v>3</v>
      </c>
      <c r="E110" s="22">
        <v>22</v>
      </c>
      <c r="F110" s="16" t="s">
        <v>234</v>
      </c>
      <c r="G110" s="23">
        <v>9</v>
      </c>
      <c r="H110" s="23">
        <v>5</v>
      </c>
      <c r="I110" s="16">
        <v>2</v>
      </c>
      <c r="J110" s="24"/>
      <c r="K110" s="13">
        <v>2</v>
      </c>
      <c r="L110" s="23"/>
      <c r="M110" s="5"/>
      <c r="N110" s="6"/>
      <c r="O110" s="7"/>
      <c r="P110" s="8"/>
      <c r="Q110" s="7"/>
      <c r="R110" s="19">
        <v>0</v>
      </c>
      <c r="S110" s="23">
        <v>1</v>
      </c>
      <c r="T110" s="5"/>
      <c r="U110" s="6">
        <v>1</v>
      </c>
      <c r="V110" s="7"/>
      <c r="W110" s="8"/>
      <c r="X110" s="7"/>
      <c r="Y110" s="7"/>
      <c r="Z110" s="12"/>
      <c r="AA110" s="19">
        <v>1</v>
      </c>
    </row>
    <row r="111" spans="1:27" ht="15.95" customHeight="1" x14ac:dyDescent="0.15">
      <c r="A111" s="1">
        <v>100</v>
      </c>
      <c r="B111" s="30">
        <v>1</v>
      </c>
      <c r="C111" s="21" t="s">
        <v>238</v>
      </c>
      <c r="D111" s="22">
        <v>3</v>
      </c>
      <c r="E111" s="22">
        <v>22</v>
      </c>
      <c r="F111" s="16" t="s">
        <v>234</v>
      </c>
      <c r="G111" s="23">
        <v>9</v>
      </c>
      <c r="H111" s="23">
        <v>3</v>
      </c>
      <c r="I111" s="16">
        <v>2</v>
      </c>
      <c r="J111" s="24"/>
      <c r="K111" s="13">
        <v>3</v>
      </c>
      <c r="L111" s="23">
        <v>1</v>
      </c>
      <c r="M111" s="5"/>
      <c r="N111" s="6">
        <v>1</v>
      </c>
      <c r="O111" s="7">
        <v>1</v>
      </c>
      <c r="P111" s="8"/>
      <c r="Q111" s="7"/>
      <c r="R111" s="19">
        <v>2</v>
      </c>
      <c r="S111" s="23">
        <v>1</v>
      </c>
      <c r="T111" s="5"/>
      <c r="U111" s="6"/>
      <c r="V111" s="7">
        <v>1</v>
      </c>
      <c r="W111" s="8"/>
      <c r="X111" s="7"/>
      <c r="Y111" s="7"/>
      <c r="Z111" s="12"/>
      <c r="AA111" s="19">
        <v>1</v>
      </c>
    </row>
    <row r="112" spans="1:27" ht="15.95" customHeight="1" x14ac:dyDescent="0.15">
      <c r="A112" s="1">
        <v>101</v>
      </c>
      <c r="B112" s="30">
        <v>1</v>
      </c>
      <c r="C112" s="21" t="s">
        <v>238</v>
      </c>
      <c r="D112" s="22">
        <v>3</v>
      </c>
      <c r="E112" s="22">
        <v>22</v>
      </c>
      <c r="F112" s="16" t="s">
        <v>234</v>
      </c>
      <c r="G112" s="23">
        <v>9</v>
      </c>
      <c r="H112" s="23">
        <v>3</v>
      </c>
      <c r="I112" s="16">
        <v>2</v>
      </c>
      <c r="J112" s="24"/>
      <c r="K112" s="13">
        <v>3</v>
      </c>
      <c r="L112" s="23">
        <v>1</v>
      </c>
      <c r="M112" s="5">
        <v>1</v>
      </c>
      <c r="N112" s="6"/>
      <c r="O112" s="7"/>
      <c r="P112" s="8"/>
      <c r="Q112" s="7"/>
      <c r="R112" s="19">
        <v>1</v>
      </c>
      <c r="S112" s="23">
        <v>1</v>
      </c>
      <c r="T112" s="5"/>
      <c r="U112" s="6">
        <v>1</v>
      </c>
      <c r="V112" s="7"/>
      <c r="W112" s="8"/>
      <c r="X112" s="7"/>
      <c r="Y112" s="7"/>
      <c r="Z112" s="12"/>
      <c r="AA112" s="19">
        <v>1</v>
      </c>
    </row>
    <row r="113" spans="1:27" ht="15.95" customHeight="1" x14ac:dyDescent="0.15">
      <c r="A113" s="1">
        <v>102</v>
      </c>
      <c r="B113" s="30">
        <v>1</v>
      </c>
      <c r="C113" s="21" t="s">
        <v>238</v>
      </c>
      <c r="D113" s="22">
        <v>3</v>
      </c>
      <c r="E113" s="22">
        <v>22</v>
      </c>
      <c r="F113" s="16" t="s">
        <v>234</v>
      </c>
      <c r="G113" s="23">
        <v>9</v>
      </c>
      <c r="H113" s="23">
        <v>3</v>
      </c>
      <c r="I113" s="16">
        <v>2</v>
      </c>
      <c r="J113" s="24"/>
      <c r="K113" s="13">
        <v>3</v>
      </c>
      <c r="L113" s="23">
        <v>1</v>
      </c>
      <c r="M113" s="5"/>
      <c r="N113" s="6"/>
      <c r="O113" s="7">
        <v>1</v>
      </c>
      <c r="P113" s="8"/>
      <c r="Q113" s="7"/>
      <c r="R113" s="19">
        <v>1</v>
      </c>
      <c r="S113" s="23">
        <v>1</v>
      </c>
      <c r="T113" s="5"/>
      <c r="U113" s="6"/>
      <c r="V113" s="7">
        <v>1</v>
      </c>
      <c r="W113" s="8"/>
      <c r="X113" s="7"/>
      <c r="Y113" s="7"/>
      <c r="Z113" s="12"/>
      <c r="AA113" s="19">
        <v>1</v>
      </c>
    </row>
    <row r="114" spans="1:27" ht="15.95" customHeight="1" x14ac:dyDescent="0.15">
      <c r="A114" s="1">
        <v>103</v>
      </c>
      <c r="B114" s="30">
        <v>1</v>
      </c>
      <c r="C114" s="21" t="s">
        <v>238</v>
      </c>
      <c r="D114" s="22">
        <v>3</v>
      </c>
      <c r="E114" s="22">
        <v>22</v>
      </c>
      <c r="F114" s="16" t="s">
        <v>234</v>
      </c>
      <c r="G114" s="23">
        <v>9</v>
      </c>
      <c r="H114" s="23">
        <v>3</v>
      </c>
      <c r="I114" s="16">
        <v>2</v>
      </c>
      <c r="J114" s="24"/>
      <c r="K114" s="13">
        <v>1</v>
      </c>
      <c r="L114" s="23">
        <v>1</v>
      </c>
      <c r="M114" s="5"/>
      <c r="N114" s="6">
        <v>1</v>
      </c>
      <c r="O114" s="7"/>
      <c r="P114" s="8"/>
      <c r="Q114" s="7"/>
      <c r="R114" s="19">
        <v>1</v>
      </c>
      <c r="S114" s="23"/>
      <c r="T114" s="5"/>
      <c r="U114" s="6"/>
      <c r="V114" s="7"/>
      <c r="W114" s="8"/>
      <c r="X114" s="7"/>
      <c r="Y114" s="7"/>
      <c r="Z114" s="12"/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 t="s">
        <v>238</v>
      </c>
      <c r="D115" s="22">
        <v>3</v>
      </c>
      <c r="E115" s="22">
        <v>22</v>
      </c>
      <c r="F115" s="16" t="s">
        <v>234</v>
      </c>
      <c r="G115" s="23">
        <v>9</v>
      </c>
      <c r="H115" s="23">
        <v>2</v>
      </c>
      <c r="I115" s="16">
        <v>2</v>
      </c>
      <c r="J115" s="24"/>
      <c r="K115" s="13">
        <v>1</v>
      </c>
      <c r="L115" s="23">
        <v>1</v>
      </c>
      <c r="M115" s="5"/>
      <c r="N115" s="6">
        <v>1</v>
      </c>
      <c r="O115" s="7"/>
      <c r="P115" s="8"/>
      <c r="Q115" s="7"/>
      <c r="R115" s="19">
        <v>1</v>
      </c>
      <c r="S115" s="23"/>
      <c r="T115" s="5"/>
      <c r="U115" s="6"/>
      <c r="V115" s="7"/>
      <c r="W115" s="8"/>
      <c r="X115" s="7"/>
      <c r="Y115" s="7"/>
      <c r="Z115" s="12"/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 t="s">
        <v>238</v>
      </c>
      <c r="D116" s="22">
        <v>3</v>
      </c>
      <c r="E116" s="22">
        <v>22</v>
      </c>
      <c r="F116" s="16" t="s">
        <v>234</v>
      </c>
      <c r="G116" s="23">
        <v>9</v>
      </c>
      <c r="H116" s="23">
        <v>2</v>
      </c>
      <c r="I116" s="16">
        <v>2</v>
      </c>
      <c r="J116" s="24"/>
      <c r="K116" s="13">
        <v>3</v>
      </c>
      <c r="L116" s="23">
        <v>1</v>
      </c>
      <c r="M116" s="5"/>
      <c r="N116" s="6">
        <v>1</v>
      </c>
      <c r="O116" s="7">
        <v>1</v>
      </c>
      <c r="P116" s="8"/>
      <c r="Q116" s="7"/>
      <c r="R116" s="19">
        <v>2</v>
      </c>
      <c r="S116" s="23">
        <v>1</v>
      </c>
      <c r="T116" s="5"/>
      <c r="U116" s="6"/>
      <c r="V116" s="7">
        <v>1</v>
      </c>
      <c r="W116" s="8"/>
      <c r="X116" s="7"/>
      <c r="Y116" s="7"/>
      <c r="Z116" s="12"/>
      <c r="AA116" s="19">
        <v>1</v>
      </c>
    </row>
    <row r="117" spans="1:27" ht="15.95" customHeight="1" x14ac:dyDescent="0.15">
      <c r="A117" s="1">
        <v>106</v>
      </c>
      <c r="B117" s="30">
        <v>1</v>
      </c>
      <c r="C117" s="21" t="s">
        <v>238</v>
      </c>
      <c r="D117" s="22">
        <v>3</v>
      </c>
      <c r="E117" s="22">
        <v>22</v>
      </c>
      <c r="F117" s="16" t="s">
        <v>234</v>
      </c>
      <c r="G117" s="23">
        <v>9</v>
      </c>
      <c r="H117" s="23">
        <v>2</v>
      </c>
      <c r="I117" s="16">
        <v>2</v>
      </c>
      <c r="J117" s="24"/>
      <c r="K117" s="13">
        <v>2</v>
      </c>
      <c r="L117" s="23"/>
      <c r="M117" s="5"/>
      <c r="N117" s="6"/>
      <c r="O117" s="7"/>
      <c r="P117" s="8"/>
      <c r="Q117" s="7"/>
      <c r="R117" s="19">
        <v>0</v>
      </c>
      <c r="S117" s="23">
        <v>1</v>
      </c>
      <c r="T117" s="5"/>
      <c r="U117" s="6">
        <v>1</v>
      </c>
      <c r="V117" s="7"/>
      <c r="W117" s="8"/>
      <c r="X117" s="7"/>
      <c r="Y117" s="7"/>
      <c r="Z117" s="12"/>
      <c r="AA117" s="19">
        <v>1</v>
      </c>
    </row>
    <row r="118" spans="1:27" ht="15.95" customHeight="1" x14ac:dyDescent="0.15">
      <c r="A118" s="1">
        <v>107</v>
      </c>
      <c r="B118" s="30">
        <v>1</v>
      </c>
      <c r="C118" s="21" t="s">
        <v>238</v>
      </c>
      <c r="D118" s="22">
        <v>3</v>
      </c>
      <c r="E118" s="22">
        <v>22</v>
      </c>
      <c r="F118" s="16" t="s">
        <v>234</v>
      </c>
      <c r="G118" s="23">
        <v>9</v>
      </c>
      <c r="H118" s="23">
        <v>6</v>
      </c>
      <c r="I118" s="16">
        <v>2</v>
      </c>
      <c r="J118" s="24"/>
      <c r="K118" s="13">
        <v>1</v>
      </c>
      <c r="L118" s="23">
        <v>1</v>
      </c>
      <c r="M118" s="5"/>
      <c r="N118" s="6">
        <v>1</v>
      </c>
      <c r="O118" s="7"/>
      <c r="P118" s="8"/>
      <c r="Q118" s="7"/>
      <c r="R118" s="19">
        <v>1</v>
      </c>
      <c r="S118" s="23"/>
      <c r="T118" s="5"/>
      <c r="U118" s="6"/>
      <c r="V118" s="7"/>
      <c r="W118" s="8"/>
      <c r="X118" s="7"/>
      <c r="Y118" s="7"/>
      <c r="Z118" s="12"/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 t="s">
        <v>238</v>
      </c>
      <c r="D119" s="22">
        <v>3</v>
      </c>
      <c r="E119" s="22">
        <v>22</v>
      </c>
      <c r="F119" s="16" t="s">
        <v>234</v>
      </c>
      <c r="G119" s="23">
        <v>9</v>
      </c>
      <c r="H119" s="23">
        <v>4</v>
      </c>
      <c r="I119" s="16">
        <v>2</v>
      </c>
      <c r="J119" s="24"/>
      <c r="K119" s="13">
        <v>2</v>
      </c>
      <c r="L119" s="23"/>
      <c r="M119" s="5"/>
      <c r="N119" s="6"/>
      <c r="O119" s="7"/>
      <c r="P119" s="8"/>
      <c r="Q119" s="7"/>
      <c r="R119" s="19">
        <v>0</v>
      </c>
      <c r="S119" s="23">
        <v>1</v>
      </c>
      <c r="T119" s="5"/>
      <c r="U119" s="6">
        <v>1</v>
      </c>
      <c r="V119" s="7"/>
      <c r="W119" s="8"/>
      <c r="X119" s="7"/>
      <c r="Y119" s="7"/>
      <c r="Z119" s="12"/>
      <c r="AA119" s="19">
        <v>1</v>
      </c>
    </row>
    <row r="120" spans="1:27" ht="15.95" customHeight="1" x14ac:dyDescent="0.15">
      <c r="A120" s="1">
        <v>109</v>
      </c>
      <c r="B120" s="30">
        <v>1</v>
      </c>
      <c r="C120" s="21" t="s">
        <v>238</v>
      </c>
      <c r="D120" s="22">
        <v>3</v>
      </c>
      <c r="E120" s="22">
        <v>22</v>
      </c>
      <c r="F120" s="16" t="s">
        <v>234</v>
      </c>
      <c r="G120" s="23">
        <v>9</v>
      </c>
      <c r="H120" s="23">
        <v>5</v>
      </c>
      <c r="I120" s="16">
        <v>2</v>
      </c>
      <c r="J120" s="24"/>
      <c r="K120" s="13">
        <v>3</v>
      </c>
      <c r="L120" s="23">
        <v>1</v>
      </c>
      <c r="M120" s="5"/>
      <c r="N120" s="6">
        <v>1</v>
      </c>
      <c r="O120" s="7"/>
      <c r="P120" s="8"/>
      <c r="Q120" s="7"/>
      <c r="R120" s="19">
        <v>1</v>
      </c>
      <c r="S120" s="23">
        <v>1</v>
      </c>
      <c r="T120" s="5"/>
      <c r="U120" s="6">
        <v>1</v>
      </c>
      <c r="V120" s="7"/>
      <c r="W120" s="8"/>
      <c r="X120" s="7"/>
      <c r="Y120" s="7"/>
      <c r="Z120" s="12"/>
      <c r="AA120" s="19">
        <v>1</v>
      </c>
    </row>
    <row r="121" spans="1:27" ht="15.95" customHeight="1" x14ac:dyDescent="0.15">
      <c r="A121" s="1">
        <v>110</v>
      </c>
      <c r="B121" s="30">
        <v>1</v>
      </c>
      <c r="C121" s="21" t="s">
        <v>238</v>
      </c>
      <c r="D121" s="22">
        <v>3</v>
      </c>
      <c r="E121" s="22">
        <v>22</v>
      </c>
      <c r="F121" s="16" t="s">
        <v>234</v>
      </c>
      <c r="G121" s="23">
        <v>9</v>
      </c>
      <c r="H121" s="23">
        <v>2</v>
      </c>
      <c r="I121" s="16">
        <v>2</v>
      </c>
      <c r="J121" s="24"/>
      <c r="K121" s="13">
        <v>2</v>
      </c>
      <c r="L121" s="23"/>
      <c r="M121" s="5"/>
      <c r="N121" s="6"/>
      <c r="O121" s="7"/>
      <c r="P121" s="8"/>
      <c r="Q121" s="7"/>
      <c r="R121" s="19">
        <v>0</v>
      </c>
      <c r="S121" s="23">
        <v>1</v>
      </c>
      <c r="T121" s="5"/>
      <c r="U121" s="6">
        <v>1</v>
      </c>
      <c r="V121" s="7"/>
      <c r="W121" s="8"/>
      <c r="X121" s="7"/>
      <c r="Y121" s="7"/>
      <c r="Z121" s="12"/>
      <c r="AA121" s="19">
        <v>1</v>
      </c>
    </row>
    <row r="122" spans="1:27" ht="15.95" customHeight="1" x14ac:dyDescent="0.15">
      <c r="A122" s="1">
        <v>111</v>
      </c>
      <c r="B122" s="30">
        <v>1</v>
      </c>
      <c r="C122" s="21" t="s">
        <v>238</v>
      </c>
      <c r="D122" s="22">
        <v>3</v>
      </c>
      <c r="E122" s="22">
        <v>22</v>
      </c>
      <c r="F122" s="16" t="s">
        <v>234</v>
      </c>
      <c r="G122" s="23">
        <v>10</v>
      </c>
      <c r="H122" s="23">
        <v>6</v>
      </c>
      <c r="I122" s="16">
        <v>2</v>
      </c>
      <c r="J122" s="24"/>
      <c r="K122" s="13">
        <v>1</v>
      </c>
      <c r="L122" s="23">
        <v>1</v>
      </c>
      <c r="M122" s="5">
        <v>1</v>
      </c>
      <c r="N122" s="6"/>
      <c r="O122" s="7"/>
      <c r="P122" s="8"/>
      <c r="Q122" s="7"/>
      <c r="R122" s="19">
        <v>1</v>
      </c>
      <c r="S122" s="23"/>
      <c r="T122" s="5"/>
      <c r="U122" s="6"/>
      <c r="V122" s="7"/>
      <c r="W122" s="8"/>
      <c r="X122" s="7"/>
      <c r="Y122" s="7"/>
      <c r="Z122" s="12"/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 t="s">
        <v>238</v>
      </c>
      <c r="D123" s="22">
        <v>3</v>
      </c>
      <c r="E123" s="22">
        <v>22</v>
      </c>
      <c r="F123" s="16" t="s">
        <v>234</v>
      </c>
      <c r="G123" s="23">
        <v>10</v>
      </c>
      <c r="H123" s="23">
        <v>5</v>
      </c>
      <c r="I123" s="16">
        <v>2</v>
      </c>
      <c r="J123" s="24"/>
      <c r="K123" s="13">
        <v>1</v>
      </c>
      <c r="L123" s="23">
        <v>1</v>
      </c>
      <c r="M123" s="5"/>
      <c r="N123" s="6">
        <v>1</v>
      </c>
      <c r="O123" s="7">
        <v>1</v>
      </c>
      <c r="P123" s="8"/>
      <c r="Q123" s="7"/>
      <c r="R123" s="19">
        <v>2</v>
      </c>
      <c r="S123" s="23"/>
      <c r="T123" s="5"/>
      <c r="U123" s="6"/>
      <c r="V123" s="7"/>
      <c r="W123" s="8"/>
      <c r="X123" s="7"/>
      <c r="Y123" s="7"/>
      <c r="Z123" s="12"/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 t="s">
        <v>238</v>
      </c>
      <c r="D124" s="22">
        <v>3</v>
      </c>
      <c r="E124" s="22">
        <v>22</v>
      </c>
      <c r="F124" s="16" t="s">
        <v>234</v>
      </c>
      <c r="G124" s="23">
        <v>10</v>
      </c>
      <c r="H124" s="23">
        <v>7</v>
      </c>
      <c r="I124" s="16">
        <v>2</v>
      </c>
      <c r="J124" s="24"/>
      <c r="K124" s="13">
        <v>1</v>
      </c>
      <c r="L124" s="23">
        <v>1</v>
      </c>
      <c r="M124" s="5">
        <v>2</v>
      </c>
      <c r="N124" s="6"/>
      <c r="O124" s="7"/>
      <c r="P124" s="8"/>
      <c r="Q124" s="7"/>
      <c r="R124" s="19">
        <v>2</v>
      </c>
      <c r="S124" s="23"/>
      <c r="T124" s="5"/>
      <c r="U124" s="6"/>
      <c r="V124" s="7"/>
      <c r="W124" s="8"/>
      <c r="X124" s="7"/>
      <c r="Y124" s="7"/>
      <c r="Z124" s="12"/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 t="s">
        <v>238</v>
      </c>
      <c r="D125" s="22">
        <v>3</v>
      </c>
      <c r="E125" s="22">
        <v>22</v>
      </c>
      <c r="F125" s="16" t="s">
        <v>234</v>
      </c>
      <c r="G125" s="23">
        <v>17</v>
      </c>
      <c r="H125" s="23">
        <v>3</v>
      </c>
      <c r="I125" s="16">
        <v>2</v>
      </c>
      <c r="J125" s="24"/>
      <c r="K125" s="13">
        <v>3</v>
      </c>
      <c r="L125" s="23">
        <v>1</v>
      </c>
      <c r="M125" s="5"/>
      <c r="N125" s="6"/>
      <c r="O125" s="7">
        <v>1</v>
      </c>
      <c r="P125" s="8"/>
      <c r="Q125" s="7"/>
      <c r="R125" s="19">
        <v>1</v>
      </c>
      <c r="S125" s="23">
        <v>1</v>
      </c>
      <c r="T125" s="5"/>
      <c r="U125" s="6"/>
      <c r="V125" s="7">
        <v>1</v>
      </c>
      <c r="W125" s="8"/>
      <c r="X125" s="7"/>
      <c r="Y125" s="7"/>
      <c r="Z125" s="12"/>
      <c r="AA125" s="19">
        <v>1</v>
      </c>
    </row>
    <row r="126" spans="1:27" ht="15.95" customHeight="1" x14ac:dyDescent="0.15">
      <c r="A126" s="1">
        <v>115</v>
      </c>
      <c r="B126" s="30">
        <v>1</v>
      </c>
      <c r="C126" s="21" t="s">
        <v>238</v>
      </c>
      <c r="D126" s="22">
        <v>3</v>
      </c>
      <c r="E126" s="22">
        <v>22</v>
      </c>
      <c r="F126" s="16" t="s">
        <v>234</v>
      </c>
      <c r="G126" s="23">
        <v>17</v>
      </c>
      <c r="H126" s="23">
        <v>2</v>
      </c>
      <c r="I126" s="16">
        <v>2</v>
      </c>
      <c r="J126" s="24"/>
      <c r="K126" s="13">
        <v>1</v>
      </c>
      <c r="L126" s="23">
        <v>1</v>
      </c>
      <c r="M126" s="5">
        <v>1</v>
      </c>
      <c r="N126" s="6"/>
      <c r="O126" s="7"/>
      <c r="P126" s="8"/>
      <c r="Q126" s="7"/>
      <c r="R126" s="19">
        <v>1</v>
      </c>
      <c r="S126" s="23"/>
      <c r="T126" s="5"/>
      <c r="U126" s="6"/>
      <c r="V126" s="7"/>
      <c r="W126" s="8"/>
      <c r="X126" s="7"/>
      <c r="Y126" s="7"/>
      <c r="Z126" s="12"/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 t="s">
        <v>238</v>
      </c>
      <c r="D127" s="22">
        <v>3</v>
      </c>
      <c r="E127" s="22">
        <v>22</v>
      </c>
      <c r="F127" s="16" t="s">
        <v>234</v>
      </c>
      <c r="G127" s="23">
        <v>14</v>
      </c>
      <c r="H127" s="23">
        <v>4</v>
      </c>
      <c r="I127" s="16">
        <v>2</v>
      </c>
      <c r="J127" s="24"/>
      <c r="K127" s="13">
        <v>2</v>
      </c>
      <c r="L127" s="23"/>
      <c r="M127" s="5"/>
      <c r="N127" s="6"/>
      <c r="O127" s="7"/>
      <c r="P127" s="8"/>
      <c r="Q127" s="7"/>
      <c r="R127" s="19">
        <v>0</v>
      </c>
      <c r="S127" s="23">
        <v>3</v>
      </c>
      <c r="T127" s="5">
        <v>1</v>
      </c>
      <c r="U127" s="6"/>
      <c r="V127" s="7"/>
      <c r="W127" s="8"/>
      <c r="X127" s="7"/>
      <c r="Y127" s="7"/>
      <c r="Z127" s="12"/>
      <c r="AA127" s="19">
        <v>1</v>
      </c>
    </row>
    <row r="128" spans="1:27" ht="15.95" customHeight="1" x14ac:dyDescent="0.15">
      <c r="A128" s="1">
        <v>117</v>
      </c>
      <c r="B128" s="30">
        <v>1</v>
      </c>
      <c r="C128" s="21" t="s">
        <v>238</v>
      </c>
      <c r="D128" s="22">
        <v>3</v>
      </c>
      <c r="E128" s="22">
        <v>22</v>
      </c>
      <c r="F128" s="16" t="s">
        <v>234</v>
      </c>
      <c r="G128" s="23">
        <v>17</v>
      </c>
      <c r="H128" s="23">
        <v>4</v>
      </c>
      <c r="I128" s="16">
        <v>2</v>
      </c>
      <c r="J128" s="24"/>
      <c r="K128" s="13">
        <v>3</v>
      </c>
      <c r="L128" s="23">
        <v>1</v>
      </c>
      <c r="M128" s="5"/>
      <c r="N128" s="6">
        <v>1</v>
      </c>
      <c r="O128" s="7">
        <v>2</v>
      </c>
      <c r="P128" s="8"/>
      <c r="Q128" s="7"/>
      <c r="R128" s="19">
        <v>3</v>
      </c>
      <c r="S128" s="23">
        <v>1</v>
      </c>
      <c r="T128" s="5"/>
      <c r="U128" s="6">
        <v>1</v>
      </c>
      <c r="V128" s="7"/>
      <c r="W128" s="8"/>
      <c r="X128" s="7"/>
      <c r="Y128" s="7"/>
      <c r="Z128" s="12"/>
      <c r="AA128" s="19">
        <v>1</v>
      </c>
    </row>
    <row r="129" spans="1:27" ht="15.95" customHeight="1" x14ac:dyDescent="0.15">
      <c r="A129" s="1">
        <v>118</v>
      </c>
      <c r="B129" s="30">
        <v>1</v>
      </c>
      <c r="C129" s="21" t="s">
        <v>238</v>
      </c>
      <c r="D129" s="22">
        <v>3</v>
      </c>
      <c r="E129" s="22">
        <v>22</v>
      </c>
      <c r="F129" s="16" t="s">
        <v>234</v>
      </c>
      <c r="G129" s="23">
        <v>12</v>
      </c>
      <c r="H129" s="23">
        <v>2</v>
      </c>
      <c r="I129" s="16">
        <v>1</v>
      </c>
      <c r="J129" s="24">
        <v>11</v>
      </c>
      <c r="K129" s="13">
        <v>1</v>
      </c>
      <c r="L129" s="23">
        <v>1</v>
      </c>
      <c r="M129" s="5"/>
      <c r="N129" s="6">
        <v>1</v>
      </c>
      <c r="O129" s="7"/>
      <c r="P129" s="8"/>
      <c r="Q129" s="7"/>
      <c r="R129" s="19">
        <v>1</v>
      </c>
      <c r="S129" s="23"/>
      <c r="T129" s="5"/>
      <c r="U129" s="6"/>
      <c r="V129" s="7"/>
      <c r="W129" s="8"/>
      <c r="X129" s="7"/>
      <c r="Y129" s="7"/>
      <c r="Z129" s="12"/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 t="s">
        <v>238</v>
      </c>
      <c r="D130" s="22">
        <v>3</v>
      </c>
      <c r="E130" s="22">
        <v>22</v>
      </c>
      <c r="F130" s="16" t="s">
        <v>234</v>
      </c>
      <c r="G130" s="23">
        <v>9</v>
      </c>
      <c r="H130" s="23">
        <v>2</v>
      </c>
      <c r="I130" s="16">
        <v>2</v>
      </c>
      <c r="J130" s="24"/>
      <c r="K130" s="13">
        <v>1</v>
      </c>
      <c r="L130" s="23">
        <v>1</v>
      </c>
      <c r="M130" s="5"/>
      <c r="N130" s="6">
        <v>1</v>
      </c>
      <c r="O130" s="7"/>
      <c r="P130" s="8"/>
      <c r="Q130" s="7"/>
      <c r="R130" s="19">
        <v>1</v>
      </c>
      <c r="S130" s="23"/>
      <c r="T130" s="5"/>
      <c r="U130" s="6"/>
      <c r="V130" s="7"/>
      <c r="W130" s="8"/>
      <c r="X130" s="7"/>
      <c r="Y130" s="7"/>
      <c r="Z130" s="12"/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 t="s">
        <v>238</v>
      </c>
      <c r="D131" s="22">
        <v>3</v>
      </c>
      <c r="E131" s="22">
        <v>22</v>
      </c>
      <c r="F131" s="16" t="s">
        <v>234</v>
      </c>
      <c r="G131" s="23">
        <v>10</v>
      </c>
      <c r="H131" s="23">
        <v>2</v>
      </c>
      <c r="I131" s="16">
        <v>2</v>
      </c>
      <c r="J131" s="24"/>
      <c r="K131" s="13">
        <v>3</v>
      </c>
      <c r="L131" s="23">
        <v>1</v>
      </c>
      <c r="M131" s="5"/>
      <c r="N131" s="6">
        <v>1</v>
      </c>
      <c r="O131" s="7"/>
      <c r="P131" s="8"/>
      <c r="Q131" s="7"/>
      <c r="R131" s="19">
        <v>1</v>
      </c>
      <c r="S131" s="23">
        <v>1</v>
      </c>
      <c r="T131" s="5"/>
      <c r="U131" s="6">
        <v>1</v>
      </c>
      <c r="V131" s="7"/>
      <c r="W131" s="8"/>
      <c r="X131" s="7"/>
      <c r="Y131" s="7"/>
      <c r="Z131" s="12"/>
      <c r="AA131" s="19">
        <v>1</v>
      </c>
    </row>
    <row r="132" spans="1:27" ht="15.95" customHeight="1" x14ac:dyDescent="0.15">
      <c r="A132" s="1">
        <v>121</v>
      </c>
      <c r="B132" s="30">
        <v>2</v>
      </c>
      <c r="C132" s="21" t="s">
        <v>238</v>
      </c>
      <c r="D132" s="22">
        <v>3</v>
      </c>
      <c r="E132" s="22">
        <v>22</v>
      </c>
      <c r="F132" s="16" t="s">
        <v>234</v>
      </c>
      <c r="G132" s="23"/>
      <c r="H132" s="23"/>
      <c r="I132" s="16"/>
      <c r="J132" s="24"/>
      <c r="K132" s="13">
        <v>2</v>
      </c>
      <c r="L132" s="23"/>
      <c r="M132" s="5"/>
      <c r="N132" s="6"/>
      <c r="O132" s="7"/>
      <c r="P132" s="8"/>
      <c r="Q132" s="7"/>
      <c r="R132" s="19">
        <v>0</v>
      </c>
      <c r="S132" s="23">
        <v>1</v>
      </c>
      <c r="T132" s="5"/>
      <c r="U132" s="6">
        <v>1</v>
      </c>
      <c r="V132" s="7"/>
      <c r="W132" s="8"/>
      <c r="X132" s="7"/>
      <c r="Y132" s="7"/>
      <c r="Z132" s="12"/>
      <c r="AA132" s="19">
        <v>1</v>
      </c>
    </row>
    <row r="133" spans="1:27" ht="15.95" customHeight="1" x14ac:dyDescent="0.15">
      <c r="A133" s="1">
        <v>122</v>
      </c>
      <c r="B133" s="30">
        <v>2</v>
      </c>
      <c r="C133" s="21" t="s">
        <v>238</v>
      </c>
      <c r="D133" s="22">
        <v>3</v>
      </c>
      <c r="E133" s="22">
        <v>22</v>
      </c>
      <c r="F133" s="16" t="s">
        <v>234</v>
      </c>
      <c r="G133" s="23"/>
      <c r="H133" s="23"/>
      <c r="I133" s="16"/>
      <c r="J133" s="24"/>
      <c r="K133" s="13">
        <v>2</v>
      </c>
      <c r="L133" s="23"/>
      <c r="M133" s="5"/>
      <c r="N133" s="6"/>
      <c r="O133" s="7"/>
      <c r="P133" s="8"/>
      <c r="Q133" s="7"/>
      <c r="R133" s="19">
        <v>0</v>
      </c>
      <c r="S133" s="23">
        <v>1</v>
      </c>
      <c r="T133" s="5"/>
      <c r="U133" s="6">
        <v>1</v>
      </c>
      <c r="V133" s="7"/>
      <c r="W133" s="8"/>
      <c r="X133" s="7"/>
      <c r="Y133" s="7"/>
      <c r="Z133" s="12"/>
      <c r="AA133" s="19">
        <v>1</v>
      </c>
    </row>
    <row r="134" spans="1:27" ht="15.95" customHeight="1" x14ac:dyDescent="0.15">
      <c r="A134" s="1">
        <v>123</v>
      </c>
      <c r="B134" s="30"/>
      <c r="C134" s="21"/>
      <c r="D134" s="22"/>
      <c r="E134" s="22"/>
      <c r="F134" s="16"/>
      <c r="G134" s="23"/>
      <c r="H134" s="23"/>
      <c r="I134" s="16"/>
      <c r="J134" s="24"/>
      <c r="K134" s="13"/>
      <c r="L134" s="23"/>
      <c r="M134" s="5"/>
      <c r="N134" s="6"/>
      <c r="O134" s="7"/>
      <c r="P134" s="8"/>
      <c r="Q134" s="7"/>
      <c r="R134" s="19"/>
      <c r="S134" s="23"/>
      <c r="T134" s="5"/>
      <c r="U134" s="6"/>
      <c r="V134" s="7"/>
      <c r="W134" s="8"/>
      <c r="X134" s="7"/>
      <c r="Y134" s="7"/>
      <c r="Z134" s="12"/>
      <c r="AA134" s="19"/>
    </row>
    <row r="135" spans="1:27" ht="15.95" customHeight="1" x14ac:dyDescent="0.15">
      <c r="A135" s="1">
        <v>124</v>
      </c>
      <c r="B135" s="30"/>
      <c r="C135" s="21"/>
      <c r="D135" s="22"/>
      <c r="E135" s="22"/>
      <c r="F135" s="16"/>
      <c r="G135" s="23"/>
      <c r="H135" s="23"/>
      <c r="I135" s="16"/>
      <c r="J135" s="24"/>
      <c r="K135" s="13"/>
      <c r="L135" s="23"/>
      <c r="M135" s="5"/>
      <c r="N135" s="6"/>
      <c r="O135" s="7"/>
      <c r="P135" s="8"/>
      <c r="Q135" s="7"/>
      <c r="R135" s="19"/>
      <c r="S135" s="23"/>
      <c r="T135" s="5"/>
      <c r="U135" s="6"/>
      <c r="V135" s="7"/>
      <c r="W135" s="8"/>
      <c r="X135" s="7"/>
      <c r="Y135" s="7"/>
      <c r="Z135" s="12"/>
      <c r="AA135" s="19"/>
    </row>
    <row r="136" spans="1:27" ht="15.95" customHeight="1" x14ac:dyDescent="0.15">
      <c r="A136" s="1">
        <v>125</v>
      </c>
      <c r="B136" s="30"/>
      <c r="C136" s="21"/>
      <c r="D136" s="22"/>
      <c r="E136" s="22"/>
      <c r="F136" s="16"/>
      <c r="G136" s="23"/>
      <c r="H136" s="23"/>
      <c r="I136" s="16"/>
      <c r="J136" s="24"/>
      <c r="K136" s="13"/>
      <c r="L136" s="23"/>
      <c r="M136" s="5"/>
      <c r="N136" s="6"/>
      <c r="O136" s="7"/>
      <c r="P136" s="8"/>
      <c r="Q136" s="7"/>
      <c r="R136" s="19"/>
      <c r="S136" s="23"/>
      <c r="T136" s="5"/>
      <c r="U136" s="6"/>
      <c r="V136" s="7"/>
      <c r="W136" s="8"/>
      <c r="X136" s="7"/>
      <c r="Y136" s="7"/>
      <c r="Z136" s="12"/>
      <c r="AA136" s="19"/>
    </row>
    <row r="137" spans="1:27" ht="15.95" customHeight="1" x14ac:dyDescent="0.15">
      <c r="A137" s="1">
        <v>126</v>
      </c>
      <c r="B137" s="30"/>
      <c r="C137" s="21"/>
      <c r="D137" s="22"/>
      <c r="E137" s="22"/>
      <c r="F137" s="16"/>
      <c r="G137" s="23"/>
      <c r="H137" s="23"/>
      <c r="I137" s="16"/>
      <c r="J137" s="24"/>
      <c r="K137" s="13"/>
      <c r="L137" s="23"/>
      <c r="M137" s="5"/>
      <c r="N137" s="6"/>
      <c r="O137" s="7"/>
      <c r="P137" s="8"/>
      <c r="Q137" s="7"/>
      <c r="R137" s="19"/>
      <c r="S137" s="23"/>
      <c r="T137" s="5"/>
      <c r="U137" s="6"/>
      <c r="V137" s="7"/>
      <c r="W137" s="8"/>
      <c r="X137" s="7"/>
      <c r="Y137" s="7"/>
      <c r="Z137" s="12"/>
      <c r="AA137" s="19"/>
    </row>
    <row r="138" spans="1:27" ht="15.95" customHeight="1" x14ac:dyDescent="0.15">
      <c r="A138" s="1">
        <v>127</v>
      </c>
      <c r="B138" s="30"/>
      <c r="C138" s="21"/>
      <c r="D138" s="22"/>
      <c r="E138" s="22"/>
      <c r="F138" s="16"/>
      <c r="G138" s="23"/>
      <c r="H138" s="23"/>
      <c r="I138" s="16"/>
      <c r="J138" s="24"/>
      <c r="K138" s="13"/>
      <c r="L138" s="23"/>
      <c r="M138" s="5"/>
      <c r="N138" s="6"/>
      <c r="O138" s="7"/>
      <c r="P138" s="8"/>
      <c r="Q138" s="7"/>
      <c r="R138" s="19"/>
      <c r="S138" s="23"/>
      <c r="T138" s="5"/>
      <c r="U138" s="6"/>
      <c r="V138" s="7"/>
      <c r="W138" s="8"/>
      <c r="X138" s="7"/>
      <c r="Y138" s="7"/>
      <c r="Z138" s="12"/>
      <c r="AA138" s="19"/>
    </row>
    <row r="139" spans="1:27" ht="15.95" customHeight="1" x14ac:dyDescent="0.15">
      <c r="A139" s="1">
        <v>128</v>
      </c>
      <c r="B139" s="30"/>
      <c r="C139" s="21"/>
      <c r="D139" s="22"/>
      <c r="E139" s="22"/>
      <c r="F139" s="16"/>
      <c r="G139" s="23"/>
      <c r="H139" s="23"/>
      <c r="I139" s="16"/>
      <c r="J139" s="24"/>
      <c r="K139" s="13"/>
      <c r="L139" s="23"/>
      <c r="M139" s="5"/>
      <c r="N139" s="6"/>
      <c r="O139" s="7"/>
      <c r="P139" s="8"/>
      <c r="Q139" s="7"/>
      <c r="R139" s="19"/>
      <c r="S139" s="23"/>
      <c r="T139" s="5"/>
      <c r="U139" s="6"/>
      <c r="V139" s="7"/>
      <c r="W139" s="8"/>
      <c r="X139" s="7"/>
      <c r="Y139" s="7"/>
      <c r="Z139" s="12"/>
      <c r="AA139" s="19"/>
    </row>
    <row r="140" spans="1:27" ht="15.95" customHeight="1" x14ac:dyDescent="0.15">
      <c r="A140" s="1">
        <v>129</v>
      </c>
      <c r="B140" s="30"/>
      <c r="C140" s="21"/>
      <c r="D140" s="22"/>
      <c r="E140" s="22"/>
      <c r="F140" s="16"/>
      <c r="G140" s="23"/>
      <c r="H140" s="23"/>
      <c r="I140" s="16"/>
      <c r="J140" s="24"/>
      <c r="K140" s="13"/>
      <c r="L140" s="23"/>
      <c r="M140" s="5"/>
      <c r="N140" s="6"/>
      <c r="O140" s="7"/>
      <c r="P140" s="8"/>
      <c r="Q140" s="7"/>
      <c r="R140" s="19"/>
      <c r="S140" s="23"/>
      <c r="T140" s="5"/>
      <c r="U140" s="6"/>
      <c r="V140" s="7"/>
      <c r="W140" s="8"/>
      <c r="X140" s="7"/>
      <c r="Y140" s="7"/>
      <c r="Z140" s="12"/>
      <c r="AA140" s="19"/>
    </row>
    <row r="141" spans="1:27" ht="15.95" customHeight="1" x14ac:dyDescent="0.15">
      <c r="A141" s="1">
        <v>130</v>
      </c>
      <c r="B141" s="30"/>
      <c r="C141" s="21"/>
      <c r="D141" s="22"/>
      <c r="E141" s="22"/>
      <c r="F141" s="16"/>
      <c r="G141" s="23"/>
      <c r="H141" s="23"/>
      <c r="I141" s="16"/>
      <c r="J141" s="24"/>
      <c r="K141" s="13"/>
      <c r="L141" s="23"/>
      <c r="M141" s="5"/>
      <c r="N141" s="6"/>
      <c r="O141" s="7"/>
      <c r="P141" s="8"/>
      <c r="Q141" s="7"/>
      <c r="R141" s="19"/>
      <c r="S141" s="23"/>
      <c r="T141" s="5"/>
      <c r="U141" s="6"/>
      <c r="V141" s="7"/>
      <c r="W141" s="8"/>
      <c r="X141" s="7"/>
      <c r="Y141" s="7"/>
      <c r="Z141" s="12"/>
      <c r="AA141" s="19"/>
    </row>
    <row r="142" spans="1:27" ht="15.95" customHeight="1" x14ac:dyDescent="0.15">
      <c r="A142" s="1">
        <v>131</v>
      </c>
      <c r="B142" s="30"/>
      <c r="C142" s="21"/>
      <c r="D142" s="22"/>
      <c r="E142" s="22"/>
      <c r="F142" s="16"/>
      <c r="G142" s="23"/>
      <c r="H142" s="23"/>
      <c r="I142" s="16"/>
      <c r="J142" s="24"/>
      <c r="K142" s="13"/>
      <c r="L142" s="23"/>
      <c r="M142" s="5"/>
      <c r="N142" s="6"/>
      <c r="O142" s="7"/>
      <c r="P142" s="8"/>
      <c r="Q142" s="7"/>
      <c r="R142" s="19"/>
      <c r="S142" s="23"/>
      <c r="T142" s="5"/>
      <c r="U142" s="6"/>
      <c r="V142" s="7"/>
      <c r="W142" s="8"/>
      <c r="X142" s="7"/>
      <c r="Y142" s="7"/>
      <c r="Z142" s="12"/>
      <c r="AA142" s="19"/>
    </row>
    <row r="143" spans="1:27" ht="15.95" customHeight="1" x14ac:dyDescent="0.15">
      <c r="A143" s="1">
        <v>132</v>
      </c>
      <c r="B143" s="30"/>
      <c r="C143" s="21"/>
      <c r="D143" s="22"/>
      <c r="E143" s="22"/>
      <c r="F143" s="16"/>
      <c r="G143" s="23"/>
      <c r="H143" s="23"/>
      <c r="I143" s="16"/>
      <c r="J143" s="24"/>
      <c r="K143" s="13"/>
      <c r="L143" s="23"/>
      <c r="M143" s="5"/>
      <c r="N143" s="6"/>
      <c r="O143" s="7"/>
      <c r="P143" s="8"/>
      <c r="Q143" s="7"/>
      <c r="R143" s="19"/>
      <c r="S143" s="23"/>
      <c r="T143" s="5"/>
      <c r="U143" s="6"/>
      <c r="V143" s="7"/>
      <c r="W143" s="8"/>
      <c r="X143" s="7"/>
      <c r="Y143" s="7"/>
      <c r="Z143" s="12"/>
      <c r="AA143" s="19"/>
    </row>
    <row r="144" spans="1:27" ht="15.95" customHeight="1" x14ac:dyDescent="0.15">
      <c r="A144" s="1">
        <v>133</v>
      </c>
      <c r="B144" s="30"/>
      <c r="C144" s="21"/>
      <c r="D144" s="22"/>
      <c r="E144" s="22"/>
      <c r="F144" s="16"/>
      <c r="G144" s="23"/>
      <c r="H144" s="23"/>
      <c r="I144" s="16"/>
      <c r="J144" s="24"/>
      <c r="K144" s="13"/>
      <c r="L144" s="23"/>
      <c r="M144" s="5"/>
      <c r="N144" s="6"/>
      <c r="O144" s="7"/>
      <c r="P144" s="8"/>
      <c r="Q144" s="7"/>
      <c r="R144" s="19"/>
      <c r="S144" s="23"/>
      <c r="T144" s="5"/>
      <c r="U144" s="6"/>
      <c r="V144" s="7"/>
      <c r="W144" s="8"/>
      <c r="X144" s="7"/>
      <c r="Y144" s="7"/>
      <c r="Z144" s="12"/>
      <c r="AA144" s="19"/>
    </row>
    <row r="145" spans="1:27" ht="15.95" customHeight="1" x14ac:dyDescent="0.15">
      <c r="A145" s="1">
        <v>134</v>
      </c>
      <c r="B145" s="30"/>
      <c r="C145" s="21"/>
      <c r="D145" s="22"/>
      <c r="E145" s="22"/>
      <c r="F145" s="16"/>
      <c r="G145" s="23"/>
      <c r="H145" s="23"/>
      <c r="I145" s="16"/>
      <c r="J145" s="24"/>
      <c r="K145" s="13"/>
      <c r="L145" s="23"/>
      <c r="M145" s="5"/>
      <c r="N145" s="6"/>
      <c r="O145" s="7"/>
      <c r="P145" s="8"/>
      <c r="Q145" s="7"/>
      <c r="R145" s="19"/>
      <c r="S145" s="23"/>
      <c r="T145" s="5"/>
      <c r="U145" s="6"/>
      <c r="V145" s="7"/>
      <c r="W145" s="8"/>
      <c r="X145" s="7"/>
      <c r="Y145" s="7"/>
      <c r="Z145" s="12"/>
      <c r="AA145" s="19"/>
    </row>
    <row r="146" spans="1:27" ht="15.95" customHeight="1" x14ac:dyDescent="0.15">
      <c r="A146" s="1">
        <v>135</v>
      </c>
      <c r="B146" s="30"/>
      <c r="C146" s="21"/>
      <c r="D146" s="22"/>
      <c r="E146" s="22"/>
      <c r="F146" s="16"/>
      <c r="G146" s="23"/>
      <c r="H146" s="23"/>
      <c r="I146" s="16"/>
      <c r="J146" s="24"/>
      <c r="K146" s="13"/>
      <c r="L146" s="23"/>
      <c r="M146" s="5"/>
      <c r="N146" s="6"/>
      <c r="O146" s="7"/>
      <c r="P146" s="8"/>
      <c r="Q146" s="7"/>
      <c r="R146" s="19"/>
      <c r="S146" s="23"/>
      <c r="T146" s="5"/>
      <c r="U146" s="6"/>
      <c r="V146" s="7"/>
      <c r="W146" s="8"/>
      <c r="X146" s="7"/>
      <c r="Y146" s="7"/>
      <c r="Z146" s="12"/>
      <c r="AA146" s="19"/>
    </row>
    <row r="147" spans="1:27" ht="15.95" customHeight="1" x14ac:dyDescent="0.15">
      <c r="A147" s="1">
        <v>136</v>
      </c>
      <c r="B147" s="30"/>
      <c r="C147" s="21"/>
      <c r="D147" s="22"/>
      <c r="E147" s="22"/>
      <c r="F147" s="16"/>
      <c r="G147" s="23"/>
      <c r="H147" s="23"/>
      <c r="I147" s="16"/>
      <c r="J147" s="24"/>
      <c r="K147" s="13"/>
      <c r="L147" s="23"/>
      <c r="M147" s="5"/>
      <c r="N147" s="6"/>
      <c r="O147" s="7"/>
      <c r="P147" s="8"/>
      <c r="Q147" s="7"/>
      <c r="R147" s="19"/>
      <c r="S147" s="23"/>
      <c r="T147" s="5"/>
      <c r="U147" s="6"/>
      <c r="V147" s="7"/>
      <c r="W147" s="8"/>
      <c r="X147" s="7"/>
      <c r="Y147" s="7"/>
      <c r="Z147" s="12"/>
      <c r="AA147" s="19"/>
    </row>
    <row r="148" spans="1:27" ht="15.95" customHeight="1" x14ac:dyDescent="0.15">
      <c r="A148" s="1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/>
      <c r="S148" s="23"/>
      <c r="T148" s="5"/>
      <c r="U148" s="6"/>
      <c r="V148" s="7"/>
      <c r="W148" s="8"/>
      <c r="X148" s="7"/>
      <c r="Y148" s="7"/>
      <c r="Z148" s="12"/>
      <c r="AA148" s="19"/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/>
      <c r="S149" s="23"/>
      <c r="T149" s="5"/>
      <c r="U149" s="6"/>
      <c r="V149" s="7"/>
      <c r="W149" s="8"/>
      <c r="X149" s="7"/>
      <c r="Y149" s="7"/>
      <c r="Z149" s="12"/>
      <c r="AA149" s="19"/>
    </row>
    <row r="150" spans="1:27" ht="15.95" customHeight="1" x14ac:dyDescent="0.15">
      <c r="A150" s="1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/>
      <c r="S150" s="23"/>
      <c r="T150" s="5"/>
      <c r="U150" s="6"/>
      <c r="V150" s="7"/>
      <c r="W150" s="8"/>
      <c r="X150" s="7"/>
      <c r="Y150" s="7"/>
      <c r="Z150" s="12"/>
      <c r="AA150" s="19"/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/>
      <c r="S151" s="23"/>
      <c r="T151" s="5"/>
      <c r="U151" s="6"/>
      <c r="V151" s="7"/>
      <c r="W151" s="8"/>
      <c r="X151" s="7"/>
      <c r="Y151" s="7"/>
      <c r="Z151" s="12"/>
      <c r="AA151" s="19"/>
    </row>
    <row r="152" spans="1:27" ht="15.95" customHeight="1" x14ac:dyDescent="0.15">
      <c r="A152" s="1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/>
      <c r="S152" s="23"/>
      <c r="T152" s="5"/>
      <c r="U152" s="6"/>
      <c r="V152" s="7"/>
      <c r="W152" s="8"/>
      <c r="X152" s="7"/>
      <c r="Y152" s="7"/>
      <c r="Z152" s="12"/>
      <c r="AA152" s="19"/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/>
      <c r="S153" s="23"/>
      <c r="T153" s="5"/>
      <c r="U153" s="6"/>
      <c r="V153" s="7"/>
      <c r="W153" s="8"/>
      <c r="X153" s="7"/>
      <c r="Y153" s="7"/>
      <c r="Z153" s="12"/>
      <c r="AA153" s="19"/>
    </row>
    <row r="154" spans="1:27" ht="15.95" customHeight="1" x14ac:dyDescent="0.15">
      <c r="A154" s="1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/>
      <c r="S154" s="23"/>
      <c r="T154" s="5"/>
      <c r="U154" s="6"/>
      <c r="V154" s="7"/>
      <c r="W154" s="8"/>
      <c r="X154" s="7"/>
      <c r="Y154" s="7"/>
      <c r="Z154" s="12"/>
      <c r="AA154" s="19"/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/>
      <c r="S155" s="23"/>
      <c r="T155" s="5"/>
      <c r="U155" s="6"/>
      <c r="V155" s="7"/>
      <c r="W155" s="8"/>
      <c r="X155" s="7"/>
      <c r="Y155" s="7"/>
      <c r="Z155" s="12"/>
      <c r="AA155" s="19"/>
    </row>
    <row r="156" spans="1:27" ht="15.95" customHeight="1" x14ac:dyDescent="0.15">
      <c r="A156" s="1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/>
      <c r="S156" s="23"/>
      <c r="T156" s="5"/>
      <c r="U156" s="6"/>
      <c r="V156" s="7"/>
      <c r="W156" s="8"/>
      <c r="X156" s="7"/>
      <c r="Y156" s="7"/>
      <c r="Z156" s="12"/>
      <c r="AA156" s="19"/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/>
      <c r="S157" s="23"/>
      <c r="T157" s="5"/>
      <c r="U157" s="6"/>
      <c r="V157" s="7"/>
      <c r="W157" s="8"/>
      <c r="X157" s="7"/>
      <c r="Y157" s="7"/>
      <c r="Z157" s="12"/>
      <c r="AA157" s="19"/>
    </row>
    <row r="158" spans="1:27" ht="15.95" customHeight="1" x14ac:dyDescent="0.15">
      <c r="A158" s="1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/>
      <c r="S158" s="23"/>
      <c r="T158" s="5"/>
      <c r="U158" s="6"/>
      <c r="V158" s="7"/>
      <c r="W158" s="8"/>
      <c r="X158" s="7"/>
      <c r="Y158" s="7"/>
      <c r="Z158" s="12"/>
      <c r="AA158" s="19"/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/>
      <c r="S159" s="23"/>
      <c r="T159" s="5"/>
      <c r="U159" s="6"/>
      <c r="V159" s="7"/>
      <c r="W159" s="8"/>
      <c r="X159" s="7"/>
      <c r="Y159" s="7"/>
      <c r="Z159" s="12"/>
      <c r="AA159" s="19"/>
    </row>
    <row r="160" spans="1:27" ht="15.95" customHeight="1" x14ac:dyDescent="0.15">
      <c r="A160" s="1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/>
      <c r="S160" s="23"/>
      <c r="T160" s="5"/>
      <c r="U160" s="6"/>
      <c r="V160" s="7"/>
      <c r="W160" s="8"/>
      <c r="X160" s="7"/>
      <c r="Y160" s="7"/>
      <c r="Z160" s="12"/>
      <c r="AA160" s="19"/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/>
      <c r="S161" s="23"/>
      <c r="T161" s="5"/>
      <c r="U161" s="6"/>
      <c r="V161" s="7"/>
      <c r="W161" s="8"/>
      <c r="X161" s="7"/>
      <c r="Y161" s="7"/>
      <c r="Z161" s="12"/>
      <c r="AA161" s="19"/>
    </row>
    <row r="162" spans="1:27" ht="15.95" customHeight="1" x14ac:dyDescent="0.15">
      <c r="A162" s="1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/>
      <c r="S162" s="23"/>
      <c r="T162" s="5"/>
      <c r="U162" s="6"/>
      <c r="V162" s="7"/>
      <c r="W162" s="8"/>
      <c r="X162" s="7"/>
      <c r="Y162" s="7"/>
      <c r="Z162" s="12"/>
      <c r="AA162" s="19"/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/>
      <c r="S163" s="23"/>
      <c r="T163" s="5"/>
      <c r="U163" s="6"/>
      <c r="V163" s="7"/>
      <c r="W163" s="8"/>
      <c r="X163" s="7"/>
      <c r="Y163" s="7"/>
      <c r="Z163" s="12"/>
      <c r="AA163" s="19"/>
    </row>
    <row r="164" spans="1:27" ht="15.95" customHeight="1" x14ac:dyDescent="0.15">
      <c r="A164" s="1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/>
      <c r="S164" s="23"/>
      <c r="T164" s="5"/>
      <c r="U164" s="6"/>
      <c r="V164" s="7"/>
      <c r="W164" s="8"/>
      <c r="X164" s="7"/>
      <c r="Y164" s="7"/>
      <c r="Z164" s="12"/>
      <c r="AA164" s="19"/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/>
      <c r="S165" s="23"/>
      <c r="T165" s="5"/>
      <c r="U165" s="6"/>
      <c r="V165" s="7"/>
      <c r="W165" s="8"/>
      <c r="X165" s="7"/>
      <c r="Y165" s="7"/>
      <c r="Z165" s="12"/>
      <c r="AA165" s="19"/>
    </row>
    <row r="166" spans="1:27" ht="15.95" customHeight="1" x14ac:dyDescent="0.15">
      <c r="A166" s="1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/>
      <c r="S166" s="23"/>
      <c r="T166" s="5"/>
      <c r="U166" s="6"/>
      <c r="V166" s="7"/>
      <c r="W166" s="8"/>
      <c r="X166" s="7"/>
      <c r="Y166" s="7"/>
      <c r="Z166" s="12"/>
      <c r="AA166" s="19"/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/>
      <c r="S167" s="23"/>
      <c r="T167" s="5"/>
      <c r="U167" s="6"/>
      <c r="V167" s="7"/>
      <c r="W167" s="8"/>
      <c r="X167" s="7"/>
      <c r="Y167" s="7"/>
      <c r="Z167" s="12"/>
      <c r="AA167" s="19"/>
    </row>
    <row r="168" spans="1:27" ht="15.95" customHeight="1" x14ac:dyDescent="0.15">
      <c r="A168" s="1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/>
      <c r="S168" s="23"/>
      <c r="T168" s="5"/>
      <c r="U168" s="6"/>
      <c r="V168" s="7"/>
      <c r="W168" s="8"/>
      <c r="X168" s="7"/>
      <c r="Y168" s="7"/>
      <c r="Z168" s="12"/>
      <c r="AA168" s="19"/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/>
      <c r="S169" s="23"/>
      <c r="T169" s="5"/>
      <c r="U169" s="6"/>
      <c r="V169" s="7"/>
      <c r="W169" s="8"/>
      <c r="X169" s="7"/>
      <c r="Y169" s="7"/>
      <c r="Z169" s="12"/>
      <c r="AA169" s="19"/>
    </row>
    <row r="170" spans="1:27" ht="15.95" customHeight="1" x14ac:dyDescent="0.15">
      <c r="A170" s="1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/>
      <c r="S170" s="23"/>
      <c r="T170" s="5"/>
      <c r="U170" s="6"/>
      <c r="V170" s="7"/>
      <c r="W170" s="8"/>
      <c r="X170" s="7"/>
      <c r="Y170" s="7"/>
      <c r="Z170" s="12"/>
      <c r="AA170" s="19"/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/>
      <c r="S171" s="23"/>
      <c r="T171" s="5"/>
      <c r="U171" s="6"/>
      <c r="V171" s="7"/>
      <c r="W171" s="8"/>
      <c r="X171" s="7"/>
      <c r="Y171" s="7"/>
      <c r="Z171" s="12"/>
      <c r="AA171" s="19"/>
    </row>
    <row r="172" spans="1:27" ht="15.95" customHeight="1" x14ac:dyDescent="0.15">
      <c r="A172" s="1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/>
      <c r="S172" s="23"/>
      <c r="T172" s="5"/>
      <c r="U172" s="6"/>
      <c r="V172" s="7"/>
      <c r="W172" s="8"/>
      <c r="X172" s="7"/>
      <c r="Y172" s="7"/>
      <c r="Z172" s="12"/>
      <c r="AA172" s="19"/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/>
      <c r="S173" s="23"/>
      <c r="T173" s="5"/>
      <c r="U173" s="6"/>
      <c r="V173" s="7"/>
      <c r="W173" s="8"/>
      <c r="X173" s="7"/>
      <c r="Y173" s="7"/>
      <c r="Z173" s="12"/>
      <c r="AA173" s="19"/>
    </row>
    <row r="174" spans="1:27" ht="15.95" customHeight="1" x14ac:dyDescent="0.15">
      <c r="A174" s="1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/>
      <c r="S174" s="23"/>
      <c r="T174" s="5"/>
      <c r="U174" s="6"/>
      <c r="V174" s="7"/>
      <c r="W174" s="8"/>
      <c r="X174" s="7"/>
      <c r="Y174" s="7"/>
      <c r="Z174" s="12"/>
      <c r="AA174" s="19"/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/>
      <c r="S175" s="23"/>
      <c r="T175" s="5"/>
      <c r="U175" s="6"/>
      <c r="V175" s="7"/>
      <c r="W175" s="8"/>
      <c r="X175" s="7"/>
      <c r="Y175" s="7"/>
      <c r="Z175" s="12"/>
      <c r="AA175" s="19"/>
    </row>
    <row r="176" spans="1:27" ht="15.95" customHeight="1" x14ac:dyDescent="0.15">
      <c r="A176" s="1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/>
      <c r="S176" s="23"/>
      <c r="T176" s="5"/>
      <c r="U176" s="6"/>
      <c r="V176" s="7"/>
      <c r="W176" s="8"/>
      <c r="X176" s="7"/>
      <c r="Y176" s="7"/>
      <c r="Z176" s="12"/>
      <c r="AA176" s="19"/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/>
      <c r="S177" s="23"/>
      <c r="T177" s="5"/>
      <c r="U177" s="6"/>
      <c r="V177" s="7"/>
      <c r="W177" s="8"/>
      <c r="X177" s="7"/>
      <c r="Y177" s="7"/>
      <c r="Z177" s="12"/>
      <c r="AA177" s="19"/>
    </row>
    <row r="178" spans="1:27" ht="15.95" customHeight="1" x14ac:dyDescent="0.15">
      <c r="A178" s="1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/>
      <c r="S178" s="23"/>
      <c r="T178" s="5"/>
      <c r="U178" s="6"/>
      <c r="V178" s="7"/>
      <c r="W178" s="8"/>
      <c r="X178" s="7"/>
      <c r="Y178" s="7"/>
      <c r="Z178" s="12"/>
      <c r="AA178" s="19"/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/>
      <c r="S179" s="23"/>
      <c r="T179" s="5"/>
      <c r="U179" s="6"/>
      <c r="V179" s="7"/>
      <c r="W179" s="8"/>
      <c r="X179" s="7"/>
      <c r="Y179" s="7"/>
      <c r="Z179" s="12"/>
      <c r="AA179" s="19"/>
    </row>
    <row r="180" spans="1:27" ht="15.95" customHeight="1" x14ac:dyDescent="0.15">
      <c r="A180" s="1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/>
      <c r="S180" s="23"/>
      <c r="T180" s="5"/>
      <c r="U180" s="6"/>
      <c r="V180" s="7"/>
      <c r="W180" s="8"/>
      <c r="X180" s="7"/>
      <c r="Y180" s="7"/>
      <c r="Z180" s="12"/>
      <c r="AA180" s="19"/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/>
      <c r="S181" s="23"/>
      <c r="T181" s="5"/>
      <c r="U181" s="6"/>
      <c r="V181" s="7"/>
      <c r="W181" s="8"/>
      <c r="X181" s="7"/>
      <c r="Y181" s="7"/>
      <c r="Z181" s="12"/>
      <c r="AA181" s="19"/>
    </row>
    <row r="182" spans="1:27" ht="15.95" customHeight="1" x14ac:dyDescent="0.15">
      <c r="A182" s="1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/>
      <c r="S182" s="23"/>
      <c r="T182" s="5"/>
      <c r="U182" s="6"/>
      <c r="V182" s="7"/>
      <c r="W182" s="8"/>
      <c r="X182" s="7"/>
      <c r="Y182" s="7"/>
      <c r="Z182" s="12"/>
      <c r="AA182" s="19"/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/>
      <c r="S183" s="23"/>
      <c r="T183" s="5"/>
      <c r="U183" s="6"/>
      <c r="V183" s="7"/>
      <c r="W183" s="8"/>
      <c r="X183" s="7"/>
      <c r="Y183" s="7"/>
      <c r="Z183" s="12"/>
      <c r="AA183" s="19"/>
    </row>
    <row r="184" spans="1:27" ht="15.95" customHeight="1" x14ac:dyDescent="0.15">
      <c r="A184" s="1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/>
      <c r="S184" s="23"/>
      <c r="T184" s="5"/>
      <c r="U184" s="6"/>
      <c r="V184" s="7"/>
      <c r="W184" s="8"/>
      <c r="X184" s="7"/>
      <c r="Y184" s="7"/>
      <c r="Z184" s="12"/>
      <c r="AA184" s="19"/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/>
      <c r="S185" s="23"/>
      <c r="T185" s="5"/>
      <c r="U185" s="6"/>
      <c r="V185" s="7"/>
      <c r="W185" s="8"/>
      <c r="X185" s="7"/>
      <c r="Y185" s="7"/>
      <c r="Z185" s="12"/>
      <c r="AA185" s="19"/>
    </row>
    <row r="186" spans="1:27" ht="15.95" customHeight="1" x14ac:dyDescent="0.15">
      <c r="A186" s="1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/>
      <c r="S186" s="23"/>
      <c r="T186" s="5"/>
      <c r="U186" s="6"/>
      <c r="V186" s="7"/>
      <c r="W186" s="8"/>
      <c r="X186" s="7"/>
      <c r="Y186" s="7"/>
      <c r="Z186" s="12"/>
      <c r="AA186" s="19"/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/>
      <c r="S187" s="23"/>
      <c r="T187" s="5"/>
      <c r="U187" s="6"/>
      <c r="V187" s="7"/>
      <c r="W187" s="8"/>
      <c r="X187" s="7"/>
      <c r="Y187" s="7"/>
      <c r="Z187" s="12"/>
      <c r="AA187" s="19"/>
    </row>
    <row r="188" spans="1:27" ht="15.95" customHeight="1" x14ac:dyDescent="0.15">
      <c r="A188" s="1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/>
      <c r="S188" s="23"/>
      <c r="T188" s="5"/>
      <c r="U188" s="6"/>
      <c r="V188" s="7"/>
      <c r="W188" s="8"/>
      <c r="X188" s="7"/>
      <c r="Y188" s="7"/>
      <c r="Z188" s="12"/>
      <c r="AA188" s="19"/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/>
      <c r="S189" s="23"/>
      <c r="T189" s="5"/>
      <c r="U189" s="6"/>
      <c r="V189" s="7"/>
      <c r="W189" s="8"/>
      <c r="X189" s="7"/>
      <c r="Y189" s="7"/>
      <c r="Z189" s="12"/>
      <c r="AA189" s="19"/>
    </row>
    <row r="190" spans="1:27" ht="15.95" customHeight="1" x14ac:dyDescent="0.15">
      <c r="A190" s="1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/>
      <c r="S190" s="23"/>
      <c r="T190" s="5"/>
      <c r="U190" s="6"/>
      <c r="V190" s="7"/>
      <c r="W190" s="8"/>
      <c r="X190" s="7"/>
      <c r="Y190" s="7"/>
      <c r="Z190" s="12"/>
      <c r="AA190" s="19"/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/>
      <c r="S191" s="23"/>
      <c r="T191" s="5"/>
      <c r="U191" s="6"/>
      <c r="V191" s="7"/>
      <c r="W191" s="8"/>
      <c r="X191" s="7"/>
      <c r="Y191" s="7"/>
      <c r="Z191" s="12"/>
      <c r="AA191" s="19"/>
    </row>
    <row r="192" spans="1:27" ht="15.95" customHeight="1" x14ac:dyDescent="0.15">
      <c r="A192" s="1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/>
      <c r="S192" s="23"/>
      <c r="T192" s="5"/>
      <c r="U192" s="6"/>
      <c r="V192" s="7"/>
      <c r="W192" s="8"/>
      <c r="X192" s="7"/>
      <c r="Y192" s="7"/>
      <c r="Z192" s="12"/>
      <c r="AA192" s="19"/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/>
      <c r="S193" s="23"/>
      <c r="T193" s="5"/>
      <c r="U193" s="6"/>
      <c r="V193" s="7"/>
      <c r="W193" s="8"/>
      <c r="X193" s="7"/>
      <c r="Y193" s="7"/>
      <c r="Z193" s="12"/>
      <c r="AA193" s="19"/>
    </row>
    <row r="194" spans="1:27" ht="15.95" customHeight="1" x14ac:dyDescent="0.15">
      <c r="A194" s="1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/>
      <c r="S194" s="23"/>
      <c r="T194" s="5"/>
      <c r="U194" s="6"/>
      <c r="V194" s="7"/>
      <c r="W194" s="8"/>
      <c r="X194" s="7"/>
      <c r="Y194" s="7"/>
      <c r="Z194" s="12"/>
      <c r="AA194" s="19"/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/>
      <c r="S195" s="23"/>
      <c r="T195" s="5"/>
      <c r="U195" s="6"/>
      <c r="V195" s="7"/>
      <c r="W195" s="8"/>
      <c r="X195" s="7"/>
      <c r="Y195" s="7"/>
      <c r="Z195" s="12"/>
      <c r="AA195" s="19"/>
    </row>
    <row r="196" spans="1:27" ht="15.95" customHeight="1" x14ac:dyDescent="0.15">
      <c r="A196" s="1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/>
      <c r="S196" s="23"/>
      <c r="T196" s="5"/>
      <c r="U196" s="6"/>
      <c r="V196" s="7"/>
      <c r="W196" s="8"/>
      <c r="X196" s="7"/>
      <c r="Y196" s="7"/>
      <c r="Z196" s="12"/>
      <c r="AA196" s="19"/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/>
      <c r="S197" s="23"/>
      <c r="T197" s="5"/>
      <c r="U197" s="6"/>
      <c r="V197" s="7"/>
      <c r="W197" s="8"/>
      <c r="X197" s="7"/>
      <c r="Y197" s="7"/>
      <c r="Z197" s="12"/>
      <c r="AA197" s="19"/>
    </row>
    <row r="198" spans="1:27" ht="15.95" customHeight="1" x14ac:dyDescent="0.15">
      <c r="A198" s="1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/>
      <c r="S198" s="23"/>
      <c r="T198" s="5"/>
      <c r="U198" s="6"/>
      <c r="V198" s="7"/>
      <c r="W198" s="8"/>
      <c r="X198" s="7"/>
      <c r="Y198" s="7"/>
      <c r="Z198" s="12"/>
      <c r="AA198" s="19"/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/>
      <c r="S199" s="23"/>
      <c r="T199" s="5"/>
      <c r="U199" s="6"/>
      <c r="V199" s="7"/>
      <c r="W199" s="8"/>
      <c r="X199" s="7"/>
      <c r="Y199" s="7"/>
      <c r="Z199" s="12"/>
      <c r="AA199" s="19"/>
    </row>
    <row r="200" spans="1:27" ht="15.95" customHeight="1" x14ac:dyDescent="0.15">
      <c r="A200" s="1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/>
      <c r="S200" s="23"/>
      <c r="T200" s="5"/>
      <c r="U200" s="6"/>
      <c r="V200" s="7"/>
      <c r="W200" s="8"/>
      <c r="X200" s="7"/>
      <c r="Y200" s="7"/>
      <c r="Z200" s="12"/>
      <c r="AA200" s="19"/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/>
      <c r="S201" s="23"/>
      <c r="T201" s="5"/>
      <c r="U201" s="6"/>
      <c r="V201" s="7"/>
      <c r="W201" s="8"/>
      <c r="X201" s="7"/>
      <c r="Y201" s="7"/>
      <c r="Z201" s="12"/>
      <c r="AA201" s="19"/>
    </row>
    <row r="202" spans="1:27" ht="15.95" customHeight="1" x14ac:dyDescent="0.15">
      <c r="A202" s="1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/>
      <c r="S202" s="23"/>
      <c r="T202" s="5"/>
      <c r="U202" s="6"/>
      <c r="V202" s="7"/>
      <c r="W202" s="8"/>
      <c r="X202" s="7"/>
      <c r="Y202" s="7"/>
      <c r="Z202" s="12"/>
      <c r="AA202" s="19"/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/>
      <c r="S203" s="23"/>
      <c r="T203" s="5"/>
      <c r="U203" s="6"/>
      <c r="V203" s="7"/>
      <c r="W203" s="8"/>
      <c r="X203" s="7"/>
      <c r="Y203" s="7"/>
      <c r="Z203" s="12"/>
      <c r="AA203" s="19"/>
    </row>
    <row r="204" spans="1:27" ht="15.95" customHeight="1" x14ac:dyDescent="0.15">
      <c r="A204" s="1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/>
      <c r="S204" s="23"/>
      <c r="T204" s="5"/>
      <c r="U204" s="6"/>
      <c r="V204" s="7"/>
      <c r="W204" s="8"/>
      <c r="X204" s="7"/>
      <c r="Y204" s="7"/>
      <c r="Z204" s="12"/>
      <c r="AA204" s="19"/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/>
      <c r="S205" s="23"/>
      <c r="T205" s="5"/>
      <c r="U205" s="6"/>
      <c r="V205" s="7"/>
      <c r="W205" s="8"/>
      <c r="X205" s="7"/>
      <c r="Y205" s="7"/>
      <c r="Z205" s="12"/>
      <c r="AA205" s="19"/>
    </row>
    <row r="206" spans="1:27" ht="15.95" customHeight="1" x14ac:dyDescent="0.15">
      <c r="A206" s="1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/>
      <c r="S206" s="23"/>
      <c r="T206" s="5"/>
      <c r="U206" s="6"/>
      <c r="V206" s="7"/>
      <c r="W206" s="8"/>
      <c r="X206" s="7"/>
      <c r="Y206" s="7"/>
      <c r="Z206" s="12"/>
      <c r="AA206" s="19"/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/>
      <c r="S207" s="23"/>
      <c r="T207" s="5"/>
      <c r="U207" s="6"/>
      <c r="V207" s="7"/>
      <c r="W207" s="8"/>
      <c r="X207" s="7"/>
      <c r="Y207" s="7"/>
      <c r="Z207" s="12"/>
      <c r="AA207" s="19"/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/>
      <c r="S208" s="23"/>
      <c r="T208" s="5"/>
      <c r="U208" s="6"/>
      <c r="V208" s="7"/>
      <c r="W208" s="8"/>
      <c r="X208" s="7"/>
      <c r="Y208" s="7"/>
      <c r="Z208" s="12"/>
      <c r="AA208" s="19"/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/>
      <c r="S209" s="23"/>
      <c r="T209" s="5"/>
      <c r="U209" s="6"/>
      <c r="V209" s="7"/>
      <c r="W209" s="8"/>
      <c r="X209" s="7"/>
      <c r="Y209" s="7"/>
      <c r="Z209" s="12"/>
      <c r="AA209" s="19"/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/>
      <c r="S210" s="23"/>
      <c r="T210" s="5"/>
      <c r="U210" s="6"/>
      <c r="V210" s="7"/>
      <c r="W210" s="8"/>
      <c r="X210" s="7"/>
      <c r="Y210" s="7"/>
      <c r="Z210" s="12"/>
      <c r="AA210" s="19"/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/>
      <c r="S211" s="23"/>
      <c r="T211" s="5"/>
      <c r="U211" s="6"/>
      <c r="V211" s="7"/>
      <c r="W211" s="8"/>
      <c r="X211" s="7"/>
      <c r="Y211" s="7"/>
      <c r="Z211" s="12"/>
      <c r="AA211" s="19"/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/>
      <c r="S212" s="23"/>
      <c r="T212" s="5"/>
      <c r="U212" s="6"/>
      <c r="V212" s="7"/>
      <c r="W212" s="8"/>
      <c r="X212" s="7"/>
      <c r="Y212" s="7"/>
      <c r="Z212" s="12"/>
      <c r="AA212" s="19"/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/>
      <c r="S213" s="23"/>
      <c r="T213" s="5"/>
      <c r="U213" s="6"/>
      <c r="V213" s="7"/>
      <c r="W213" s="8"/>
      <c r="X213" s="7"/>
      <c r="Y213" s="7"/>
      <c r="Z213" s="12"/>
      <c r="AA213" s="19"/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/>
      <c r="S214" s="23"/>
      <c r="T214" s="5"/>
      <c r="U214" s="6"/>
      <c r="V214" s="7"/>
      <c r="W214" s="8"/>
      <c r="X214" s="7"/>
      <c r="Y214" s="7"/>
      <c r="Z214" s="12"/>
      <c r="AA214" s="19"/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/>
      <c r="S215" s="23"/>
      <c r="T215" s="5"/>
      <c r="U215" s="6"/>
      <c r="V215" s="7"/>
      <c r="W215" s="8"/>
      <c r="X215" s="7"/>
      <c r="Y215" s="7"/>
      <c r="Z215" s="12"/>
      <c r="AA215" s="19"/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/>
      <c r="S216" s="23"/>
      <c r="T216" s="5"/>
      <c r="U216" s="6"/>
      <c r="V216" s="7"/>
      <c r="W216" s="8"/>
      <c r="X216" s="7"/>
      <c r="Y216" s="7"/>
      <c r="Z216" s="12"/>
      <c r="AA216" s="19"/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/>
      <c r="S217" s="23"/>
      <c r="T217" s="5"/>
      <c r="U217" s="6"/>
      <c r="V217" s="7"/>
      <c r="W217" s="8"/>
      <c r="X217" s="7"/>
      <c r="Y217" s="7"/>
      <c r="Z217" s="12"/>
      <c r="AA217" s="19"/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/>
      <c r="S218" s="23"/>
      <c r="T218" s="5"/>
      <c r="U218" s="6"/>
      <c r="V218" s="7"/>
      <c r="W218" s="8"/>
      <c r="X218" s="7"/>
      <c r="Y218" s="7"/>
      <c r="Z218" s="12"/>
      <c r="AA218" s="19"/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/>
      <c r="S219" s="23"/>
      <c r="T219" s="5"/>
      <c r="U219" s="6"/>
      <c r="V219" s="7"/>
      <c r="W219" s="8"/>
      <c r="X219" s="7"/>
      <c r="Y219" s="7"/>
      <c r="Z219" s="12"/>
      <c r="AA219" s="19"/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/>
      <c r="S220" s="23"/>
      <c r="T220" s="5"/>
      <c r="U220" s="6"/>
      <c r="V220" s="7"/>
      <c r="W220" s="8"/>
      <c r="X220" s="7"/>
      <c r="Y220" s="7"/>
      <c r="Z220" s="12"/>
      <c r="AA220" s="19"/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/>
      <c r="S221" s="23"/>
      <c r="T221" s="5"/>
      <c r="U221" s="6"/>
      <c r="V221" s="7"/>
      <c r="W221" s="8"/>
      <c r="X221" s="7"/>
      <c r="Y221" s="7"/>
      <c r="Z221" s="12"/>
      <c r="AA221" s="19"/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/>
      <c r="S222" s="23"/>
      <c r="T222" s="5"/>
      <c r="U222" s="6"/>
      <c r="V222" s="7"/>
      <c r="W222" s="8"/>
      <c r="X222" s="7"/>
      <c r="Y222" s="7"/>
      <c r="Z222" s="12"/>
      <c r="AA222" s="19"/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/>
      <c r="S223" s="23"/>
      <c r="T223" s="5"/>
      <c r="U223" s="6"/>
      <c r="V223" s="7"/>
      <c r="W223" s="8"/>
      <c r="X223" s="7"/>
      <c r="Y223" s="7"/>
      <c r="Z223" s="12"/>
      <c r="AA223" s="19"/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/>
      <c r="S224" s="23"/>
      <c r="T224" s="5"/>
      <c r="U224" s="6"/>
      <c r="V224" s="7"/>
      <c r="W224" s="8"/>
      <c r="X224" s="7"/>
      <c r="Y224" s="7"/>
      <c r="Z224" s="12"/>
      <c r="AA224" s="19"/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/>
      <c r="S225" s="23"/>
      <c r="T225" s="5"/>
      <c r="U225" s="6"/>
      <c r="V225" s="7"/>
      <c r="W225" s="8"/>
      <c r="X225" s="7"/>
      <c r="Y225" s="7"/>
      <c r="Z225" s="12"/>
      <c r="AA225" s="19"/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/>
      <c r="S226" s="23"/>
      <c r="T226" s="5"/>
      <c r="U226" s="6"/>
      <c r="V226" s="7"/>
      <c r="W226" s="8"/>
      <c r="X226" s="7"/>
      <c r="Y226" s="7"/>
      <c r="Z226" s="12"/>
      <c r="AA226" s="19"/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/>
      <c r="S227" s="23"/>
      <c r="T227" s="5"/>
      <c r="U227" s="6"/>
      <c r="V227" s="7"/>
      <c r="W227" s="8"/>
      <c r="X227" s="7"/>
      <c r="Y227" s="7"/>
      <c r="Z227" s="12"/>
      <c r="AA227" s="19"/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/>
      <c r="S228" s="23"/>
      <c r="T228" s="5"/>
      <c r="U228" s="6"/>
      <c r="V228" s="7"/>
      <c r="W228" s="8"/>
      <c r="X228" s="7"/>
      <c r="Y228" s="7"/>
      <c r="Z228" s="12"/>
      <c r="AA228" s="19"/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/>
      <c r="S229" s="23"/>
      <c r="T229" s="5"/>
      <c r="U229" s="6"/>
      <c r="V229" s="7"/>
      <c r="W229" s="8"/>
      <c r="X229" s="7"/>
      <c r="Y229" s="7"/>
      <c r="Z229" s="12"/>
      <c r="AA229" s="19"/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/>
      <c r="S230" s="23"/>
      <c r="T230" s="5"/>
      <c r="U230" s="6"/>
      <c r="V230" s="7"/>
      <c r="W230" s="8"/>
      <c r="X230" s="7"/>
      <c r="Y230" s="7"/>
      <c r="Z230" s="12"/>
      <c r="AA230" s="19"/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/>
      <c r="S231" s="23"/>
      <c r="T231" s="5"/>
      <c r="U231" s="6"/>
      <c r="V231" s="7"/>
      <c r="W231" s="8"/>
      <c r="X231" s="7"/>
      <c r="Y231" s="7"/>
      <c r="Z231" s="12"/>
      <c r="AA231" s="19"/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/>
      <c r="S232" s="23"/>
      <c r="T232" s="5"/>
      <c r="U232" s="6"/>
      <c r="V232" s="7"/>
      <c r="W232" s="8"/>
      <c r="X232" s="7"/>
      <c r="Y232" s="7"/>
      <c r="Z232" s="12"/>
      <c r="AA232" s="19"/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/>
      <c r="S233" s="23"/>
      <c r="T233" s="5"/>
      <c r="U233" s="6"/>
      <c r="V233" s="7"/>
      <c r="W233" s="8"/>
      <c r="X233" s="7"/>
      <c r="Y233" s="7"/>
      <c r="Z233" s="12"/>
      <c r="AA233" s="19"/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/>
      <c r="S234" s="23"/>
      <c r="T234" s="5"/>
      <c r="U234" s="6"/>
      <c r="V234" s="7"/>
      <c r="W234" s="8"/>
      <c r="X234" s="7"/>
      <c r="Y234" s="7"/>
      <c r="Z234" s="12"/>
      <c r="AA234" s="19"/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/>
      <c r="S235" s="23"/>
      <c r="T235" s="5"/>
      <c r="U235" s="6"/>
      <c r="V235" s="7"/>
      <c r="W235" s="8"/>
      <c r="X235" s="7"/>
      <c r="Y235" s="7"/>
      <c r="Z235" s="12"/>
      <c r="AA235" s="19"/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/>
      <c r="S236" s="23"/>
      <c r="T236" s="5"/>
      <c r="U236" s="6"/>
      <c r="V236" s="7"/>
      <c r="W236" s="8"/>
      <c r="X236" s="7"/>
      <c r="Y236" s="7"/>
      <c r="Z236" s="12"/>
      <c r="AA236" s="19"/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/>
      <c r="S237" s="23"/>
      <c r="T237" s="5"/>
      <c r="U237" s="6"/>
      <c r="V237" s="7"/>
      <c r="W237" s="8"/>
      <c r="X237" s="7"/>
      <c r="Y237" s="7"/>
      <c r="Z237" s="12"/>
      <c r="AA237" s="19"/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/>
      <c r="S238" s="23"/>
      <c r="T238" s="5"/>
      <c r="U238" s="6"/>
      <c r="V238" s="7"/>
      <c r="W238" s="8"/>
      <c r="X238" s="7"/>
      <c r="Y238" s="7"/>
      <c r="Z238" s="12"/>
      <c r="AA238" s="19"/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/>
      <c r="S239" s="23"/>
      <c r="T239" s="5"/>
      <c r="U239" s="6"/>
      <c r="V239" s="7"/>
      <c r="W239" s="8"/>
      <c r="X239" s="7"/>
      <c r="Y239" s="7"/>
      <c r="Z239" s="12"/>
      <c r="AA239" s="19"/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/>
      <c r="S240" s="23"/>
      <c r="T240" s="5"/>
      <c r="U240" s="6"/>
      <c r="V240" s="7"/>
      <c r="W240" s="8"/>
      <c r="X240" s="7"/>
      <c r="Y240" s="7"/>
      <c r="Z240" s="12"/>
      <c r="AA240" s="19"/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/>
      <c r="S241" s="23"/>
      <c r="T241" s="5"/>
      <c r="U241" s="6"/>
      <c r="V241" s="7"/>
      <c r="W241" s="8"/>
      <c r="X241" s="7"/>
      <c r="Y241" s="7"/>
      <c r="Z241" s="12"/>
      <c r="AA241" s="19"/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/>
      <c r="S242" s="23"/>
      <c r="T242" s="5"/>
      <c r="U242" s="6"/>
      <c r="V242" s="7"/>
      <c r="W242" s="8"/>
      <c r="X242" s="7"/>
      <c r="Y242" s="7"/>
      <c r="Z242" s="12"/>
      <c r="AA242" s="19"/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/>
      <c r="S243" s="23"/>
      <c r="T243" s="5"/>
      <c r="U243" s="6"/>
      <c r="V243" s="7"/>
      <c r="W243" s="8"/>
      <c r="X243" s="7"/>
      <c r="Y243" s="7"/>
      <c r="Z243" s="12"/>
      <c r="AA243" s="19"/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/>
      <c r="S244" s="23"/>
      <c r="T244" s="5"/>
      <c r="U244" s="6"/>
      <c r="V244" s="7"/>
      <c r="W244" s="8"/>
      <c r="X244" s="7"/>
      <c r="Y244" s="7"/>
      <c r="Z244" s="12"/>
      <c r="AA244" s="19"/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/>
      <c r="S245" s="23"/>
      <c r="T245" s="5"/>
      <c r="U245" s="6"/>
      <c r="V245" s="7"/>
      <c r="W245" s="8"/>
      <c r="X245" s="7"/>
      <c r="Y245" s="7"/>
      <c r="Z245" s="12"/>
      <c r="AA245" s="19"/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/>
      <c r="S246" s="23"/>
      <c r="T246" s="5"/>
      <c r="U246" s="6"/>
      <c r="V246" s="7"/>
      <c r="W246" s="8"/>
      <c r="X246" s="7"/>
      <c r="Y246" s="7"/>
      <c r="Z246" s="12"/>
      <c r="AA246" s="19"/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/>
      <c r="S247" s="23"/>
      <c r="T247" s="5"/>
      <c r="U247" s="6"/>
      <c r="V247" s="7"/>
      <c r="W247" s="8"/>
      <c r="X247" s="7"/>
      <c r="Y247" s="7"/>
      <c r="Z247" s="12"/>
      <c r="AA247" s="19"/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/>
      <c r="S248" s="23"/>
      <c r="T248" s="5"/>
      <c r="U248" s="6"/>
      <c r="V248" s="7"/>
      <c r="W248" s="8"/>
      <c r="X248" s="7"/>
      <c r="Y248" s="7"/>
      <c r="Z248" s="12"/>
      <c r="AA248" s="19"/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/>
      <c r="S249" s="23"/>
      <c r="T249" s="5"/>
      <c r="U249" s="6"/>
      <c r="V249" s="7"/>
      <c r="W249" s="8"/>
      <c r="X249" s="7"/>
      <c r="Y249" s="7"/>
      <c r="Z249" s="12"/>
      <c r="AA249" s="19"/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/>
      <c r="S250" s="23"/>
      <c r="T250" s="5"/>
      <c r="U250" s="6"/>
      <c r="V250" s="7"/>
      <c r="W250" s="8"/>
      <c r="X250" s="7"/>
      <c r="Y250" s="7"/>
      <c r="Z250" s="12"/>
      <c r="AA250" s="19"/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/>
      <c r="S251" s="23"/>
      <c r="T251" s="5"/>
      <c r="U251" s="6"/>
      <c r="V251" s="7"/>
      <c r="W251" s="8"/>
      <c r="X251" s="7"/>
      <c r="Y251" s="7"/>
      <c r="Z251" s="12"/>
      <c r="AA251" s="19"/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/>
      <c r="S252" s="23"/>
      <c r="T252" s="5"/>
      <c r="U252" s="6"/>
      <c r="V252" s="7"/>
      <c r="W252" s="8"/>
      <c r="X252" s="7"/>
      <c r="Y252" s="7"/>
      <c r="Z252" s="12"/>
      <c r="AA252" s="19"/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/>
      <c r="S253" s="23"/>
      <c r="T253" s="5"/>
      <c r="U253" s="6"/>
      <c r="V253" s="7"/>
      <c r="W253" s="8"/>
      <c r="X253" s="7"/>
      <c r="Y253" s="7"/>
      <c r="Z253" s="12"/>
      <c r="AA253" s="19"/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/>
      <c r="S254" s="23"/>
      <c r="T254" s="5"/>
      <c r="U254" s="6"/>
      <c r="V254" s="7"/>
      <c r="W254" s="8"/>
      <c r="X254" s="7"/>
      <c r="Y254" s="7"/>
      <c r="Z254" s="12"/>
      <c r="AA254" s="19"/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/>
      <c r="S255" s="23"/>
      <c r="T255" s="5"/>
      <c r="U255" s="6"/>
      <c r="V255" s="7"/>
      <c r="W255" s="8"/>
      <c r="X255" s="7"/>
      <c r="Y255" s="7"/>
      <c r="Z255" s="12"/>
      <c r="AA255" s="19"/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/>
      <c r="S256" s="23"/>
      <c r="T256" s="5"/>
      <c r="U256" s="6"/>
      <c r="V256" s="7"/>
      <c r="W256" s="8"/>
      <c r="X256" s="7"/>
      <c r="Y256" s="7"/>
      <c r="Z256" s="12"/>
      <c r="AA256" s="19"/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/>
      <c r="S257" s="23"/>
      <c r="T257" s="5"/>
      <c r="U257" s="6"/>
      <c r="V257" s="7"/>
      <c r="W257" s="8"/>
      <c r="X257" s="7"/>
      <c r="Y257" s="7"/>
      <c r="Z257" s="12"/>
      <c r="AA257" s="19"/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/>
      <c r="S258" s="23"/>
      <c r="T258" s="5"/>
      <c r="U258" s="6"/>
      <c r="V258" s="7"/>
      <c r="W258" s="8"/>
      <c r="X258" s="7"/>
      <c r="Y258" s="7"/>
      <c r="Z258" s="12"/>
      <c r="AA258" s="19"/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/>
      <c r="S259" s="23"/>
      <c r="T259" s="5"/>
      <c r="U259" s="6"/>
      <c r="V259" s="7"/>
      <c r="W259" s="8"/>
      <c r="X259" s="7"/>
      <c r="Y259" s="7"/>
      <c r="Z259" s="12"/>
      <c r="AA259" s="19"/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/>
      <c r="S260" s="23"/>
      <c r="T260" s="5"/>
      <c r="U260" s="6"/>
      <c r="V260" s="7"/>
      <c r="W260" s="8"/>
      <c r="X260" s="7"/>
      <c r="Y260" s="7"/>
      <c r="Z260" s="12"/>
      <c r="AA260" s="19"/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/>
      <c r="S261" s="23"/>
      <c r="T261" s="5"/>
      <c r="U261" s="6"/>
      <c r="V261" s="7"/>
      <c r="W261" s="8"/>
      <c r="X261" s="7"/>
      <c r="Y261" s="7"/>
      <c r="Z261" s="12"/>
      <c r="AA261" s="19"/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/>
      <c r="S262" s="23"/>
      <c r="T262" s="5"/>
      <c r="U262" s="6"/>
      <c r="V262" s="7"/>
      <c r="W262" s="8"/>
      <c r="X262" s="7"/>
      <c r="Y262" s="7"/>
      <c r="Z262" s="12"/>
      <c r="AA262" s="19"/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/>
      <c r="S263" s="23"/>
      <c r="T263" s="5"/>
      <c r="U263" s="6"/>
      <c r="V263" s="7"/>
      <c r="W263" s="8"/>
      <c r="X263" s="7"/>
      <c r="Y263" s="7"/>
      <c r="Z263" s="12"/>
      <c r="AA263" s="19"/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/>
      <c r="S264" s="23"/>
      <c r="T264" s="5"/>
      <c r="U264" s="6"/>
      <c r="V264" s="7"/>
      <c r="W264" s="8"/>
      <c r="X264" s="7"/>
      <c r="Y264" s="7"/>
      <c r="Z264" s="12"/>
      <c r="AA264" s="19"/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/>
      <c r="S265" s="23"/>
      <c r="T265" s="5"/>
      <c r="U265" s="6"/>
      <c r="V265" s="7"/>
      <c r="W265" s="8"/>
      <c r="X265" s="7"/>
      <c r="Y265" s="7"/>
      <c r="Z265" s="12"/>
      <c r="AA265" s="19"/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/>
      <c r="S266" s="23"/>
      <c r="T266" s="5"/>
      <c r="U266" s="6"/>
      <c r="V266" s="7"/>
      <c r="W266" s="8"/>
      <c r="X266" s="7"/>
      <c r="Y266" s="7"/>
      <c r="Z266" s="12"/>
      <c r="AA266" s="19"/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/>
      <c r="S267" s="23"/>
      <c r="T267" s="5"/>
      <c r="U267" s="6"/>
      <c r="V267" s="7"/>
      <c r="W267" s="8"/>
      <c r="X267" s="7"/>
      <c r="Y267" s="7"/>
      <c r="Z267" s="12"/>
      <c r="AA267" s="19"/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/>
      <c r="S268" s="23"/>
      <c r="T268" s="5"/>
      <c r="U268" s="6"/>
      <c r="V268" s="7"/>
      <c r="W268" s="8"/>
      <c r="X268" s="7"/>
      <c r="Y268" s="7"/>
      <c r="Z268" s="12"/>
      <c r="AA268" s="19"/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/>
      <c r="S269" s="23"/>
      <c r="T269" s="5"/>
      <c r="U269" s="6"/>
      <c r="V269" s="7"/>
      <c r="W269" s="8"/>
      <c r="X269" s="7"/>
      <c r="Y269" s="7"/>
      <c r="Z269" s="12"/>
      <c r="AA269" s="19"/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/>
      <c r="S270" s="23"/>
      <c r="T270" s="5"/>
      <c r="U270" s="6"/>
      <c r="V270" s="7"/>
      <c r="W270" s="8"/>
      <c r="X270" s="7"/>
      <c r="Y270" s="7"/>
      <c r="Z270" s="12"/>
      <c r="AA270" s="19"/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/>
      <c r="S271" s="23"/>
      <c r="T271" s="5"/>
      <c r="U271" s="6"/>
      <c r="V271" s="7"/>
      <c r="W271" s="8"/>
      <c r="X271" s="7"/>
      <c r="Y271" s="7"/>
      <c r="Z271" s="12"/>
      <c r="AA271" s="19"/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/>
      <c r="S272" s="23"/>
      <c r="T272" s="5"/>
      <c r="U272" s="6"/>
      <c r="V272" s="7"/>
      <c r="W272" s="8"/>
      <c r="X272" s="7"/>
      <c r="Y272" s="7"/>
      <c r="Z272" s="12"/>
      <c r="AA272" s="19"/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/>
      <c r="S273" s="23"/>
      <c r="T273" s="5"/>
      <c r="U273" s="6"/>
      <c r="V273" s="7"/>
      <c r="W273" s="8"/>
      <c r="X273" s="7"/>
      <c r="Y273" s="7"/>
      <c r="Z273" s="12"/>
      <c r="AA273" s="19"/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/>
      <c r="S274" s="23"/>
      <c r="T274" s="5"/>
      <c r="U274" s="6"/>
      <c r="V274" s="7"/>
      <c r="W274" s="8"/>
      <c r="X274" s="7"/>
      <c r="Y274" s="7"/>
      <c r="Z274" s="12"/>
      <c r="AA274" s="19"/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/>
      <c r="S275" s="23"/>
      <c r="T275" s="5"/>
      <c r="U275" s="6"/>
      <c r="V275" s="7"/>
      <c r="W275" s="8"/>
      <c r="X275" s="7"/>
      <c r="Y275" s="7"/>
      <c r="Z275" s="12"/>
      <c r="AA275" s="19"/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/>
      <c r="S276" s="23"/>
      <c r="T276" s="5"/>
      <c r="U276" s="6"/>
      <c r="V276" s="7"/>
      <c r="W276" s="8"/>
      <c r="X276" s="7"/>
      <c r="Y276" s="7"/>
      <c r="Z276" s="12"/>
      <c r="AA276" s="19"/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/>
      <c r="S277" s="23"/>
      <c r="T277" s="5"/>
      <c r="U277" s="6"/>
      <c r="V277" s="7"/>
      <c r="W277" s="8"/>
      <c r="X277" s="7"/>
      <c r="Y277" s="7"/>
      <c r="Z277" s="12"/>
      <c r="AA277" s="19"/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/>
      <c r="S278" s="23"/>
      <c r="T278" s="5"/>
      <c r="U278" s="6"/>
      <c r="V278" s="7"/>
      <c r="W278" s="8"/>
      <c r="X278" s="7"/>
      <c r="Y278" s="7"/>
      <c r="Z278" s="12"/>
      <c r="AA278" s="19"/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/>
      <c r="S279" s="23"/>
      <c r="T279" s="5"/>
      <c r="U279" s="6"/>
      <c r="V279" s="7"/>
      <c r="W279" s="8"/>
      <c r="X279" s="7"/>
      <c r="Y279" s="7"/>
      <c r="Z279" s="12"/>
      <c r="AA279" s="19"/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/>
      <c r="S280" s="23"/>
      <c r="T280" s="5"/>
      <c r="U280" s="6"/>
      <c r="V280" s="7"/>
      <c r="W280" s="8"/>
      <c r="X280" s="7"/>
      <c r="Y280" s="7"/>
      <c r="Z280" s="12"/>
      <c r="AA280" s="19"/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/>
      <c r="S281" s="23"/>
      <c r="T281" s="5"/>
      <c r="U281" s="6"/>
      <c r="V281" s="7"/>
      <c r="W281" s="8"/>
      <c r="X281" s="7"/>
      <c r="Y281" s="7"/>
      <c r="Z281" s="12"/>
      <c r="AA281" s="19"/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/>
      <c r="S282" s="23"/>
      <c r="T282" s="5"/>
      <c r="U282" s="6"/>
      <c r="V282" s="7"/>
      <c r="W282" s="8"/>
      <c r="X282" s="7"/>
      <c r="Y282" s="7"/>
      <c r="Z282" s="12"/>
      <c r="AA282" s="19"/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/>
      <c r="S283" s="23"/>
      <c r="T283" s="5"/>
      <c r="U283" s="6"/>
      <c r="V283" s="7"/>
      <c r="W283" s="8"/>
      <c r="X283" s="7"/>
      <c r="Y283" s="7"/>
      <c r="Z283" s="12"/>
      <c r="AA283" s="19"/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/>
      <c r="S284" s="23"/>
      <c r="T284" s="5"/>
      <c r="U284" s="6"/>
      <c r="V284" s="7"/>
      <c r="W284" s="8"/>
      <c r="X284" s="7"/>
      <c r="Y284" s="7"/>
      <c r="Z284" s="12"/>
      <c r="AA284" s="19"/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/>
      <c r="S285" s="23"/>
      <c r="T285" s="5"/>
      <c r="U285" s="6"/>
      <c r="V285" s="7"/>
      <c r="W285" s="8"/>
      <c r="X285" s="7"/>
      <c r="Y285" s="7"/>
      <c r="Z285" s="12"/>
      <c r="AA285" s="19"/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/>
      <c r="S286" s="23"/>
      <c r="T286" s="5"/>
      <c r="U286" s="6"/>
      <c r="V286" s="7"/>
      <c r="W286" s="8"/>
      <c r="X286" s="7"/>
      <c r="Y286" s="7"/>
      <c r="Z286" s="12"/>
      <c r="AA286" s="19"/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/>
      <c r="S287" s="23"/>
      <c r="T287" s="5"/>
      <c r="U287" s="6"/>
      <c r="V287" s="7"/>
      <c r="W287" s="8"/>
      <c r="X287" s="7"/>
      <c r="Y287" s="7"/>
      <c r="Z287" s="12"/>
      <c r="AA287" s="19"/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/>
      <c r="S288" s="23"/>
      <c r="T288" s="5"/>
      <c r="U288" s="6"/>
      <c r="V288" s="7"/>
      <c r="W288" s="8"/>
      <c r="X288" s="7"/>
      <c r="Y288" s="7"/>
      <c r="Z288" s="12"/>
      <c r="AA288" s="19"/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/>
      <c r="S289" s="23"/>
      <c r="T289" s="5"/>
      <c r="U289" s="6"/>
      <c r="V289" s="7"/>
      <c r="W289" s="8"/>
      <c r="X289" s="7"/>
      <c r="Y289" s="7"/>
      <c r="Z289" s="12"/>
      <c r="AA289" s="19"/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/>
      <c r="S290" s="23"/>
      <c r="T290" s="5"/>
      <c r="U290" s="6"/>
      <c r="V290" s="7"/>
      <c r="W290" s="8"/>
      <c r="X290" s="7"/>
      <c r="Y290" s="7"/>
      <c r="Z290" s="12"/>
      <c r="AA290" s="19"/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/>
      <c r="S291" s="23"/>
      <c r="T291" s="5"/>
      <c r="U291" s="6"/>
      <c r="V291" s="7"/>
      <c r="W291" s="8"/>
      <c r="X291" s="7"/>
      <c r="Y291" s="7"/>
      <c r="Z291" s="12"/>
      <c r="AA291" s="19"/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/>
      <c r="S292" s="23"/>
      <c r="T292" s="5"/>
      <c r="U292" s="6"/>
      <c r="V292" s="7"/>
      <c r="W292" s="8"/>
      <c r="X292" s="7"/>
      <c r="Y292" s="7"/>
      <c r="Z292" s="12"/>
      <c r="AA292" s="19"/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/>
      <c r="S293" s="23"/>
      <c r="T293" s="5"/>
      <c r="U293" s="6"/>
      <c r="V293" s="7"/>
      <c r="W293" s="8"/>
      <c r="X293" s="7"/>
      <c r="Y293" s="7"/>
      <c r="Z293" s="12"/>
      <c r="AA293" s="19"/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/>
      <c r="S294" s="23"/>
      <c r="T294" s="5"/>
      <c r="U294" s="6"/>
      <c r="V294" s="7"/>
      <c r="W294" s="8"/>
      <c r="X294" s="7"/>
      <c r="Y294" s="7"/>
      <c r="Z294" s="12"/>
      <c r="AA294" s="19"/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/>
      <c r="S295" s="23"/>
      <c r="T295" s="5"/>
      <c r="U295" s="6"/>
      <c r="V295" s="7"/>
      <c r="W295" s="8"/>
      <c r="X295" s="7"/>
      <c r="Y295" s="7"/>
      <c r="Z295" s="12"/>
      <c r="AA295" s="19"/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/>
      <c r="S296" s="23"/>
      <c r="T296" s="5"/>
      <c r="U296" s="6"/>
      <c r="V296" s="7"/>
      <c r="W296" s="8"/>
      <c r="X296" s="7"/>
      <c r="Y296" s="7"/>
      <c r="Z296" s="12"/>
      <c r="AA296" s="19"/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/>
      <c r="S297" s="23"/>
      <c r="T297" s="5"/>
      <c r="U297" s="6"/>
      <c r="V297" s="7"/>
      <c r="W297" s="8"/>
      <c r="X297" s="7"/>
      <c r="Y297" s="7"/>
      <c r="Z297" s="12"/>
      <c r="AA297" s="19"/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/>
      <c r="S298" s="23"/>
      <c r="T298" s="5"/>
      <c r="U298" s="6"/>
      <c r="V298" s="7"/>
      <c r="W298" s="8"/>
      <c r="X298" s="7"/>
      <c r="Y298" s="7"/>
      <c r="Z298" s="12"/>
      <c r="AA298" s="19"/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/>
      <c r="S299" s="23"/>
      <c r="T299" s="5"/>
      <c r="U299" s="6"/>
      <c r="V299" s="7"/>
      <c r="W299" s="8"/>
      <c r="X299" s="7"/>
      <c r="Y299" s="7"/>
      <c r="Z299" s="12"/>
      <c r="AA299" s="19"/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/>
      <c r="S300" s="23"/>
      <c r="T300" s="5"/>
      <c r="U300" s="6"/>
      <c r="V300" s="7"/>
      <c r="W300" s="8"/>
      <c r="X300" s="7"/>
      <c r="Y300" s="7"/>
      <c r="Z300" s="12"/>
      <c r="AA300" s="19"/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/>
      <c r="S301" s="23"/>
      <c r="T301" s="5"/>
      <c r="U301" s="6"/>
      <c r="V301" s="7"/>
      <c r="W301" s="8"/>
      <c r="X301" s="7"/>
      <c r="Y301" s="7"/>
      <c r="Z301" s="12"/>
      <c r="AA301" s="19"/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/>
      <c r="S302" s="23"/>
      <c r="T302" s="5"/>
      <c r="U302" s="6"/>
      <c r="V302" s="7"/>
      <c r="W302" s="8"/>
      <c r="X302" s="7"/>
      <c r="Y302" s="7"/>
      <c r="Z302" s="12"/>
      <c r="AA302" s="19"/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/>
      <c r="S303" s="23"/>
      <c r="T303" s="5"/>
      <c r="U303" s="6"/>
      <c r="V303" s="7"/>
      <c r="W303" s="8"/>
      <c r="X303" s="7"/>
      <c r="Y303" s="7"/>
      <c r="Z303" s="12"/>
      <c r="AA303" s="19"/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/>
      <c r="S304" s="23"/>
      <c r="T304" s="5"/>
      <c r="U304" s="6"/>
      <c r="V304" s="7"/>
      <c r="W304" s="8"/>
      <c r="X304" s="7"/>
      <c r="Y304" s="7"/>
      <c r="Z304" s="12"/>
      <c r="AA304" s="19"/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/>
      <c r="S305" s="23"/>
      <c r="T305" s="5"/>
      <c r="U305" s="6"/>
      <c r="V305" s="7"/>
      <c r="W305" s="8"/>
      <c r="X305" s="7"/>
      <c r="Y305" s="7"/>
      <c r="Z305" s="12"/>
      <c r="AA305" s="19"/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/>
      <c r="S306" s="23"/>
      <c r="T306" s="5"/>
      <c r="U306" s="6"/>
      <c r="V306" s="7"/>
      <c r="W306" s="8"/>
      <c r="X306" s="7"/>
      <c r="Y306" s="7"/>
      <c r="Z306" s="12"/>
      <c r="AA306" s="19"/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/>
      <c r="S307" s="23"/>
      <c r="T307" s="5"/>
      <c r="U307" s="6"/>
      <c r="V307" s="7"/>
      <c r="W307" s="8"/>
      <c r="X307" s="7"/>
      <c r="Y307" s="7"/>
      <c r="Z307" s="12"/>
      <c r="AA307" s="19"/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/>
      <c r="S308" s="23"/>
      <c r="T308" s="5"/>
      <c r="U308" s="6"/>
      <c r="V308" s="7"/>
      <c r="W308" s="8"/>
      <c r="X308" s="7"/>
      <c r="Y308" s="7"/>
      <c r="Z308" s="12"/>
      <c r="AA308" s="19"/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/>
      <c r="S309" s="23"/>
      <c r="T309" s="5"/>
      <c r="U309" s="6"/>
      <c r="V309" s="7"/>
      <c r="W309" s="8"/>
      <c r="X309" s="7"/>
      <c r="Y309" s="7"/>
      <c r="Z309" s="12"/>
      <c r="AA309" s="19"/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/>
      <c r="S310" s="23"/>
      <c r="T310" s="5"/>
      <c r="U310" s="6"/>
      <c r="V310" s="7"/>
      <c r="W310" s="8"/>
      <c r="X310" s="7"/>
      <c r="Y310" s="7"/>
      <c r="Z310" s="12"/>
      <c r="AA310" s="19"/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/>
      <c r="S311" s="23"/>
      <c r="T311" s="5"/>
      <c r="U311" s="6"/>
      <c r="V311" s="7"/>
      <c r="W311" s="8"/>
      <c r="X311" s="7"/>
      <c r="Y311" s="7"/>
      <c r="Z311" s="12"/>
      <c r="AA311" s="19"/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/>
      <c r="S312" s="23"/>
      <c r="T312" s="5"/>
      <c r="U312" s="6"/>
      <c r="V312" s="7"/>
      <c r="W312" s="8"/>
      <c r="X312" s="7"/>
      <c r="Y312" s="7"/>
      <c r="Z312" s="12"/>
      <c r="AA312" s="19"/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/>
      <c r="S313" s="23"/>
      <c r="T313" s="5"/>
      <c r="U313" s="6"/>
      <c r="V313" s="7"/>
      <c r="W313" s="8"/>
      <c r="X313" s="7"/>
      <c r="Y313" s="7"/>
      <c r="Z313" s="12"/>
      <c r="AA313" s="19"/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/>
      <c r="S314" s="23"/>
      <c r="T314" s="5"/>
      <c r="U314" s="6"/>
      <c r="V314" s="7"/>
      <c r="W314" s="8"/>
      <c r="X314" s="7"/>
      <c r="Y314" s="7"/>
      <c r="Z314" s="12"/>
      <c r="AA314" s="19"/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/>
      <c r="S315" s="23"/>
      <c r="T315" s="5"/>
      <c r="U315" s="6"/>
      <c r="V315" s="7"/>
      <c r="W315" s="8"/>
      <c r="X315" s="7"/>
      <c r="Y315" s="7"/>
      <c r="Z315" s="12"/>
      <c r="AA315" s="19"/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/>
      <c r="S316" s="23"/>
      <c r="T316" s="5"/>
      <c r="U316" s="6"/>
      <c r="V316" s="7"/>
      <c r="W316" s="8"/>
      <c r="X316" s="7"/>
      <c r="Y316" s="7"/>
      <c r="Z316" s="12"/>
      <c r="AA316" s="19"/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/>
      <c r="S317" s="23"/>
      <c r="T317" s="5"/>
      <c r="U317" s="6"/>
      <c r="V317" s="7"/>
      <c r="W317" s="8"/>
      <c r="X317" s="7"/>
      <c r="Y317" s="7"/>
      <c r="Z317" s="12"/>
      <c r="AA317" s="19"/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/>
      <c r="S318" s="23"/>
      <c r="T318" s="5"/>
      <c r="U318" s="6"/>
      <c r="V318" s="7"/>
      <c r="W318" s="8"/>
      <c r="X318" s="7"/>
      <c r="Y318" s="7"/>
      <c r="Z318" s="12"/>
      <c r="AA318" s="19"/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/>
      <c r="S319" s="23"/>
      <c r="T319" s="5"/>
      <c r="U319" s="6"/>
      <c r="V319" s="7"/>
      <c r="W319" s="8"/>
      <c r="X319" s="7"/>
      <c r="Y319" s="7"/>
      <c r="Z319" s="12"/>
      <c r="AA319" s="19"/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/>
      <c r="S320" s="23"/>
      <c r="T320" s="5"/>
      <c r="U320" s="6"/>
      <c r="V320" s="7"/>
      <c r="W320" s="8"/>
      <c r="X320" s="7"/>
      <c r="Y320" s="7"/>
      <c r="Z320" s="12"/>
      <c r="AA320" s="19"/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/>
      <c r="S321" s="23"/>
      <c r="T321" s="5"/>
      <c r="U321" s="6"/>
      <c r="V321" s="7"/>
      <c r="W321" s="8"/>
      <c r="X321" s="7"/>
      <c r="Y321" s="7"/>
      <c r="Z321" s="12"/>
      <c r="AA321" s="19"/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/>
      <c r="S322" s="23"/>
      <c r="T322" s="5"/>
      <c r="U322" s="6"/>
      <c r="V322" s="7"/>
      <c r="W322" s="8"/>
      <c r="X322" s="7"/>
      <c r="Y322" s="7"/>
      <c r="Z322" s="12"/>
      <c r="AA322" s="19"/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/>
      <c r="S323" s="23"/>
      <c r="T323" s="5"/>
      <c r="U323" s="6"/>
      <c r="V323" s="7"/>
      <c r="W323" s="8"/>
      <c r="X323" s="7"/>
      <c r="Y323" s="7"/>
      <c r="Z323" s="12"/>
      <c r="AA323" s="19"/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/>
      <c r="S324" s="23"/>
      <c r="T324" s="5"/>
      <c r="U324" s="6"/>
      <c r="V324" s="7"/>
      <c r="W324" s="8"/>
      <c r="X324" s="7"/>
      <c r="Y324" s="7"/>
      <c r="Z324" s="12"/>
      <c r="AA324" s="19"/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/>
      <c r="S325" s="23"/>
      <c r="T325" s="5"/>
      <c r="U325" s="6"/>
      <c r="V325" s="7"/>
      <c r="W325" s="8"/>
      <c r="X325" s="7"/>
      <c r="Y325" s="7"/>
      <c r="Z325" s="12"/>
      <c r="AA325" s="19"/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/>
      <c r="S326" s="23"/>
      <c r="T326" s="5"/>
      <c r="U326" s="6"/>
      <c r="V326" s="7"/>
      <c r="W326" s="8"/>
      <c r="X326" s="7"/>
      <c r="Y326" s="7"/>
      <c r="Z326" s="12"/>
      <c r="AA326" s="19"/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/>
      <c r="S327" s="23"/>
      <c r="T327" s="5"/>
      <c r="U327" s="6"/>
      <c r="V327" s="7"/>
      <c r="W327" s="8"/>
      <c r="X327" s="7"/>
      <c r="Y327" s="7"/>
      <c r="Z327" s="12"/>
      <c r="AA327" s="19"/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/>
      <c r="S328" s="23"/>
      <c r="T328" s="5"/>
      <c r="U328" s="6"/>
      <c r="V328" s="7"/>
      <c r="W328" s="8"/>
      <c r="X328" s="7"/>
      <c r="Y328" s="7"/>
      <c r="Z328" s="12"/>
      <c r="AA328" s="19"/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/>
      <c r="S329" s="23"/>
      <c r="T329" s="5"/>
      <c r="U329" s="6"/>
      <c r="V329" s="7"/>
      <c r="W329" s="8"/>
      <c r="X329" s="7"/>
      <c r="Y329" s="7"/>
      <c r="Z329" s="12"/>
      <c r="AA329" s="19"/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/>
      <c r="S330" s="23"/>
      <c r="T330" s="5"/>
      <c r="U330" s="6"/>
      <c r="V330" s="7"/>
      <c r="W330" s="8"/>
      <c r="X330" s="7"/>
      <c r="Y330" s="7"/>
      <c r="Z330" s="12"/>
      <c r="AA330" s="19"/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/>
      <c r="S331" s="23"/>
      <c r="T331" s="5"/>
      <c r="U331" s="6"/>
      <c r="V331" s="7"/>
      <c r="W331" s="8"/>
      <c r="X331" s="7"/>
      <c r="Y331" s="7"/>
      <c r="Z331" s="12"/>
      <c r="AA331" s="19"/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/>
      <c r="S332" s="23"/>
      <c r="T332" s="5"/>
      <c r="U332" s="6"/>
      <c r="V332" s="7"/>
      <c r="W332" s="8"/>
      <c r="X332" s="7"/>
      <c r="Y332" s="7"/>
      <c r="Z332" s="12"/>
      <c r="AA332" s="19"/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/>
      <c r="S333" s="23"/>
      <c r="T333" s="5"/>
      <c r="U333" s="6"/>
      <c r="V333" s="7"/>
      <c r="W333" s="8"/>
      <c r="X333" s="7"/>
      <c r="Y333" s="7"/>
      <c r="Z333" s="12"/>
      <c r="AA333" s="19"/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/>
      <c r="S334" s="23"/>
      <c r="T334" s="5"/>
      <c r="U334" s="6"/>
      <c r="V334" s="7"/>
      <c r="W334" s="8"/>
      <c r="X334" s="7"/>
      <c r="Y334" s="7"/>
      <c r="Z334" s="12"/>
      <c r="AA334" s="19"/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/>
      <c r="S335" s="23"/>
      <c r="T335" s="5"/>
      <c r="U335" s="6"/>
      <c r="V335" s="7"/>
      <c r="W335" s="8"/>
      <c r="X335" s="7"/>
      <c r="Y335" s="7"/>
      <c r="Z335" s="12"/>
      <c r="AA335" s="19"/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/>
      <c r="S336" s="23"/>
      <c r="T336" s="5"/>
      <c r="U336" s="6"/>
      <c r="V336" s="7"/>
      <c r="W336" s="8"/>
      <c r="X336" s="7"/>
      <c r="Y336" s="7"/>
      <c r="Z336" s="12"/>
      <c r="AA336" s="19"/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/>
      <c r="S337" s="23"/>
      <c r="T337" s="5"/>
      <c r="U337" s="6"/>
      <c r="V337" s="7"/>
      <c r="W337" s="8"/>
      <c r="X337" s="7"/>
      <c r="Y337" s="7"/>
      <c r="Z337" s="12"/>
      <c r="AA337" s="19"/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/>
      <c r="S338" s="23"/>
      <c r="T338" s="5"/>
      <c r="U338" s="6"/>
      <c r="V338" s="7"/>
      <c r="W338" s="8"/>
      <c r="X338" s="7"/>
      <c r="Y338" s="7"/>
      <c r="Z338" s="12"/>
      <c r="AA338" s="19"/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/>
      <c r="S339" s="23"/>
      <c r="T339" s="5"/>
      <c r="U339" s="6"/>
      <c r="V339" s="7"/>
      <c r="W339" s="8"/>
      <c r="X339" s="7"/>
      <c r="Y339" s="7"/>
      <c r="Z339" s="12"/>
      <c r="AA339" s="19"/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/>
      <c r="S340" s="23"/>
      <c r="T340" s="5"/>
      <c r="U340" s="6"/>
      <c r="V340" s="7"/>
      <c r="W340" s="8"/>
      <c r="X340" s="7"/>
      <c r="Y340" s="7"/>
      <c r="Z340" s="12"/>
      <c r="AA340" s="19"/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/>
      <c r="S341" s="23"/>
      <c r="T341" s="5"/>
      <c r="U341" s="6"/>
      <c r="V341" s="7"/>
      <c r="W341" s="8"/>
      <c r="X341" s="7"/>
      <c r="Y341" s="7"/>
      <c r="Z341" s="12"/>
      <c r="AA341" s="19"/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/>
      <c r="S342" s="23"/>
      <c r="T342" s="5"/>
      <c r="U342" s="6"/>
      <c r="V342" s="7"/>
      <c r="W342" s="8"/>
      <c r="X342" s="7"/>
      <c r="Y342" s="7"/>
      <c r="Z342" s="12"/>
      <c r="AA342" s="19"/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/>
      <c r="S343" s="23"/>
      <c r="T343" s="5"/>
      <c r="U343" s="6"/>
      <c r="V343" s="7"/>
      <c r="W343" s="8"/>
      <c r="X343" s="7"/>
      <c r="Y343" s="7"/>
      <c r="Z343" s="12"/>
      <c r="AA343" s="19"/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/>
      <c r="S344" s="23"/>
      <c r="T344" s="5"/>
      <c r="U344" s="6"/>
      <c r="V344" s="7"/>
      <c r="W344" s="8"/>
      <c r="X344" s="7"/>
      <c r="Y344" s="7"/>
      <c r="Z344" s="12"/>
      <c r="AA344" s="19"/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/>
      <c r="S345" s="23"/>
      <c r="T345" s="5"/>
      <c r="U345" s="6"/>
      <c r="V345" s="7"/>
      <c r="W345" s="8"/>
      <c r="X345" s="7"/>
      <c r="Y345" s="7"/>
      <c r="Z345" s="12"/>
      <c r="AA345" s="19"/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/>
      <c r="S346" s="23"/>
      <c r="T346" s="5"/>
      <c r="U346" s="6"/>
      <c r="V346" s="7"/>
      <c r="W346" s="8"/>
      <c r="X346" s="7"/>
      <c r="Y346" s="7"/>
      <c r="Z346" s="12"/>
      <c r="AA346" s="19"/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/>
      <c r="S347" s="23"/>
      <c r="T347" s="5"/>
      <c r="U347" s="6"/>
      <c r="V347" s="7"/>
      <c r="W347" s="8"/>
      <c r="X347" s="7"/>
      <c r="Y347" s="7"/>
      <c r="Z347" s="12"/>
      <c r="AA347" s="19"/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/>
      <c r="S348" s="23"/>
      <c r="T348" s="5"/>
      <c r="U348" s="6"/>
      <c r="V348" s="7"/>
      <c r="W348" s="8"/>
      <c r="X348" s="7"/>
      <c r="Y348" s="7"/>
      <c r="Z348" s="12"/>
      <c r="AA348" s="19"/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/>
      <c r="S349" s="23"/>
      <c r="T349" s="5"/>
      <c r="U349" s="6"/>
      <c r="V349" s="7"/>
      <c r="W349" s="8"/>
      <c r="X349" s="7"/>
      <c r="Y349" s="7"/>
      <c r="Z349" s="12"/>
      <c r="AA349" s="19"/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/>
      <c r="S350" s="23"/>
      <c r="T350" s="5"/>
      <c r="U350" s="6"/>
      <c r="V350" s="7"/>
      <c r="W350" s="8"/>
      <c r="X350" s="7"/>
      <c r="Y350" s="7"/>
      <c r="Z350" s="12"/>
      <c r="AA350" s="19"/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/>
      <c r="S351" s="23"/>
      <c r="T351" s="5"/>
      <c r="U351" s="6"/>
      <c r="V351" s="7"/>
      <c r="W351" s="8"/>
      <c r="X351" s="7"/>
      <c r="Y351" s="7"/>
      <c r="Z351" s="12"/>
      <c r="AA351" s="19"/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/>
      <c r="S352" s="23"/>
      <c r="T352" s="5"/>
      <c r="U352" s="6"/>
      <c r="V352" s="7"/>
      <c r="W352" s="8"/>
      <c r="X352" s="7"/>
      <c r="Y352" s="7"/>
      <c r="Z352" s="12"/>
      <c r="AA352" s="19"/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/>
      <c r="S353" s="23"/>
      <c r="T353" s="5"/>
      <c r="U353" s="6"/>
      <c r="V353" s="7"/>
      <c r="W353" s="8"/>
      <c r="X353" s="7"/>
      <c r="Y353" s="7"/>
      <c r="Z353" s="12"/>
      <c r="AA353" s="19"/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/>
      <c r="S354" s="23"/>
      <c r="T354" s="5"/>
      <c r="U354" s="6"/>
      <c r="V354" s="7"/>
      <c r="W354" s="8"/>
      <c r="X354" s="7"/>
      <c r="Y354" s="7"/>
      <c r="Z354" s="12"/>
      <c r="AA354" s="19"/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/>
      <c r="S355" s="23"/>
      <c r="T355" s="5"/>
      <c r="U355" s="6"/>
      <c r="V355" s="7"/>
      <c r="W355" s="8"/>
      <c r="X355" s="7"/>
      <c r="Y355" s="7"/>
      <c r="Z355" s="12"/>
      <c r="AA355" s="19"/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/>
      <c r="S356" s="23"/>
      <c r="T356" s="5"/>
      <c r="U356" s="6"/>
      <c r="V356" s="7"/>
      <c r="W356" s="8"/>
      <c r="X356" s="7"/>
      <c r="Y356" s="7"/>
      <c r="Z356" s="12"/>
      <c r="AA356" s="19"/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/>
      <c r="S357" s="23"/>
      <c r="T357" s="5"/>
      <c r="U357" s="6"/>
      <c r="V357" s="7"/>
      <c r="W357" s="8"/>
      <c r="X357" s="7"/>
      <c r="Y357" s="7"/>
      <c r="Z357" s="12"/>
      <c r="AA357" s="19"/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/>
      <c r="S358" s="23"/>
      <c r="T358" s="5"/>
      <c r="U358" s="6"/>
      <c r="V358" s="7"/>
      <c r="W358" s="8"/>
      <c r="X358" s="7"/>
      <c r="Y358" s="7"/>
      <c r="Z358" s="12"/>
      <c r="AA358" s="19"/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/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/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/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/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/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/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/>
      <c r="S365" s="23"/>
      <c r="T365" s="5"/>
      <c r="U365" s="6"/>
      <c r="V365" s="7"/>
      <c r="W365" s="8"/>
      <c r="X365" s="7"/>
      <c r="Y365" s="7"/>
      <c r="Z365" s="12"/>
      <c r="AA365" s="19"/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/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/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/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/>
      <c r="S376" s="23"/>
      <c r="T376" s="5"/>
      <c r="U376" s="6"/>
      <c r="V376" s="7"/>
      <c r="W376" s="8"/>
      <c r="X376" s="7"/>
      <c r="Y376" s="7"/>
      <c r="Z376" s="12"/>
      <c r="AA376" s="19"/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3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11</v>
      </c>
      <c r="H4" s="147" t="s">
        <v>54</v>
      </c>
      <c r="K4" s="228">
        <f>COUNTIFS(ローデータ!B12:B1011,1,ローデータ!G12:G1011,$G$4)</f>
        <v>15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4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4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15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15</v>
      </c>
      <c r="D16" s="56">
        <f>SUM(B16:C16)</f>
        <v>15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7</v>
      </c>
      <c r="C23" s="213"/>
      <c r="D23" s="211">
        <f>COUNTIFS(ローデータ!$B$12:$B$1011,1,ローデータ!$G$12:$G$1011,$G$4,ローデータ!$K$12:$K$1011,D21)</f>
        <v>6</v>
      </c>
      <c r="E23" s="213"/>
      <c r="F23" s="211">
        <f>COUNTIFS(ローデータ!$B$12:$B$1011,1,ローデータ!$G$12:$G$1011,$G$4,ローデータ!$K$12:$K$1011,F21)</f>
        <v>2</v>
      </c>
      <c r="G23" s="212"/>
      <c r="H23" s="213"/>
      <c r="I23" s="56">
        <f>SUM(B23:H23)</f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2</v>
      </c>
      <c r="K29" s="86">
        <f>SUMIFS(ローデータ!N12:N1011,ローデータ!$B$12:$B$1011,1,ローデータ!$G$12:$G$1011,$G$4,ローデータ!$K$12:$K$1011,$B$21)</f>
        <v>5</v>
      </c>
      <c r="L29" s="86">
        <f>SUMIFS(ローデータ!O12:O1011,ローデータ!$B$12:$B$1011,1,ローデータ!$G$12:$G$1011,$G$4,ローデータ!$K$12:$K$1011,$B$21)</f>
        <v>1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8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7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7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6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6</v>
      </c>
      <c r="I36" s="148" t="s">
        <v>52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2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2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2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3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4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3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4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15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15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1</v>
      </c>
      <c r="D76" s="213"/>
      <c r="E76" s="211">
        <f>COUNTIFS(ローデータ!$B$12:$B$1011,1,ローデータ!$G$12:$G$1011,$G$4,ローデータ!$H$12:$H$1011,$A$76,ローデータ!$K$12:$K$1011,E73)</f>
        <v>3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4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2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3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2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3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1</v>
      </c>
      <c r="D79" s="213"/>
      <c r="E79" s="211">
        <f>COUNTIFS(ローデータ!$B$12:$B$1011,1,ローデータ!$G$12:$G$1011,$G$4,ローデータ!$H$12:$H$1011,$A$79,ローデータ!$K$12:$K$1011,E73)</f>
        <v>2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4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1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7</v>
      </c>
      <c r="D84" s="403"/>
      <c r="E84" s="402">
        <f>SUM(E75:F83)</f>
        <v>6</v>
      </c>
      <c r="F84" s="403"/>
      <c r="G84" s="404">
        <f>SUM(G75:I83)</f>
        <v>2</v>
      </c>
      <c r="H84" s="404"/>
      <c r="I84" s="402"/>
      <c r="J84" s="106">
        <f t="shared" si="2"/>
        <v>15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3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2</v>
      </c>
      <c r="M101" s="103">
        <f>SUM(M92:M100)</f>
        <v>5</v>
      </c>
      <c r="N101" s="103">
        <f>SUM(N92:N100)</f>
        <v>1</v>
      </c>
      <c r="O101" s="103">
        <f>SUM(O92:O100)</f>
        <v>0</v>
      </c>
      <c r="P101" s="103">
        <f>SUM(P92:P100)</f>
        <v>0</v>
      </c>
      <c r="Q101" s="103">
        <f t="shared" si="3"/>
        <v>8</v>
      </c>
    </row>
    <row r="102" spans="1:17" ht="14.1" customHeight="1" x14ac:dyDescent="0.15">
      <c r="A102" s="140" t="s">
        <v>51</v>
      </c>
      <c r="B102" s="141"/>
      <c r="C102" s="56">
        <f>SUM(C93:C101)</f>
        <v>7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3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3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1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2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2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1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6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6</v>
      </c>
      <c r="G118" s="78"/>
      <c r="H118" s="313" t="s">
        <v>51</v>
      </c>
      <c r="I118" s="315"/>
      <c r="J118" s="109">
        <f t="shared" ref="J118:P118" si="8">SUM(J109:J117)</f>
        <v>1</v>
      </c>
      <c r="K118" s="109">
        <f t="shared" si="8"/>
        <v>4</v>
      </c>
      <c r="L118" s="109">
        <f t="shared" si="8"/>
        <v>1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6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2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</v>
      </c>
      <c r="I136" s="111">
        <f>SUM(I127:I135)</f>
        <v>2</v>
      </c>
      <c r="J136" s="109">
        <f>SUM(J127:J135)</f>
        <v>0</v>
      </c>
      <c r="K136" s="109">
        <f>SUM(K127:K135)</f>
        <v>0</v>
      </c>
      <c r="L136" s="109">
        <f t="shared" si="9"/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1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1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2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1</v>
      </c>
      <c r="D152" s="56">
        <f>SUM(D143:D151)</f>
        <v>1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1</v>
      </c>
      <c r="J152" s="56">
        <f t="shared" si="15"/>
        <v>1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7</v>
      </c>
      <c r="G159" s="213"/>
      <c r="H159" s="211">
        <f>COUNTIFS(ローデータ!$B$12:$B$1011,1,ローデータ!$G$12:$G$1011,$G$4,ローデータ!$I$12:$I$1011,$C$14,ローデータ!$K$12:$K$1011,H157)</f>
        <v>6</v>
      </c>
      <c r="I159" s="213"/>
      <c r="J159" s="211">
        <f>COUNTIFS(ローデータ!$B$12:$B$1011,1,ローデータ!$G$12:$G$1011,$G$4,ローデータ!$I$12:$I$1011,$C$14,ローデータ!$K$12:$K$1011,J157)</f>
        <v>2</v>
      </c>
      <c r="K159" s="212"/>
      <c r="L159" s="213"/>
      <c r="M159" s="56">
        <f t="shared" ref="M159:M171" si="16">SUM(F159:L159)</f>
        <v>15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7</v>
      </c>
      <c r="G171" s="213"/>
      <c r="H171" s="211">
        <f>SUM(H159:I170)</f>
        <v>6</v>
      </c>
      <c r="I171" s="213"/>
      <c r="J171" s="211">
        <f>SUM(J159:L170)</f>
        <v>2</v>
      </c>
      <c r="K171" s="212"/>
      <c r="L171" s="213"/>
      <c r="M171" s="56">
        <f t="shared" si="16"/>
        <v>15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7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7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7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7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2</v>
      </c>
      <c r="G198" s="90">
        <f>SUMIFS(ローデータ!N12:N1011,ローデータ!$B$12:$B$1011,1,ローデータ!$G$12:$G$1011,$G$4,ローデータ!$I$12:$I$1011,$C$14,ローデータ!$K$12:$K$1011,$B$21)</f>
        <v>5</v>
      </c>
      <c r="H198" s="90">
        <f>SUMIFS(ローデータ!O12:O1011,ローデータ!$B$12:$B$1011,1,ローデータ!$G$12:$G$1011,$G$4,ローデータ!$I$12:$I$1011,$C$14,ローデータ!$K$12:$K$1011,$B$21)</f>
        <v>1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8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2</v>
      </c>
      <c r="G210" s="95">
        <f t="shared" ref="G210:I210" si="19">SUM(G198:G209)</f>
        <v>5</v>
      </c>
      <c r="H210" s="95">
        <f>SUM(H198:H209)</f>
        <v>1</v>
      </c>
      <c r="I210" s="95">
        <f t="shared" si="19"/>
        <v>0</v>
      </c>
      <c r="J210" s="95">
        <f>SUM(J198:J209)</f>
        <v>0</v>
      </c>
      <c r="K210" s="119">
        <f t="shared" si="18"/>
        <v>8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6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6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6</v>
      </c>
      <c r="G228" s="56">
        <f>SUM(G216:G227)</f>
        <v>0</v>
      </c>
      <c r="H228" s="56">
        <f>SUM(H216:H227)</f>
        <v>0</v>
      </c>
      <c r="I228" s="56">
        <f t="shared" si="20"/>
        <v>6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4</v>
      </c>
      <c r="H246" s="95">
        <f t="shared" si="22"/>
        <v>1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6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2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2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</v>
      </c>
      <c r="L266" s="95">
        <f>SUM(L254:L265)</f>
        <v>2</v>
      </c>
      <c r="M266" s="95">
        <f>SUM(M254:M265)</f>
        <v>0</v>
      </c>
      <c r="N266" s="95">
        <f>SUM(N254:N265)</f>
        <v>0</v>
      </c>
      <c r="O266" s="56">
        <f>SUM(L266:N266)</f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3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1</v>
      </c>
      <c r="L284" s="95">
        <f>SUM(L272:L283)</f>
        <v>1</v>
      </c>
      <c r="M284" s="95">
        <f t="shared" ref="M284:R284" si="29">SUM(M272:M283)</f>
        <v>1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4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2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12</v>
      </c>
      <c r="H4" s="147" t="s">
        <v>54</v>
      </c>
      <c r="K4" s="228">
        <f>COUNTIFS(ローデータ!B12:B1011,1,ローデータ!G12:G1011,$G$4)</f>
        <v>17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2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17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1</v>
      </c>
      <c r="C16" s="56">
        <f>COUNTIFS(ローデータ!$B$12:$B$1011,1,ローデータ!$G$12:$G$1011,$G$4,ローデータ!$I$12:$I$1011,C14)</f>
        <v>16</v>
      </c>
      <c r="D16" s="56">
        <f>SUM(B16:C16)</f>
        <v>17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1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10</v>
      </c>
      <c r="C23" s="213"/>
      <c r="D23" s="211">
        <f>COUNTIFS(ローデータ!$B$12:$B$1011,1,ローデータ!$G$12:$G$1011,$G$4,ローデータ!$K$12:$K$1011,D21)</f>
        <v>3</v>
      </c>
      <c r="E23" s="213"/>
      <c r="F23" s="211">
        <f>COUNTIFS(ローデータ!$B$12:$B$1011,1,ローデータ!$G$12:$G$1011,$G$4,ローデータ!$K$12:$K$1011,F21)</f>
        <v>4</v>
      </c>
      <c r="G23" s="212"/>
      <c r="H23" s="213"/>
      <c r="I23" s="56">
        <f>SUM(B23:H23)</f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1</v>
      </c>
      <c r="K29" s="86">
        <f>SUMIFS(ローデータ!N12:N1011,ローデータ!$B$12:$B$1011,1,ローデータ!$G$12:$G$1011,$G$4,ローデータ!$K$12:$K$1011,$B$21)</f>
        <v>11</v>
      </c>
      <c r="L29" s="86">
        <f>SUMIFS(ローデータ!O12:O1011,ローデータ!$B$12:$B$1011,1,ローデータ!$G$12:$G$1011,$G$4,ローデータ!$K$12:$K$1011,$B$21)</f>
        <v>1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13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10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2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3</v>
      </c>
      <c r="I36" s="148" t="s">
        <v>52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4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4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4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7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1</v>
      </c>
      <c r="O50" s="95">
        <f>SUM(H50:N50)</f>
        <v>12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7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1</v>
      </c>
      <c r="O60" s="95">
        <f t="shared" si="0"/>
        <v>8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5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2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2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2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16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1</v>
      </c>
      <c r="O68" s="102">
        <f t="shared" si="0"/>
        <v>17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6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8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2</v>
      </c>
      <c r="F77" s="213"/>
      <c r="G77" s="211">
        <f>COUNTIFS(ローデータ!$B$12:$B$1011,1,ローデータ!$G$12:$G$1011,$G$4,ローデータ!$H$12:$H$1011,$A$77,ローデータ!$K$12:$K$1011,G73)</f>
        <v>2</v>
      </c>
      <c r="H77" s="212"/>
      <c r="I77" s="212"/>
      <c r="J77" s="104">
        <f t="shared" si="2"/>
        <v>5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1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2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2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2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10</v>
      </c>
      <c r="D84" s="403"/>
      <c r="E84" s="402">
        <f>SUM(E75:F83)</f>
        <v>3</v>
      </c>
      <c r="F84" s="403"/>
      <c r="G84" s="404">
        <f>SUM(G75:I83)</f>
        <v>4</v>
      </c>
      <c r="H84" s="404"/>
      <c r="I84" s="402"/>
      <c r="J84" s="106">
        <f t="shared" si="2"/>
        <v>17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7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7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6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6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3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1</v>
      </c>
      <c r="M101" s="103">
        <f>SUM(M92:M100)</f>
        <v>11</v>
      </c>
      <c r="N101" s="103">
        <f>SUM(N92:N100)</f>
        <v>1</v>
      </c>
      <c r="O101" s="103">
        <f>SUM(O92:O100)</f>
        <v>0</v>
      </c>
      <c r="P101" s="103">
        <f>SUM(P92:P100)</f>
        <v>0</v>
      </c>
      <c r="Q101" s="103">
        <f t="shared" si="3"/>
        <v>13</v>
      </c>
    </row>
    <row r="102" spans="1:17" ht="14.1" customHeight="1" x14ac:dyDescent="0.15">
      <c r="A102" s="140" t="s">
        <v>51</v>
      </c>
      <c r="B102" s="141"/>
      <c r="C102" s="56">
        <f>SUM(C93:C101)</f>
        <v>10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1</v>
      </c>
      <c r="F111" s="110">
        <f t="shared" si="6"/>
        <v>2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1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2</v>
      </c>
      <c r="D118" s="109">
        <f t="shared" ref="D118:E118" si="7">SUM(D109:D117)</f>
        <v>0</v>
      </c>
      <c r="E118" s="109">
        <f t="shared" si="7"/>
        <v>1</v>
      </c>
      <c r="F118" s="109">
        <f>SUM(C118:E118)</f>
        <v>3</v>
      </c>
      <c r="G118" s="78"/>
      <c r="H118" s="313" t="s">
        <v>51</v>
      </c>
      <c r="I118" s="315"/>
      <c r="J118" s="109">
        <f t="shared" ref="J118:P118" si="8">SUM(J109:J117)</f>
        <v>1</v>
      </c>
      <c r="K118" s="109">
        <f t="shared" si="8"/>
        <v>2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0</v>
      </c>
      <c r="P118" s="109">
        <f t="shared" si="8"/>
        <v>0</v>
      </c>
      <c r="Q118" s="109">
        <f t="shared" si="5"/>
        <v>4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4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4</v>
      </c>
      <c r="J136" s="109">
        <f>SUM(J127:J135)</f>
        <v>0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2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2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2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3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5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4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1</v>
      </c>
      <c r="P146" s="56">
        <f t="shared" si="13"/>
        <v>6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4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0</v>
      </c>
      <c r="J152" s="56">
        <f t="shared" si="15"/>
        <v>4</v>
      </c>
      <c r="K152" s="56">
        <f t="shared" si="15"/>
        <v>0</v>
      </c>
      <c r="L152" s="56">
        <f t="shared" si="15"/>
        <v>0</v>
      </c>
      <c r="M152" s="56">
        <f t="shared" si="15"/>
        <v>7</v>
      </c>
      <c r="N152" s="56">
        <f t="shared" si="15"/>
        <v>0</v>
      </c>
      <c r="O152" s="56">
        <f t="shared" si="15"/>
        <v>1</v>
      </c>
      <c r="P152" s="56">
        <f t="shared" si="13"/>
        <v>12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9</v>
      </c>
      <c r="G159" s="213"/>
      <c r="H159" s="211">
        <f>COUNTIFS(ローデータ!$B$12:$B$1011,1,ローデータ!$G$12:$G$1011,$G$4,ローデータ!$I$12:$I$1011,$C$14,ローデータ!$K$12:$K$1011,H157)</f>
        <v>3</v>
      </c>
      <c r="I159" s="213"/>
      <c r="J159" s="211">
        <f>COUNTIFS(ローデータ!$B$12:$B$1011,1,ローデータ!$G$12:$G$1011,$G$4,ローデータ!$I$12:$I$1011,$C$14,ローデータ!$K$12:$K$1011,J157)</f>
        <v>4</v>
      </c>
      <c r="K159" s="212"/>
      <c r="L159" s="213"/>
      <c r="M159" s="56">
        <f t="shared" ref="M159:M171" si="16">SUM(F159:L159)</f>
        <v>16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1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1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10</v>
      </c>
      <c r="G171" s="213"/>
      <c r="H171" s="211">
        <f>SUM(H159:I170)</f>
        <v>3</v>
      </c>
      <c r="I171" s="213"/>
      <c r="J171" s="211">
        <f>SUM(J159:L170)</f>
        <v>4</v>
      </c>
      <c r="K171" s="212"/>
      <c r="L171" s="213"/>
      <c r="M171" s="56">
        <f t="shared" si="16"/>
        <v>17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9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9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1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1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10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1</v>
      </c>
      <c r="G198" s="90">
        <f>SUMIFS(ローデータ!N12:N1011,ローデータ!$B$12:$B$1011,1,ローデータ!$G$12:$G$1011,$G$4,ローデータ!$I$12:$I$1011,$C$14,ローデータ!$K$12:$K$1011,$B$21)</f>
        <v>10</v>
      </c>
      <c r="H198" s="90">
        <f>SUMIFS(ローデータ!O12:O1011,ローデータ!$B$12:$B$1011,1,ローデータ!$G$12:$G$1011,$G$4,ローデータ!$I$12:$I$1011,$C$14,ローデータ!$K$12:$K$1011,$B$21)</f>
        <v>1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12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1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1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1</v>
      </c>
      <c r="G210" s="95">
        <f t="shared" ref="G210:I210" si="19">SUM(G198:G209)</f>
        <v>11</v>
      </c>
      <c r="H210" s="95">
        <f>SUM(H198:H209)</f>
        <v>1</v>
      </c>
      <c r="I210" s="95">
        <f t="shared" si="19"/>
        <v>0</v>
      </c>
      <c r="J210" s="95">
        <f>SUM(J198:J209)</f>
        <v>0</v>
      </c>
      <c r="K210" s="119">
        <f t="shared" si="18"/>
        <v>13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2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3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2</v>
      </c>
      <c r="G228" s="56">
        <f>SUM(G216:G227)</f>
        <v>0</v>
      </c>
      <c r="H228" s="56">
        <f>SUM(H216:H227)</f>
        <v>1</v>
      </c>
      <c r="I228" s="56">
        <f t="shared" si="20"/>
        <v>3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4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2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0</v>
      </c>
      <c r="L246" s="95">
        <f t="shared" si="22"/>
        <v>0</v>
      </c>
      <c r="M246" s="56">
        <f t="shared" si="21"/>
        <v>4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4</v>
      </c>
      <c r="M266" s="95">
        <f>SUM(M254:M265)</f>
        <v>0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4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7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1</v>
      </c>
      <c r="S272" s="56">
        <f>SUM(L272:R272)</f>
        <v>12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4</v>
      </c>
      <c r="N284" s="95">
        <f t="shared" si="29"/>
        <v>0</v>
      </c>
      <c r="O284" s="95">
        <f t="shared" si="29"/>
        <v>0</v>
      </c>
      <c r="P284" s="95">
        <f t="shared" si="29"/>
        <v>7</v>
      </c>
      <c r="Q284" s="95">
        <f t="shared" si="29"/>
        <v>0</v>
      </c>
      <c r="R284" s="95">
        <f t="shared" si="29"/>
        <v>1</v>
      </c>
      <c r="S284" s="56">
        <f t="shared" si="27"/>
        <v>12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13</v>
      </c>
      <c r="H4" s="147" t="s">
        <v>54</v>
      </c>
      <c r="K4" s="228">
        <f>COUNTIFS(ローデータ!B12:B1011,1,ローデータ!G12:G1011,$G$4)</f>
        <v>17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1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17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17</v>
      </c>
      <c r="D16" s="56">
        <f>SUM(B16:C16)</f>
        <v>17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6</v>
      </c>
      <c r="C23" s="213"/>
      <c r="D23" s="211">
        <f>COUNTIFS(ローデータ!$B$12:$B$1011,1,ローデータ!$G$12:$G$1011,$G$4,ローデータ!$K$12:$K$1011,D21)</f>
        <v>8</v>
      </c>
      <c r="E23" s="213"/>
      <c r="F23" s="211">
        <f>COUNTIFS(ローデータ!$B$12:$B$1011,1,ローデータ!$G$12:$G$1011,$G$4,ローデータ!$K$12:$K$1011,F21)</f>
        <v>3</v>
      </c>
      <c r="G23" s="212"/>
      <c r="H23" s="213"/>
      <c r="I23" s="56">
        <f>SUM(B23:H23)</f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2</v>
      </c>
      <c r="K29" s="86">
        <f>SUMIFS(ローデータ!N12:N1011,ローデータ!$B$12:$B$1011,1,ローデータ!$G$12:$G$1011,$G$4,ローデータ!$K$12:$K$1011,$B$21)</f>
        <v>5</v>
      </c>
      <c r="L29" s="86">
        <f>SUMIFS(ローデータ!O12:O1011,ローデータ!$B$12:$B$1011,1,ローデータ!$G$12:$G$1011,$G$4,ローデータ!$K$12:$K$1011,$B$21)</f>
        <v>2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9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6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6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7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8</v>
      </c>
      <c r="I36" s="148" t="s">
        <v>52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8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4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3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8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8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5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3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17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17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1</v>
      </c>
      <c r="D76" s="213"/>
      <c r="E76" s="211">
        <f>COUNTIFS(ローデータ!$B$12:$B$1011,1,ローデータ!$G$12:$G$1011,$G$4,ローデータ!$H$12:$H$1011,$A$76,ローデータ!$K$12:$K$1011,E73)</f>
        <v>5</v>
      </c>
      <c r="F76" s="213"/>
      <c r="G76" s="211">
        <f>COUNTIFS(ローデータ!$B$12:$B$1011,1,ローデータ!$G$12:$G$1011,$G$4,ローデータ!$H$12:$H$1011,$A$76,ローデータ!$K$12:$K$1011,G73)</f>
        <v>2</v>
      </c>
      <c r="H76" s="212"/>
      <c r="I76" s="212"/>
      <c r="J76" s="104">
        <f t="shared" si="2"/>
        <v>8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3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5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2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3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1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6</v>
      </c>
      <c r="D84" s="403"/>
      <c r="E84" s="402">
        <f>SUM(E75:F83)</f>
        <v>8</v>
      </c>
      <c r="F84" s="403"/>
      <c r="G84" s="404">
        <f>SUM(G75:I83)</f>
        <v>3</v>
      </c>
      <c r="H84" s="404"/>
      <c r="I84" s="402"/>
      <c r="J84" s="106">
        <f t="shared" si="2"/>
        <v>17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4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6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2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2</v>
      </c>
      <c r="M101" s="103">
        <f>SUM(M92:M100)</f>
        <v>5</v>
      </c>
      <c r="N101" s="103">
        <f>SUM(N92:N100)</f>
        <v>2</v>
      </c>
      <c r="O101" s="103">
        <f>SUM(O92:O100)</f>
        <v>0</v>
      </c>
      <c r="P101" s="103">
        <f>SUM(P92:P100)</f>
        <v>0</v>
      </c>
      <c r="Q101" s="103">
        <f t="shared" si="3"/>
        <v>9</v>
      </c>
    </row>
    <row r="102" spans="1:17" ht="14.1" customHeight="1" x14ac:dyDescent="0.15">
      <c r="A102" s="140" t="s">
        <v>51</v>
      </c>
      <c r="B102" s="141"/>
      <c r="C102" s="56">
        <f>SUM(C93:C101)</f>
        <v>6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5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5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1</v>
      </c>
      <c r="K110" s="109">
        <f>SUMIFS(ローデータ!$U$12:$U$1011,ローデータ!$B$12:$B$1011,1,ローデータ!$G$12:$G$1011,$G$4,ローデータ!$K$12:$K$1011,$D$21,ローデータ!$H$12:$H$1011,H110)</f>
        <v>4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5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1</v>
      </c>
      <c r="F113" s="110">
        <f t="shared" si="6"/>
        <v>1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1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7</v>
      </c>
      <c r="D118" s="109">
        <f t="shared" ref="D118:E118" si="7">SUM(D109:D117)</f>
        <v>0</v>
      </c>
      <c r="E118" s="109">
        <f t="shared" si="7"/>
        <v>1</v>
      </c>
      <c r="F118" s="109">
        <f>SUM(C118:E118)</f>
        <v>8</v>
      </c>
      <c r="G118" s="78"/>
      <c r="H118" s="313" t="s">
        <v>51</v>
      </c>
      <c r="I118" s="315"/>
      <c r="J118" s="109">
        <f t="shared" ref="J118:P118" si="8">SUM(J109:J117)</f>
        <v>2</v>
      </c>
      <c r="K118" s="109">
        <f t="shared" si="8"/>
        <v>6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8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1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3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7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3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1</v>
      </c>
      <c r="J152" s="56">
        <f t="shared" si="15"/>
        <v>4</v>
      </c>
      <c r="K152" s="56">
        <f t="shared" si="15"/>
        <v>0</v>
      </c>
      <c r="L152" s="56">
        <f t="shared" si="15"/>
        <v>0</v>
      </c>
      <c r="M152" s="56">
        <f t="shared" si="15"/>
        <v>3</v>
      </c>
      <c r="N152" s="56">
        <f t="shared" si="15"/>
        <v>0</v>
      </c>
      <c r="O152" s="56">
        <f t="shared" si="15"/>
        <v>0</v>
      </c>
      <c r="P152" s="56">
        <f t="shared" si="13"/>
        <v>8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6</v>
      </c>
      <c r="G159" s="213"/>
      <c r="H159" s="211">
        <f>COUNTIFS(ローデータ!$B$12:$B$1011,1,ローデータ!$G$12:$G$1011,$G$4,ローデータ!$I$12:$I$1011,$C$14,ローデータ!$K$12:$K$1011,H157)</f>
        <v>8</v>
      </c>
      <c r="I159" s="213"/>
      <c r="J159" s="211">
        <f>COUNTIFS(ローデータ!$B$12:$B$1011,1,ローデータ!$G$12:$G$1011,$G$4,ローデータ!$I$12:$I$1011,$C$14,ローデータ!$K$12:$K$1011,J157)</f>
        <v>3</v>
      </c>
      <c r="K159" s="212"/>
      <c r="L159" s="213"/>
      <c r="M159" s="56">
        <f t="shared" ref="M159:M171" si="16">SUM(F159:L159)</f>
        <v>17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6</v>
      </c>
      <c r="G171" s="213"/>
      <c r="H171" s="211">
        <f>SUM(H159:I170)</f>
        <v>8</v>
      </c>
      <c r="I171" s="213"/>
      <c r="J171" s="211">
        <f>SUM(J159:L170)</f>
        <v>3</v>
      </c>
      <c r="K171" s="212"/>
      <c r="L171" s="213"/>
      <c r="M171" s="56">
        <f t="shared" si="16"/>
        <v>17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6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6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6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6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2</v>
      </c>
      <c r="G198" s="90">
        <f>SUMIFS(ローデータ!N12:N1011,ローデータ!$B$12:$B$1011,1,ローデータ!$G$12:$G$1011,$G$4,ローデータ!$I$12:$I$1011,$C$14,ローデータ!$K$12:$K$1011,$B$21)</f>
        <v>5</v>
      </c>
      <c r="H198" s="90">
        <f>SUMIFS(ローデータ!O12:O1011,ローデータ!$B$12:$B$1011,1,ローデータ!$G$12:$G$1011,$G$4,ローデータ!$I$12:$I$1011,$C$14,ローデータ!$K$12:$K$1011,$B$21)</f>
        <v>2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9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2</v>
      </c>
      <c r="G210" s="95">
        <f t="shared" ref="G210:I210" si="19">SUM(G198:G209)</f>
        <v>5</v>
      </c>
      <c r="H210" s="95">
        <f>SUM(H198:H209)</f>
        <v>2</v>
      </c>
      <c r="I210" s="95">
        <f t="shared" si="19"/>
        <v>0</v>
      </c>
      <c r="J210" s="95">
        <f>SUM(J198:J209)</f>
        <v>0</v>
      </c>
      <c r="K210" s="119">
        <f t="shared" si="18"/>
        <v>9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8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7</v>
      </c>
      <c r="G228" s="56">
        <f>SUM(G216:G227)</f>
        <v>0</v>
      </c>
      <c r="H228" s="56">
        <f>SUM(H216:H227)</f>
        <v>1</v>
      </c>
      <c r="I228" s="56">
        <f t="shared" si="20"/>
        <v>8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2</v>
      </c>
      <c r="G234" s="90">
        <f>SUMIFS(ローデータ!U12:U1011,ローデータ!$B$12:$B$1011,1,ローデータ!$G$12:$G$1011,$G$4,ローデータ!$I$12:$I$1011,$C$14,ローデータ!$K$12:$K$1011,$D$21)</f>
        <v>6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8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2</v>
      </c>
      <c r="G246" s="95">
        <f t="shared" ref="G246:L246" si="22">SUM(G234:G245)</f>
        <v>6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8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4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3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8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1</v>
      </c>
      <c r="M284" s="95">
        <f t="shared" ref="M284:R284" si="29">SUM(M272:M283)</f>
        <v>4</v>
      </c>
      <c r="N284" s="95">
        <f t="shared" si="29"/>
        <v>0</v>
      </c>
      <c r="O284" s="95">
        <f t="shared" si="29"/>
        <v>0</v>
      </c>
      <c r="P284" s="95">
        <f t="shared" si="29"/>
        <v>3</v>
      </c>
      <c r="Q284" s="95">
        <f t="shared" si="29"/>
        <v>0</v>
      </c>
      <c r="R284" s="95">
        <f t="shared" si="29"/>
        <v>0</v>
      </c>
      <c r="S284" s="56">
        <f t="shared" si="27"/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1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14</v>
      </c>
      <c r="H4" s="147" t="s">
        <v>54</v>
      </c>
      <c r="K4" s="228">
        <f>COUNTIFS(ローデータ!B12:B1011,1,ローデータ!G12:G1011,$G$4)</f>
        <v>9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3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1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9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9</v>
      </c>
      <c r="D16" s="56">
        <f>SUM(B16:C16)</f>
        <v>9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3</v>
      </c>
      <c r="C23" s="213"/>
      <c r="D23" s="211">
        <f>COUNTIFS(ローデータ!$B$12:$B$1011,1,ローデータ!$G$12:$G$1011,$G$4,ローデータ!$K$12:$K$1011,D21)</f>
        <v>4</v>
      </c>
      <c r="E23" s="213"/>
      <c r="F23" s="211">
        <f>COUNTIFS(ローデータ!$B$12:$B$1011,1,ローデータ!$G$12:$G$1011,$G$4,ローデータ!$K$12:$K$1011,F21)</f>
        <v>2</v>
      </c>
      <c r="G23" s="212"/>
      <c r="H23" s="213"/>
      <c r="I23" s="56">
        <f>SUM(B23:H23)</f>
        <v>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1</v>
      </c>
      <c r="K29" s="86">
        <f>SUMIFS(ローデータ!N12:N1011,ローデータ!$B$12:$B$1011,1,ローデータ!$G$12:$G$1011,$G$4,ローデータ!$K$12:$K$1011,$B$21)</f>
        <v>1</v>
      </c>
      <c r="L29" s="86">
        <f>SUMIFS(ローデータ!O12:O1011,ローデータ!$B$12:$B$1011,1,ローデータ!$G$12:$G$1011,$G$4,ローデータ!$K$12:$K$1011,$B$21)</f>
        <v>1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3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3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4</v>
      </c>
      <c r="I36" s="148" t="s">
        <v>52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5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2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2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2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2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4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5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3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2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9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9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3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2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1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2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2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1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3</v>
      </c>
      <c r="D84" s="403"/>
      <c r="E84" s="402">
        <f>SUM(E75:F83)</f>
        <v>4</v>
      </c>
      <c r="F84" s="403"/>
      <c r="G84" s="404">
        <f>SUM(G75:I83)</f>
        <v>2</v>
      </c>
      <c r="H84" s="404"/>
      <c r="I84" s="402"/>
      <c r="J84" s="106">
        <f t="shared" si="2"/>
        <v>9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1</v>
      </c>
      <c r="M101" s="103">
        <f>SUM(M92:M100)</f>
        <v>1</v>
      </c>
      <c r="N101" s="103">
        <f>SUM(N92:N100)</f>
        <v>1</v>
      </c>
      <c r="O101" s="103">
        <f>SUM(O92:O100)</f>
        <v>0</v>
      </c>
      <c r="P101" s="103">
        <f>SUM(P92:P100)</f>
        <v>0</v>
      </c>
      <c r="Q101" s="103">
        <f t="shared" si="3"/>
        <v>3</v>
      </c>
    </row>
    <row r="102" spans="1:17" ht="14.1" customHeight="1" x14ac:dyDescent="0.15">
      <c r="A102" s="140" t="s">
        <v>51</v>
      </c>
      <c r="B102" s="141"/>
      <c r="C102" s="56">
        <f>SUM(C93:C101)</f>
        <v>3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3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1</v>
      </c>
      <c r="F112" s="110">
        <f t="shared" si="6"/>
        <v>1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1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3</v>
      </c>
      <c r="D118" s="109">
        <f t="shared" ref="D118:E118" si="7">SUM(D109:D117)</f>
        <v>0</v>
      </c>
      <c r="E118" s="109">
        <f t="shared" si="7"/>
        <v>1</v>
      </c>
      <c r="F118" s="109">
        <f>SUM(C118:E118)</f>
        <v>4</v>
      </c>
      <c r="G118" s="78"/>
      <c r="H118" s="313" t="s">
        <v>51</v>
      </c>
      <c r="I118" s="315"/>
      <c r="J118" s="109">
        <f t="shared" ref="J118:P118" si="8">SUM(J109:J117)</f>
        <v>1</v>
      </c>
      <c r="K118" s="109">
        <f t="shared" si="8"/>
        <v>3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0</v>
      </c>
      <c r="P118" s="109">
        <f t="shared" si="8"/>
        <v>0</v>
      </c>
      <c r="Q118" s="109">
        <f t="shared" si="5"/>
        <v>5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1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1</v>
      </c>
      <c r="I133" s="115">
        <f>COUNTIFS(ローデータ!$B$12:$B$1011,1,ローデータ!$G$12:$G$1011,$G$4,ローデータ!$K$12:$K$1011,$F$21,ローデータ!$S$12:$S$1011,$I$124,ローデータ!$H$12:$H$1011,A133)</f>
        <v>1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1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2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</v>
      </c>
      <c r="I136" s="111">
        <f>SUM(I127:I135)</f>
        <v>2</v>
      </c>
      <c r="J136" s="109">
        <f>SUM(J127:J135)</f>
        <v>0</v>
      </c>
      <c r="K136" s="109">
        <f>SUM(K127:K135)</f>
        <v>0</v>
      </c>
      <c r="L136" s="109">
        <f t="shared" si="9"/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1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1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4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4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1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2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4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3</v>
      </c>
      <c r="G159" s="213"/>
      <c r="H159" s="211">
        <f>COUNTIFS(ローデータ!$B$12:$B$1011,1,ローデータ!$G$12:$G$1011,$G$4,ローデータ!$I$12:$I$1011,$C$14,ローデータ!$K$12:$K$1011,H157)</f>
        <v>4</v>
      </c>
      <c r="I159" s="213"/>
      <c r="J159" s="211">
        <f>COUNTIFS(ローデータ!$B$12:$B$1011,1,ローデータ!$G$12:$G$1011,$G$4,ローデータ!$I$12:$I$1011,$C$14,ローデータ!$K$12:$K$1011,J157)</f>
        <v>2</v>
      </c>
      <c r="K159" s="212"/>
      <c r="L159" s="213"/>
      <c r="M159" s="56">
        <f t="shared" ref="M159:M171" si="16">SUM(F159:L159)</f>
        <v>9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3</v>
      </c>
      <c r="G171" s="213"/>
      <c r="H171" s="211">
        <f>SUM(H159:I170)</f>
        <v>4</v>
      </c>
      <c r="I171" s="213"/>
      <c r="J171" s="211">
        <f>SUM(J159:L170)</f>
        <v>2</v>
      </c>
      <c r="K171" s="212"/>
      <c r="L171" s="213"/>
      <c r="M171" s="56">
        <f t="shared" si="16"/>
        <v>9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3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3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3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3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1</v>
      </c>
      <c r="G198" s="90">
        <f>SUMIFS(ローデータ!N12:N1011,ローデータ!$B$12:$B$1011,1,ローデータ!$G$12:$G$1011,$G$4,ローデータ!$I$12:$I$1011,$C$14,ローデータ!$K$12:$K$1011,$B$21)</f>
        <v>1</v>
      </c>
      <c r="H198" s="90">
        <f>SUMIFS(ローデータ!O12:O1011,ローデータ!$B$12:$B$1011,1,ローデータ!$G$12:$G$1011,$G$4,ローデータ!$I$12:$I$1011,$C$14,ローデータ!$K$12:$K$1011,$B$21)</f>
        <v>1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1</v>
      </c>
      <c r="G210" s="95">
        <f t="shared" ref="G210:I210" si="19">SUM(G198:G209)</f>
        <v>1</v>
      </c>
      <c r="H210" s="95">
        <f>SUM(H198:H209)</f>
        <v>1</v>
      </c>
      <c r="I210" s="95">
        <f t="shared" si="19"/>
        <v>0</v>
      </c>
      <c r="J210" s="95">
        <f>SUM(J198:J209)</f>
        <v>0</v>
      </c>
      <c r="K210" s="119">
        <f t="shared" si="18"/>
        <v>3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3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4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3</v>
      </c>
      <c r="G228" s="56">
        <f>SUM(G216:G227)</f>
        <v>0</v>
      </c>
      <c r="H228" s="56">
        <f>SUM(H216:H227)</f>
        <v>1</v>
      </c>
      <c r="I228" s="56">
        <f t="shared" si="20"/>
        <v>4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5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3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0</v>
      </c>
      <c r="L246" s="95">
        <f t="shared" si="22"/>
        <v>0</v>
      </c>
      <c r="M246" s="56">
        <f t="shared" si="21"/>
        <v>5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2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2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</v>
      </c>
      <c r="L266" s="95">
        <f>SUM(L254:L265)</f>
        <v>2</v>
      </c>
      <c r="M266" s="95">
        <f>SUM(M254:M265)</f>
        <v>0</v>
      </c>
      <c r="N266" s="95">
        <f>SUM(N254:N265)</f>
        <v>0</v>
      </c>
      <c r="O266" s="56">
        <f>SUM(L266:N266)</f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2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4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1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2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4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3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15</v>
      </c>
      <c r="H4" s="147" t="s">
        <v>54</v>
      </c>
      <c r="K4" s="228">
        <f>COUNTIFS(ローデータ!B12:B1011,1,ローデータ!G12:G1011,$G$4)</f>
        <v>14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11</v>
      </c>
      <c r="D10" s="56">
        <f>COUNTIFS(ローデータ!$B$12:$B$1011,1,ローデータ!$G$12:$G$1011,$G$4,ローデータ!$H$12:$H$1011,D8)</f>
        <v>1</v>
      </c>
      <c r="E10" s="56">
        <f>COUNTIFS(ローデータ!$B$12:$B$1011,1,ローデータ!$G$12:$G$1011,$G$4,ローデータ!$H$12:$H$1011,E8)</f>
        <v>2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14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14</v>
      </c>
      <c r="D16" s="56">
        <f>SUM(B16:C16)</f>
        <v>14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6</v>
      </c>
      <c r="C23" s="213"/>
      <c r="D23" s="211">
        <f>COUNTIFS(ローデータ!$B$12:$B$1011,1,ローデータ!$G$12:$G$1011,$G$4,ローデータ!$K$12:$K$1011,D21)</f>
        <v>5</v>
      </c>
      <c r="E23" s="213"/>
      <c r="F23" s="211">
        <f>COUNTIFS(ローデータ!$B$12:$B$1011,1,ローデータ!$G$12:$G$1011,$G$4,ローデータ!$K$12:$K$1011,F21)</f>
        <v>3</v>
      </c>
      <c r="G23" s="212"/>
      <c r="H23" s="213"/>
      <c r="I23" s="56">
        <f>SUM(B23:H23)</f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7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7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5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6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5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5</v>
      </c>
      <c r="I36" s="148" t="s">
        <v>52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5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4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11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11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1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2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2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14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14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4</v>
      </c>
      <c r="D76" s="213"/>
      <c r="E76" s="211">
        <f>COUNTIFS(ローデータ!$B$12:$B$1011,1,ローデータ!$G$12:$G$1011,$G$4,ローデータ!$H$12:$H$1011,$A$76,ローデータ!$K$12:$K$1011,E73)</f>
        <v>5</v>
      </c>
      <c r="F76" s="213"/>
      <c r="G76" s="211">
        <f>COUNTIFS(ローデータ!$B$12:$B$1011,1,ローデータ!$G$12:$G$1011,$G$4,ローデータ!$H$12:$H$1011,$A$76,ローデータ!$K$12:$K$1011,G73)</f>
        <v>2</v>
      </c>
      <c r="H76" s="212"/>
      <c r="I76" s="212"/>
      <c r="J76" s="104">
        <f t="shared" si="2"/>
        <v>11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1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2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2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6</v>
      </c>
      <c r="D84" s="403"/>
      <c r="E84" s="402">
        <f>SUM(E75:F83)</f>
        <v>5</v>
      </c>
      <c r="F84" s="403"/>
      <c r="G84" s="404">
        <f>SUM(G75:I83)</f>
        <v>3</v>
      </c>
      <c r="H84" s="404"/>
      <c r="I84" s="402"/>
      <c r="J84" s="106">
        <f t="shared" si="2"/>
        <v>14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4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4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4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3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0</v>
      </c>
      <c r="M101" s="103">
        <f>SUM(M92:M100)</f>
        <v>7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7</v>
      </c>
    </row>
    <row r="102" spans="1:17" ht="14.1" customHeight="1" x14ac:dyDescent="0.15">
      <c r="A102" s="140" t="s">
        <v>51</v>
      </c>
      <c r="B102" s="141"/>
      <c r="C102" s="56">
        <f>SUM(C93:C101)</f>
        <v>5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5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5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1</v>
      </c>
      <c r="K110" s="109">
        <f>SUMIFS(ローデータ!$U$12:$U$1011,ローデータ!$B$12:$B$1011,1,ローデータ!$G$12:$G$1011,$G$4,ローデータ!$K$12:$K$1011,$D$21,ローデータ!$H$12:$H$1011,H110)</f>
        <v>3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5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5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5</v>
      </c>
      <c r="G118" s="78"/>
      <c r="H118" s="313" t="s">
        <v>51</v>
      </c>
      <c r="I118" s="315"/>
      <c r="J118" s="109">
        <f t="shared" ref="J118:P118" si="8">SUM(J109:J117)</f>
        <v>1</v>
      </c>
      <c r="K118" s="109">
        <f t="shared" si="8"/>
        <v>3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0</v>
      </c>
      <c r="P118" s="109">
        <f t="shared" si="8"/>
        <v>0</v>
      </c>
      <c r="Q118" s="109">
        <f t="shared" si="5"/>
        <v>5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1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2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4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6</v>
      </c>
      <c r="G159" s="213"/>
      <c r="H159" s="211">
        <f>COUNTIFS(ローデータ!$B$12:$B$1011,1,ローデータ!$G$12:$G$1011,$G$4,ローデータ!$I$12:$I$1011,$C$14,ローデータ!$K$12:$K$1011,H157)</f>
        <v>5</v>
      </c>
      <c r="I159" s="213"/>
      <c r="J159" s="211">
        <f>COUNTIFS(ローデータ!$B$12:$B$1011,1,ローデータ!$G$12:$G$1011,$G$4,ローデータ!$I$12:$I$1011,$C$14,ローデータ!$K$12:$K$1011,J157)</f>
        <v>3</v>
      </c>
      <c r="K159" s="212"/>
      <c r="L159" s="213"/>
      <c r="M159" s="56">
        <f t="shared" ref="M159:M171" si="16">SUM(F159:L159)</f>
        <v>14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6</v>
      </c>
      <c r="G171" s="213"/>
      <c r="H171" s="211">
        <f>SUM(H159:I170)</f>
        <v>5</v>
      </c>
      <c r="I171" s="213"/>
      <c r="J171" s="211">
        <f>SUM(J159:L170)</f>
        <v>3</v>
      </c>
      <c r="K171" s="212"/>
      <c r="L171" s="213"/>
      <c r="M171" s="56">
        <f t="shared" si="16"/>
        <v>14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5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6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5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6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7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7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7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7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5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5</v>
      </c>
      <c r="G228" s="56">
        <f>SUM(G216:G227)</f>
        <v>0</v>
      </c>
      <c r="H228" s="56">
        <f>SUM(H216:H227)</f>
        <v>0</v>
      </c>
      <c r="I228" s="56">
        <f t="shared" si="20"/>
        <v>5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5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3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0</v>
      </c>
      <c r="L246" s="95">
        <f t="shared" si="22"/>
        <v>0</v>
      </c>
      <c r="M246" s="56">
        <f t="shared" si="21"/>
        <v>5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2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4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1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2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2</v>
      </c>
      <c r="O284" s="95">
        <f t="shared" si="29"/>
        <v>0</v>
      </c>
      <c r="P284" s="95">
        <f t="shared" si="29"/>
        <v>1</v>
      </c>
      <c r="Q284" s="95">
        <f t="shared" si="29"/>
        <v>0</v>
      </c>
      <c r="R284" s="95">
        <f t="shared" si="29"/>
        <v>0</v>
      </c>
      <c r="S284" s="56">
        <f t="shared" si="27"/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J13" sqref="J13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227</v>
      </c>
    </row>
    <row r="2" spans="1:20" ht="18" customHeight="1" x14ac:dyDescent="0.15">
      <c r="A2" s="34"/>
    </row>
    <row r="3" spans="1:20" ht="18" customHeight="1" x14ac:dyDescent="0.15">
      <c r="A3" s="126"/>
      <c r="B3" s="122" t="s">
        <v>47</v>
      </c>
      <c r="C3" s="211" t="str">
        <f>ローデータ!B2</f>
        <v>都島区</v>
      </c>
      <c r="D3" s="212"/>
      <c r="E3" s="212"/>
      <c r="F3" s="213"/>
    </row>
    <row r="4" spans="1:20" ht="18" customHeight="1" x14ac:dyDescent="0.15">
      <c r="A4" s="126"/>
      <c r="B4" s="214" t="s">
        <v>48</v>
      </c>
      <c r="C4" s="123" t="s">
        <v>3</v>
      </c>
      <c r="D4" s="123" t="s">
        <v>4</v>
      </c>
      <c r="E4" s="123" t="s">
        <v>5</v>
      </c>
      <c r="F4" s="123" t="s">
        <v>8</v>
      </c>
    </row>
    <row r="5" spans="1:20" ht="18" customHeight="1" x14ac:dyDescent="0.15">
      <c r="A5" s="126"/>
      <c r="B5" s="214"/>
      <c r="C5" s="127" t="str">
        <f>ローデータ!B4</f>
        <v>令和2年</v>
      </c>
      <c r="D5" s="124">
        <f>ローデータ!C4</f>
        <v>3</v>
      </c>
      <c r="E5" s="124">
        <f>ローデータ!D4</f>
        <v>22</v>
      </c>
      <c r="F5" s="124" t="str">
        <f>ローデータ!E4</f>
        <v>日</v>
      </c>
    </row>
    <row r="6" spans="1:20" ht="18" customHeight="1" x14ac:dyDescent="0.15">
      <c r="A6" s="126"/>
    </row>
    <row r="7" spans="1:20" ht="18" customHeight="1" x14ac:dyDescent="0.15">
      <c r="A7" s="126"/>
      <c r="B7" s="214" t="s">
        <v>228</v>
      </c>
      <c r="C7" s="214"/>
      <c r="E7" t="s">
        <v>231</v>
      </c>
    </row>
    <row r="8" spans="1:20" ht="18" customHeight="1" x14ac:dyDescent="0.15">
      <c r="A8" s="126"/>
      <c r="B8" s="211">
        <f>COUNTIFS(ローデータ!B12:B1011,1)+COUNTIFS(ローデータ!B12:B1011,2)</f>
        <v>122</v>
      </c>
      <c r="C8" s="213"/>
    </row>
    <row r="9" spans="1:20" ht="18" customHeight="1" x14ac:dyDescent="0.15">
      <c r="A9" s="126"/>
      <c r="B9" s="126"/>
    </row>
    <row r="10" spans="1:20" ht="18" customHeight="1" x14ac:dyDescent="0.15">
      <c r="A10" s="126"/>
      <c r="B10" s="126" t="s">
        <v>49</v>
      </c>
    </row>
    <row r="11" spans="1:20" ht="18" customHeight="1" x14ac:dyDescent="0.15">
      <c r="A11" s="126"/>
    </row>
    <row r="12" spans="1:20" ht="18" customHeight="1" x14ac:dyDescent="0.15">
      <c r="A12" s="126"/>
      <c r="C12" s="84"/>
      <c r="D12" s="36" t="s">
        <v>50</v>
      </c>
      <c r="E12" s="36" t="s">
        <v>229</v>
      </c>
      <c r="F12" s="36" t="s">
        <v>51</v>
      </c>
    </row>
    <row r="13" spans="1:20" ht="18" customHeight="1" x14ac:dyDescent="0.15">
      <c r="A13" s="126"/>
      <c r="C13" s="125" t="s">
        <v>52</v>
      </c>
      <c r="D13" s="124">
        <f>COUNTIFS(ローデータ!B12:B1011,1)</f>
        <v>120</v>
      </c>
      <c r="E13" s="124">
        <f>COUNTIFS(ローデータ!B12:B1011,2)</f>
        <v>2</v>
      </c>
      <c r="F13" s="124">
        <f>SUM(D13:E13)</f>
        <v>122</v>
      </c>
    </row>
    <row r="14" spans="1:20" ht="18" customHeight="1" x14ac:dyDescent="0.15">
      <c r="A14" s="126"/>
    </row>
    <row r="15" spans="1:20" ht="14.1" customHeight="1" x14ac:dyDescent="0.15">
      <c r="A15" s="34" t="s">
        <v>226</v>
      </c>
      <c r="T15" s="29" t="s">
        <v>230</v>
      </c>
    </row>
    <row r="16" spans="1:20" ht="14.1" customHeight="1" x14ac:dyDescent="0.15">
      <c r="A16" s="70" t="s">
        <v>47</v>
      </c>
      <c r="B16" s="211" t="str">
        <f>ローデータ!B2</f>
        <v>都島区</v>
      </c>
      <c r="C16" s="212"/>
      <c r="D16" s="212"/>
      <c r="E16" s="213"/>
      <c r="G16" s="222" t="s">
        <v>196</v>
      </c>
      <c r="H16" s="223"/>
      <c r="I16" s="224"/>
      <c r="K16" s="83"/>
      <c r="L16" s="62"/>
    </row>
    <row r="17" spans="1:19" ht="14.1" customHeight="1" x14ac:dyDescent="0.15">
      <c r="A17" s="215" t="s">
        <v>48</v>
      </c>
      <c r="B17" s="74" t="s">
        <v>3</v>
      </c>
      <c r="C17" s="74" t="s">
        <v>4</v>
      </c>
      <c r="D17" s="74" t="s">
        <v>5</v>
      </c>
      <c r="E17" s="74" t="s">
        <v>8</v>
      </c>
      <c r="G17" s="225"/>
      <c r="H17" s="226"/>
      <c r="I17" s="227"/>
      <c r="K17" s="62"/>
      <c r="L17" s="62"/>
    </row>
    <row r="18" spans="1:19" ht="14.1" customHeight="1" x14ac:dyDescent="0.15">
      <c r="A18" s="216"/>
      <c r="B18" s="58" t="str">
        <f>ローデータ!B4</f>
        <v>令和2年</v>
      </c>
      <c r="C18" s="121">
        <f>ローデータ!C4</f>
        <v>3</v>
      </c>
      <c r="D18" s="121">
        <f>ローデータ!D4</f>
        <v>22</v>
      </c>
      <c r="E18" s="121" t="str">
        <f>ローデータ!E4</f>
        <v>日</v>
      </c>
      <c r="G18" s="228">
        <f>COUNTIFS(ローデータ!B12:B1011,2)</f>
        <v>2</v>
      </c>
      <c r="H18" s="228"/>
      <c r="I18" s="228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197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158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7"/>
      <c r="B23" s="219">
        <v>1</v>
      </c>
      <c r="C23" s="220"/>
      <c r="D23" s="219">
        <v>2</v>
      </c>
      <c r="E23" s="220"/>
      <c r="F23" s="219">
        <v>3</v>
      </c>
      <c r="G23" s="221"/>
      <c r="H23" s="220"/>
      <c r="I23" s="215" t="s">
        <v>51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18"/>
      <c r="B24" s="229" t="s">
        <v>73</v>
      </c>
      <c r="C24" s="230"/>
      <c r="D24" s="229" t="s">
        <v>75</v>
      </c>
      <c r="E24" s="230"/>
      <c r="F24" s="229" t="s">
        <v>85</v>
      </c>
      <c r="G24" s="231"/>
      <c r="H24" s="230"/>
      <c r="I24" s="216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52</v>
      </c>
      <c r="B25" s="211">
        <f>COUNTIFS(ローデータ!$B$12:$B$1011,2,ローデータ!$K$12:$K$1011,B23)</f>
        <v>0</v>
      </c>
      <c r="C25" s="213"/>
      <c r="D25" s="211">
        <f>COUNTIFS(ローデータ!$B$12:$B$1011,2,ローデータ!$K$12:$K$1011,D23)</f>
        <v>2</v>
      </c>
      <c r="E25" s="213"/>
      <c r="F25" s="211">
        <f>COUNTIFS(ローデータ!$B$12:$B$1011,2,ローデータ!$K$12:$K$1011,F23)</f>
        <v>0</v>
      </c>
      <c r="G25" s="212"/>
      <c r="H25" s="213"/>
      <c r="I25" s="56">
        <f>SUM(B25:H25)</f>
        <v>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199</v>
      </c>
    </row>
    <row r="28" spans="1:19" ht="14.1" customHeight="1" x14ac:dyDescent="0.15">
      <c r="A28" s="32" t="s">
        <v>200</v>
      </c>
      <c r="B28" s="34" t="s">
        <v>159</v>
      </c>
      <c r="I28" s="71" t="s">
        <v>201</v>
      </c>
      <c r="J28" s="39" t="s">
        <v>165</v>
      </c>
    </row>
    <row r="29" spans="1:19" ht="14.1" customHeight="1" x14ac:dyDescent="0.15">
      <c r="A29" s="217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3" t="s">
        <v>51</v>
      </c>
      <c r="I29" s="247"/>
      <c r="J29" s="249" t="s">
        <v>97</v>
      </c>
      <c r="K29" s="251" t="s">
        <v>98</v>
      </c>
      <c r="L29" s="245" t="s">
        <v>99</v>
      </c>
      <c r="M29" s="251" t="s">
        <v>100</v>
      </c>
      <c r="N29" s="245" t="s">
        <v>101</v>
      </c>
      <c r="O29" s="236" t="s">
        <v>51</v>
      </c>
    </row>
    <row r="30" spans="1:19" ht="14.1" customHeight="1" x14ac:dyDescent="0.15">
      <c r="A30" s="232"/>
      <c r="B30" s="237" t="s">
        <v>66</v>
      </c>
      <c r="C30" s="237" t="s">
        <v>67</v>
      </c>
      <c r="D30" s="239" t="s">
        <v>102</v>
      </c>
      <c r="E30" s="241" t="s">
        <v>103</v>
      </c>
      <c r="F30" s="243" t="s">
        <v>104</v>
      </c>
      <c r="G30" s="234"/>
      <c r="H30" s="39"/>
      <c r="I30" s="248"/>
      <c r="J30" s="250"/>
      <c r="K30" s="252"/>
      <c r="L30" s="246"/>
      <c r="M30" s="252"/>
      <c r="N30" s="246"/>
      <c r="O30" s="236"/>
    </row>
    <row r="31" spans="1:19" ht="14.1" customHeight="1" x14ac:dyDescent="0.15">
      <c r="A31" s="218"/>
      <c r="B31" s="238"/>
      <c r="C31" s="238"/>
      <c r="D31" s="240"/>
      <c r="E31" s="242"/>
      <c r="F31" s="244"/>
      <c r="G31" s="235"/>
      <c r="H31" s="39"/>
      <c r="I31" s="73" t="s">
        <v>52</v>
      </c>
      <c r="J31" s="86">
        <f>SUMIFS(ローデータ!M12:M1011,ローデータ!$B$12:$B$1011,2,ローデータ!$K$12:$K$1011,$B$23)</f>
        <v>0</v>
      </c>
      <c r="K31" s="86">
        <f>SUMIFS(ローデータ!N12:N1011,ローデータ!$B$12:$B$1011,2,ローデータ!$K$12:$K$1011,$B$23)</f>
        <v>0</v>
      </c>
      <c r="L31" s="86">
        <f>SUMIFS(ローデータ!O12:O1011,ローデータ!$B$12:$B$1011,2,ローデータ!$K$12:$K$1011,$B$23)</f>
        <v>0</v>
      </c>
      <c r="M31" s="86">
        <f>SUMIFS(ローデータ!P12:P1011,ローデータ!$B$12:$B$1011,2,ローデータ!$K$12:$K$1011,$B$23)</f>
        <v>0</v>
      </c>
      <c r="N31" s="86">
        <f>SUMIFS(ローデータ!Q12:Q1011,ローデータ!$B$12:$B$1011,2,ローデータ!$K$12:$K$1011,$B$23)</f>
        <v>0</v>
      </c>
      <c r="O31" s="86">
        <f>SUM(J31:N31)</f>
        <v>0</v>
      </c>
    </row>
    <row r="32" spans="1:19" ht="14.1" customHeight="1" x14ac:dyDescent="0.15">
      <c r="A32" s="73" t="s">
        <v>52</v>
      </c>
      <c r="B32" s="56">
        <f>COUNTIFS(ローデータ!$B$12:$B$1011,2,ローデータ!$K$12:$K$1011,$B$23,ローデータ!$L$12:$L$1011,B29)</f>
        <v>0</v>
      </c>
      <c r="C32" s="56">
        <f>COUNTIFS(ローデータ!$B$12:$B$1011,2,ローデータ!$K$12:$K$1011,$B$23,ローデータ!$L$12:$L$1011,C29)</f>
        <v>0</v>
      </c>
      <c r="D32" s="56">
        <f>COUNTIFS(ローデータ!$B$12:$B$1011,2,ローデータ!$K$12:$K$1011,$B$23,ローデータ!$L$12:$L$1011,D29)</f>
        <v>0</v>
      </c>
      <c r="E32" s="56">
        <f>COUNTIFS(ローデータ!$B$12:$B$1011,2,ローデータ!$K$12:$K$1011,$B$23,ローデータ!$L$12:$L$1011,E29)</f>
        <v>0</v>
      </c>
      <c r="F32" s="56">
        <f>COUNTIFS(ローデータ!$B$12:$B$1011,2,ローデータ!$K$12:$K$1011,$B$23,ローデータ!$L$12:$L$1011,F29)</f>
        <v>0</v>
      </c>
      <c r="G32" s="56">
        <f>SUM(B32:F32)</f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202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203</v>
      </c>
      <c r="B35" s="34" t="s">
        <v>161</v>
      </c>
      <c r="I35" s="32" t="s">
        <v>204</v>
      </c>
      <c r="J35" s="40" t="s">
        <v>89</v>
      </c>
    </row>
    <row r="36" spans="1:17" ht="14.1" customHeight="1" x14ac:dyDescent="0.15">
      <c r="A36" s="217"/>
      <c r="B36" s="70">
        <v>1</v>
      </c>
      <c r="C36" s="70">
        <v>2</v>
      </c>
      <c r="D36" s="70">
        <v>3</v>
      </c>
      <c r="E36" s="215" t="s">
        <v>51</v>
      </c>
      <c r="F36" s="39"/>
      <c r="I36" s="247"/>
      <c r="J36" s="272" t="s">
        <v>105</v>
      </c>
      <c r="K36" s="253" t="s">
        <v>106</v>
      </c>
      <c r="L36" s="253" t="s">
        <v>99</v>
      </c>
      <c r="M36" s="253" t="s">
        <v>107</v>
      </c>
      <c r="N36" s="255" t="s">
        <v>108</v>
      </c>
      <c r="O36" s="253" t="s">
        <v>37</v>
      </c>
      <c r="P36" s="255" t="s">
        <v>70</v>
      </c>
      <c r="Q36" s="233" t="s">
        <v>51</v>
      </c>
    </row>
    <row r="37" spans="1:17" ht="14.1" customHeight="1" x14ac:dyDescent="0.15">
      <c r="A37" s="218"/>
      <c r="B37" s="74" t="s">
        <v>68</v>
      </c>
      <c r="C37" s="74" t="s">
        <v>67</v>
      </c>
      <c r="D37" s="74" t="s">
        <v>69</v>
      </c>
      <c r="E37" s="216"/>
      <c r="G37" s="39"/>
      <c r="I37" s="248"/>
      <c r="J37" s="273"/>
      <c r="K37" s="254"/>
      <c r="L37" s="254"/>
      <c r="M37" s="254"/>
      <c r="N37" s="256"/>
      <c r="O37" s="254"/>
      <c r="P37" s="256"/>
      <c r="Q37" s="235"/>
    </row>
    <row r="38" spans="1:17" ht="14.1" customHeight="1" x14ac:dyDescent="0.15">
      <c r="A38" s="73" t="s">
        <v>52</v>
      </c>
      <c r="B38" s="56">
        <f>COUNTIFS(ローデータ!$B$12:$B$1011,2,ローデータ!$K$12:$K$1011,$D$23,ローデータ!$S$12:$S$1011,B36)</f>
        <v>2</v>
      </c>
      <c r="C38" s="56">
        <f>COUNTIFS(ローデータ!$B$12:$B$1011,2,ローデータ!$K$12:$K$1011,$D$23,ローデータ!$S$12:$S$1011,C36)</f>
        <v>0</v>
      </c>
      <c r="D38" s="56">
        <f>COUNTIFS(ローデータ!$B$12:$B$1011,2,ローデータ!$K$12:$K$1011,$D$23,ローデータ!$S$12:$S$1011,D36)</f>
        <v>0</v>
      </c>
      <c r="E38" s="10">
        <f>SUM(B38:D38)</f>
        <v>2</v>
      </c>
      <c r="I38" s="73" t="s">
        <v>52</v>
      </c>
      <c r="J38" s="56">
        <f>SUMIFS(ローデータ!T12:T1011,ローデータ!$B$12:$B$1011,2,ローデータ!$K$12:$K$1011,$D$23)</f>
        <v>0</v>
      </c>
      <c r="K38" s="56">
        <f>SUMIFS(ローデータ!U12:U1011,ローデータ!$B$12:$B$1011,2,ローデータ!$K$12:$K$1011,$D$23)</f>
        <v>2</v>
      </c>
      <c r="L38" s="56">
        <f>SUMIFS(ローデータ!V12:V1011,ローデータ!$B$12:$B$1011,2,ローデータ!$K$12:$K$1011,$D$23)</f>
        <v>0</v>
      </c>
      <c r="M38" s="56">
        <f>SUMIFS(ローデータ!W12:W1011,ローデータ!$B$12:$B$1011,2,ローデータ!$K$12:$K$1011,$D$23)</f>
        <v>0</v>
      </c>
      <c r="N38" s="56">
        <f>SUMIFS(ローデータ!X12:X1011,ローデータ!$B$12:$B$1011,2,ローデータ!$K$12:$K$1011,$D$23)</f>
        <v>0</v>
      </c>
      <c r="O38" s="56">
        <f>SUMIFS(ローデータ!Y12:Y1011,ローデータ!$B$12:$B$1011,2,ローデータ!$K$12:$K$1011,$D$23)</f>
        <v>0</v>
      </c>
      <c r="P38" s="56">
        <f>SUMIFS(ローデータ!Z12:Z1011,ローデータ!$B$12:$B$1011,2,ローデータ!$K$12:$K$1011,$D$23)</f>
        <v>0</v>
      </c>
      <c r="Q38" s="56">
        <f>SUM(J38:P38)</f>
        <v>2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205</v>
      </c>
    </row>
    <row r="41" spans="1:17" ht="14.1" customHeight="1" x14ac:dyDescent="0.15">
      <c r="A41" s="32" t="s">
        <v>206</v>
      </c>
      <c r="B41" s="40" t="s">
        <v>223</v>
      </c>
    </row>
    <row r="42" spans="1:17" ht="14.1" customHeight="1" x14ac:dyDescent="0.15">
      <c r="A42" s="257"/>
      <c r="B42" s="260" t="s">
        <v>16</v>
      </c>
      <c r="C42" s="261"/>
      <c r="D42" s="261"/>
      <c r="E42" s="261"/>
      <c r="F42" s="262"/>
      <c r="G42" s="263" t="s">
        <v>51</v>
      </c>
      <c r="H42" s="266" t="s">
        <v>13</v>
      </c>
      <c r="I42" s="267"/>
      <c r="J42" s="268"/>
      <c r="K42" s="269" t="s">
        <v>51</v>
      </c>
    </row>
    <row r="43" spans="1:17" ht="14.1" customHeight="1" x14ac:dyDescent="0.15">
      <c r="A43" s="258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4"/>
      <c r="H43" s="64">
        <v>1</v>
      </c>
      <c r="I43" s="63">
        <v>2</v>
      </c>
      <c r="J43" s="63">
        <v>3</v>
      </c>
      <c r="K43" s="270"/>
      <c r="M43" s="39"/>
      <c r="N43" s="39"/>
      <c r="O43" s="39"/>
      <c r="P43" s="39"/>
    </row>
    <row r="44" spans="1:17" ht="14.1" customHeight="1" x14ac:dyDescent="0.15">
      <c r="A44" s="258"/>
      <c r="B44" s="237" t="s">
        <v>66</v>
      </c>
      <c r="C44" s="237" t="s">
        <v>67</v>
      </c>
      <c r="D44" s="274" t="s">
        <v>102</v>
      </c>
      <c r="E44" s="276" t="s">
        <v>103</v>
      </c>
      <c r="F44" s="278" t="s">
        <v>104</v>
      </c>
      <c r="G44" s="264"/>
      <c r="H44" s="280" t="s">
        <v>68</v>
      </c>
      <c r="I44" s="292" t="s">
        <v>67</v>
      </c>
      <c r="J44" s="292" t="s">
        <v>69</v>
      </c>
      <c r="K44" s="270"/>
      <c r="M44" s="39"/>
      <c r="N44" s="39"/>
      <c r="O44" s="39"/>
      <c r="P44" s="39"/>
    </row>
    <row r="45" spans="1:17" ht="14.1" customHeight="1" x14ac:dyDescent="0.15">
      <c r="A45" s="259"/>
      <c r="B45" s="238"/>
      <c r="C45" s="238"/>
      <c r="D45" s="275"/>
      <c r="E45" s="277"/>
      <c r="F45" s="279"/>
      <c r="G45" s="265"/>
      <c r="H45" s="281"/>
      <c r="I45" s="279"/>
      <c r="J45" s="279"/>
      <c r="K45" s="271"/>
      <c r="M45" s="39"/>
      <c r="N45" s="39"/>
      <c r="O45" s="39"/>
      <c r="P45" s="39"/>
    </row>
    <row r="46" spans="1:17" ht="14.1" customHeight="1" x14ac:dyDescent="0.15">
      <c r="A46" s="73" t="s">
        <v>52</v>
      </c>
      <c r="B46" s="86">
        <f>COUNTIFS(ローデータ!$B$12:$B$1011,2,ローデータ!$K$12:$K$1011,$F$23,ローデータ!$L$12:$L$1011,B43)</f>
        <v>0</v>
      </c>
      <c r="C46" s="86">
        <f>COUNTIFS(ローデータ!$B$12:$B$1011,2,ローデータ!$K$12:$K$1011,$F$23,ローデータ!$L$12:$L$1011,C43)</f>
        <v>0</v>
      </c>
      <c r="D46" s="86">
        <f>COUNTIFS(ローデータ!$B$12:$B$1011,2,ローデータ!$K$12:$K$1011,$F$23,ローデータ!$L$12:$L$1011,D43)</f>
        <v>0</v>
      </c>
      <c r="E46" s="86">
        <f>COUNTIFS(ローデータ!$B$12:$B$1011,2,ローデータ!$K$12:$K$1011,$F$23,ローデータ!$L$12:$L$1011,E43)</f>
        <v>0</v>
      </c>
      <c r="F46" s="86">
        <f>COUNTIFS(ローデータ!$B$12:$B$1011,2,ローデータ!$K$12:$K$1011,$F$23,ローデータ!$L$12:$L$1011,F43)</f>
        <v>0</v>
      </c>
      <c r="G46" s="87">
        <f>SUM(B46:F46)</f>
        <v>0</v>
      </c>
      <c r="H46" s="89">
        <f>COUNTIFS(ローデータ!$B$12:$B$1011,2,ローデータ!$K$12:$K$1011,$F$23,ローデータ!$S$12:$S$1011,H43)</f>
        <v>0</v>
      </c>
      <c r="I46" s="90">
        <f>COUNTIFS(ローデータ!$B$12:$B$1011,2,ローデータ!$K$12:$K$1011,$F$23,ローデータ!$S$12:$S$1011,I43)</f>
        <v>0</v>
      </c>
      <c r="J46" s="90">
        <f>COUNTIFS(ローデータ!$B$12:$B$1011,2,ローデータ!$K$12:$K$1011,$F$23,ローデータ!$S$12:$S$1011,J43)</f>
        <v>0</v>
      </c>
      <c r="K46" s="90">
        <f>SUM(H46:J46)</f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207</v>
      </c>
      <c r="B48" s="40" t="s">
        <v>164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7"/>
      <c r="B49" s="282" t="s">
        <v>166</v>
      </c>
      <c r="C49" s="283"/>
      <c r="D49" s="283"/>
      <c r="E49" s="283"/>
      <c r="F49" s="284"/>
      <c r="G49" s="285" t="s">
        <v>51</v>
      </c>
      <c r="H49" s="288" t="s">
        <v>72</v>
      </c>
      <c r="I49" s="221"/>
      <c r="J49" s="221"/>
      <c r="K49" s="221"/>
      <c r="L49" s="221"/>
      <c r="M49" s="221"/>
      <c r="N49" s="220"/>
      <c r="O49" s="293" t="s">
        <v>51</v>
      </c>
    </row>
    <row r="50" spans="1:15" ht="14.1" customHeight="1" x14ac:dyDescent="0.15">
      <c r="A50" s="232"/>
      <c r="B50" s="296" t="s">
        <v>97</v>
      </c>
      <c r="C50" s="298" t="s">
        <v>98</v>
      </c>
      <c r="D50" s="300" t="s">
        <v>99</v>
      </c>
      <c r="E50" s="298" t="s">
        <v>100</v>
      </c>
      <c r="F50" s="300" t="s">
        <v>101</v>
      </c>
      <c r="G50" s="286"/>
      <c r="H50" s="302" t="s">
        <v>105</v>
      </c>
      <c r="I50" s="290" t="s">
        <v>106</v>
      </c>
      <c r="J50" s="290" t="s">
        <v>99</v>
      </c>
      <c r="K50" s="290" t="s">
        <v>107</v>
      </c>
      <c r="L50" s="289" t="s">
        <v>108</v>
      </c>
      <c r="M50" s="290" t="s">
        <v>37</v>
      </c>
      <c r="N50" s="289" t="s">
        <v>70</v>
      </c>
      <c r="O50" s="294"/>
    </row>
    <row r="51" spans="1:15" ht="14.1" customHeight="1" x14ac:dyDescent="0.15">
      <c r="A51" s="218"/>
      <c r="B51" s="297"/>
      <c r="C51" s="299"/>
      <c r="D51" s="301"/>
      <c r="E51" s="299"/>
      <c r="F51" s="301"/>
      <c r="G51" s="287"/>
      <c r="H51" s="303"/>
      <c r="I51" s="291"/>
      <c r="J51" s="291"/>
      <c r="K51" s="291"/>
      <c r="L51" s="242"/>
      <c r="M51" s="291"/>
      <c r="N51" s="242"/>
      <c r="O51" s="295"/>
    </row>
    <row r="52" spans="1:15" ht="14.1" customHeight="1" x14ac:dyDescent="0.15">
      <c r="A52" s="73" t="s">
        <v>52</v>
      </c>
      <c r="B52" s="91">
        <f>SUMIFS(ローデータ!M12:M1011,ローデータ!$B$12:$B$1011,2,ローデータ!$K$12:$K$1011,$F$23)</f>
        <v>0</v>
      </c>
      <c r="C52" s="91">
        <f>SUMIFS(ローデータ!N12:N1011,ローデータ!$B$12:$B$1011,2,ローデータ!$K$12:$K$1011,$F$23)</f>
        <v>0</v>
      </c>
      <c r="D52" s="91">
        <f>SUMIFS(ローデータ!O12:O1011,ローデータ!$B$12:$B$1011,2,ローデータ!$K$12:$K$1011,$F$23)</f>
        <v>0</v>
      </c>
      <c r="E52" s="92">
        <f>SUMIFS(ローデータ!P12:P1011,ローデータ!$B$12:$B$1011,2,ローデータ!$K$12:$K$1011,$F$23)</f>
        <v>0</v>
      </c>
      <c r="F52" s="91">
        <f>SUMIFS(ローデータ!Q12:Q1011,ローデータ!$B$12:$B$1011,2,ローデータ!$K$12:$K$1011,$F$23)</f>
        <v>0</v>
      </c>
      <c r="G52" s="93">
        <f>SUM(B52:F52)</f>
        <v>0</v>
      </c>
      <c r="H52" s="94">
        <f>SUMIFS(ローデータ!T12:T1011,ローデータ!$B$12:$B$1011,2,ローデータ!$K$12:$K$1011,$F$23)</f>
        <v>0</v>
      </c>
      <c r="I52" s="91">
        <f>SUMIFS(ローデータ!U12:U1011,ローデータ!$B$12:$B$1011,2,ローデータ!$K$12:$K$1011,$F$23)</f>
        <v>0</v>
      </c>
      <c r="J52" s="91">
        <f>SUMIFS(ローデータ!V12:V1011,ローデータ!$B$12:$B$1011,2,ローデータ!$K$12:$K$1011,$F$23)</f>
        <v>0</v>
      </c>
      <c r="K52" s="91">
        <f>SUMIFS(ローデータ!W12:W1011,ローデータ!$B$12:$B$1011,2,ローデータ!$K$12:$K$1011,$F$23)</f>
        <v>0</v>
      </c>
      <c r="L52" s="91">
        <f>SUMIFS(ローデータ!X12:X1011,ローデータ!$B$12:$B$1011,2,ローデータ!$K$12:$K$1011,$F$23)</f>
        <v>0</v>
      </c>
      <c r="M52" s="91">
        <f>SUMIFS(ローデータ!Y12:Y1011,ローデータ!$B$12:$B$1011,2,ローデータ!$K$12:$K$1011,$F$23)</f>
        <v>0</v>
      </c>
      <c r="N52" s="91">
        <f>SUMIFS(ローデータ!Z12:Z1011,ローデータ!$B$12:$B$1011,2,ローデータ!$K$12:$K$1011,$F$23)</f>
        <v>0</v>
      </c>
      <c r="O52" s="95">
        <f>SUM(H52:N52)</f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16</v>
      </c>
      <c r="H4" s="147" t="s">
        <v>54</v>
      </c>
      <c r="K4" s="228">
        <f>COUNTIFS(ローデータ!B12:B1011,1,ローデータ!G12:G1011,$G$4)</f>
        <v>6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1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6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6</v>
      </c>
      <c r="D16" s="56">
        <f>SUM(B16:C16)</f>
        <v>6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1</v>
      </c>
      <c r="C23" s="213"/>
      <c r="D23" s="211">
        <f>COUNTIFS(ローデータ!$B$12:$B$1011,1,ローデータ!$G$12:$G$1011,$G$4,ローデータ!$K$12:$K$1011,D21)</f>
        <v>4</v>
      </c>
      <c r="E23" s="213"/>
      <c r="F23" s="211">
        <f>COUNTIFS(ローデータ!$B$12:$B$1011,1,ローデータ!$G$12:$G$1011,$G$4,ローデータ!$K$12:$K$1011,F21)</f>
        <v>1</v>
      </c>
      <c r="G23" s="212"/>
      <c r="H23" s="213"/>
      <c r="I23" s="56">
        <f>SUM(B23:H23)</f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1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1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4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4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2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6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6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1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3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3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1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1</v>
      </c>
      <c r="D84" s="403"/>
      <c r="E84" s="402">
        <f>SUM(E75:F83)</f>
        <v>4</v>
      </c>
      <c r="F84" s="403"/>
      <c r="G84" s="404">
        <f>SUM(G75:I83)</f>
        <v>1</v>
      </c>
      <c r="H84" s="404"/>
      <c r="I84" s="402"/>
      <c r="J84" s="106">
        <f t="shared" si="2"/>
        <v>6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0</v>
      </c>
      <c r="M101" s="103">
        <f>SUM(M92:M100)</f>
        <v>1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1</v>
      </c>
    </row>
    <row r="102" spans="1:17" ht="14.1" customHeight="1" x14ac:dyDescent="0.15">
      <c r="A102" s="140" t="s">
        <v>51</v>
      </c>
      <c r="B102" s="141"/>
      <c r="C102" s="56">
        <f>SUM(C93:C101)</f>
        <v>1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3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3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3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3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4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4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4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4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2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2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0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2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2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1</v>
      </c>
      <c r="G159" s="213"/>
      <c r="H159" s="211">
        <f>COUNTIFS(ローデータ!$B$12:$B$1011,1,ローデータ!$G$12:$G$1011,$G$4,ローデータ!$I$12:$I$1011,$C$14,ローデータ!$K$12:$K$1011,H157)</f>
        <v>4</v>
      </c>
      <c r="I159" s="213"/>
      <c r="J159" s="211">
        <f>COUNTIFS(ローデータ!$B$12:$B$1011,1,ローデータ!$G$12:$G$1011,$G$4,ローデータ!$I$12:$I$1011,$C$14,ローデータ!$K$12:$K$1011,J157)</f>
        <v>1</v>
      </c>
      <c r="K159" s="212"/>
      <c r="L159" s="213"/>
      <c r="M159" s="56">
        <f t="shared" ref="M159:M171" si="16">SUM(F159:L159)</f>
        <v>6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1</v>
      </c>
      <c r="G171" s="213"/>
      <c r="H171" s="211">
        <f>SUM(H159:I170)</f>
        <v>4</v>
      </c>
      <c r="I171" s="213"/>
      <c r="J171" s="211">
        <f>SUM(J159:L170)</f>
        <v>1</v>
      </c>
      <c r="K171" s="212"/>
      <c r="L171" s="213"/>
      <c r="M171" s="56">
        <f t="shared" si="16"/>
        <v>6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1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1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1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1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4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4</v>
      </c>
      <c r="G228" s="56">
        <f>SUM(G216:G227)</f>
        <v>0</v>
      </c>
      <c r="H228" s="56">
        <f>SUM(H216:H227)</f>
        <v>0</v>
      </c>
      <c r="I228" s="56">
        <f t="shared" si="20"/>
        <v>4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4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4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4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2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1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2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2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17</v>
      </c>
      <c r="H4" s="147" t="s">
        <v>54</v>
      </c>
      <c r="K4" s="228">
        <f>COUNTIFS(ローデータ!B12:B1011,1,ローデータ!G12:G1011,$G$4)</f>
        <v>4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1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4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</v>
      </c>
      <c r="D16" s="56">
        <f>SUM(B16:C16)</f>
        <v>4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1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3</v>
      </c>
      <c r="G23" s="212"/>
      <c r="H23" s="213"/>
      <c r="I23" s="56">
        <f>SUM(B23:H23)</f>
        <v>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1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1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3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3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4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1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1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2</v>
      </c>
      <c r="H77" s="212"/>
      <c r="I77" s="212"/>
      <c r="J77" s="104">
        <f t="shared" si="2"/>
        <v>2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1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1</v>
      </c>
      <c r="D84" s="403"/>
      <c r="E84" s="402">
        <f>SUM(E75:F83)</f>
        <v>0</v>
      </c>
      <c r="F84" s="403"/>
      <c r="G84" s="404">
        <f>SUM(G75:I83)</f>
        <v>3</v>
      </c>
      <c r="H84" s="404"/>
      <c r="I84" s="402"/>
      <c r="J84" s="106">
        <f t="shared" si="2"/>
        <v>4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1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1</v>
      </c>
    </row>
    <row r="102" spans="1:17" ht="14.1" customHeight="1" x14ac:dyDescent="0.15">
      <c r="A102" s="140" t="s">
        <v>51</v>
      </c>
      <c r="B102" s="141"/>
      <c r="C102" s="56">
        <f>SUM(C93:C101)</f>
        <v>1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2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2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3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2</v>
      </c>
      <c r="E152" s="56">
        <f>SUM(E143:E151)</f>
        <v>3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1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3</v>
      </c>
      <c r="K159" s="212"/>
      <c r="L159" s="213"/>
      <c r="M159" s="56">
        <f t="shared" ref="M159:M171" si="16">SUM(F159:L159)</f>
        <v>4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1</v>
      </c>
      <c r="G171" s="213"/>
      <c r="H171" s="211">
        <f>SUM(H159:I170)</f>
        <v>0</v>
      </c>
      <c r="I171" s="213"/>
      <c r="J171" s="211">
        <f>SUM(J159:L170)</f>
        <v>3</v>
      </c>
      <c r="K171" s="212"/>
      <c r="L171" s="213"/>
      <c r="M171" s="56">
        <f t="shared" si="16"/>
        <v>4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1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1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1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1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3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18</v>
      </c>
      <c r="H4" s="147" t="s">
        <v>54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51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19</v>
      </c>
      <c r="H4" s="147" t="s">
        <v>54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51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20</v>
      </c>
      <c r="H4" s="147" t="s">
        <v>54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51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54" t="s">
        <v>47</v>
      </c>
      <c r="B2" s="211" t="str">
        <f>ローデータ!B2</f>
        <v>都島区</v>
      </c>
      <c r="C2" s="212"/>
      <c r="D2" s="212"/>
      <c r="E2" s="213"/>
      <c r="G2" s="167"/>
      <c r="H2" s="309" t="s">
        <v>95</v>
      </c>
      <c r="I2" s="214"/>
      <c r="K2" s="83"/>
      <c r="L2" s="62"/>
    </row>
    <row r="3" spans="1:19" ht="14.1" customHeight="1" x14ac:dyDescent="0.15">
      <c r="A3" s="215" t="s">
        <v>48</v>
      </c>
      <c r="B3" s="160" t="s">
        <v>3</v>
      </c>
      <c r="C3" s="160" t="s">
        <v>4</v>
      </c>
      <c r="D3" s="160" t="s">
        <v>5</v>
      </c>
      <c r="E3" s="160" t="s">
        <v>8</v>
      </c>
      <c r="G3" s="167"/>
      <c r="H3" s="214"/>
      <c r="I3" s="214"/>
      <c r="K3" s="62"/>
      <c r="L3" s="62"/>
    </row>
    <row r="4" spans="1:19" ht="14.1" customHeight="1" x14ac:dyDescent="0.15">
      <c r="A4" s="216"/>
      <c r="B4" s="162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68"/>
      <c r="H4" s="228">
        <f>COUNTIFS(ローデータ!B12:B1011,1)</f>
        <v>120</v>
      </c>
      <c r="I4" s="228"/>
      <c r="K4" s="169"/>
      <c r="L4" s="16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66">
        <v>1</v>
      </c>
      <c r="B7" s="34" t="s">
        <v>156</v>
      </c>
    </row>
    <row r="8" spans="1:19" ht="14.1" customHeight="1" x14ac:dyDescent="0.15">
      <c r="A8" s="217"/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61" t="s">
        <v>52</v>
      </c>
      <c r="B10" s="56">
        <f>COUNTIFS(ローデータ!$B$12:$B$1011,1,ローデータ!$H$12:$H$1011,B8)</f>
        <v>0</v>
      </c>
      <c r="C10" s="56">
        <f>COUNTIFS(ローデータ!$B$12:$B$1011,1,ローデータ!$H$12:$H$1011,C8)</f>
        <v>46</v>
      </c>
      <c r="D10" s="56">
        <f>COUNTIFS(ローデータ!$B$12:$B$1011,1,ローデータ!$H$12:$H$1011,D8)</f>
        <v>28</v>
      </c>
      <c r="E10" s="56">
        <f>COUNTIFS(ローデータ!$B$12:$B$1011,1,ローデータ!$H$12:$H$1011,E8)</f>
        <v>20</v>
      </c>
      <c r="F10" s="56">
        <f>COUNTIFS(ローデータ!$B$12:$B$1011,1,ローデータ!$H$12:$H$1011,F8)</f>
        <v>16</v>
      </c>
      <c r="G10" s="56">
        <f>COUNTIFS(ローデータ!$B$12:$B$1011,1,ローデータ!$H$12:$H$1011,G8)</f>
        <v>5</v>
      </c>
      <c r="H10" s="56">
        <f>COUNTIFS(ローデータ!$B$12:$B$1011,1,ローデータ!$H$12:$H$1011,H8)</f>
        <v>5</v>
      </c>
      <c r="I10" s="56">
        <f>COUNTIFS(ローデータ!$B$12:$B$1011,1,ローデータ!$H$12:$H$1011,I8)</f>
        <v>0</v>
      </c>
      <c r="J10" s="56">
        <f>COUNTIFS(ローデータ!$B$12:$B$1011,1,ローデータ!$H$12:$H$1011,J8)</f>
        <v>0</v>
      </c>
      <c r="K10" s="56">
        <f>SUM(B10:J10)</f>
        <v>120</v>
      </c>
    </row>
    <row r="11" spans="1:19" ht="14.1" customHeight="1" x14ac:dyDescent="0.15">
      <c r="A11" s="16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6">
        <v>2</v>
      </c>
      <c r="B12" t="s">
        <v>208</v>
      </c>
    </row>
    <row r="13" spans="1:19" ht="14.1" customHeight="1" x14ac:dyDescent="0.15">
      <c r="A13" s="166">
        <v>2.1</v>
      </c>
      <c r="B13" s="34" t="s">
        <v>157</v>
      </c>
      <c r="F13" s="166">
        <v>2.2000000000000002</v>
      </c>
      <c r="G13" s="34" t="s">
        <v>232</v>
      </c>
    </row>
    <row r="14" spans="1:19" ht="14.1" customHeight="1" x14ac:dyDescent="0.15">
      <c r="A14" s="217"/>
      <c r="B14" s="154">
        <v>1</v>
      </c>
      <c r="C14" s="154">
        <v>2</v>
      </c>
      <c r="D14" s="215" t="s">
        <v>51</v>
      </c>
      <c r="F14" s="217"/>
      <c r="G14" s="154">
        <v>1</v>
      </c>
      <c r="H14" s="154">
        <v>2</v>
      </c>
      <c r="I14" s="154">
        <v>3</v>
      </c>
      <c r="J14" s="154">
        <v>4</v>
      </c>
      <c r="K14" s="154">
        <v>5</v>
      </c>
      <c r="L14" s="154">
        <v>6</v>
      </c>
      <c r="M14" s="154">
        <v>7</v>
      </c>
      <c r="N14" s="154">
        <v>8</v>
      </c>
      <c r="O14" s="154">
        <v>9</v>
      </c>
      <c r="P14" s="154">
        <v>10</v>
      </c>
      <c r="Q14" s="154">
        <v>11</v>
      </c>
      <c r="R14" s="233" t="s">
        <v>51</v>
      </c>
    </row>
    <row r="15" spans="1:19" ht="14.1" customHeight="1" x14ac:dyDescent="0.15">
      <c r="A15" s="218"/>
      <c r="B15" s="160" t="s">
        <v>64</v>
      </c>
      <c r="C15" s="160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61" t="s">
        <v>52</v>
      </c>
      <c r="B16" s="56">
        <f>COUNTIFS(ローデータ!$B$12:$B$1011,1,ローデータ!$I$12:$I$1011,B14)</f>
        <v>1</v>
      </c>
      <c r="C16" s="56">
        <f>COUNTIFS(ローデータ!$B$12:$B$1011,1,ローデータ!$I$12:$I$1011,C14)</f>
        <v>119</v>
      </c>
      <c r="D16" s="56">
        <f>SUM(B16:C16)</f>
        <v>120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65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58" t="s">
        <v>52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0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0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1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6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1" t="s">
        <v>52</v>
      </c>
      <c r="B23" s="211">
        <f>COUNTIFS(ローデータ!$B$12:$B$1011,1,ローデータ!$K$12:$K$1011,B21)</f>
        <v>50</v>
      </c>
      <c r="C23" s="213"/>
      <c r="D23" s="211">
        <f>COUNTIFS(ローデータ!$B$12:$B$1011,1,ローデータ!$K$12:$K$1011,D21)</f>
        <v>42</v>
      </c>
      <c r="E23" s="213"/>
      <c r="F23" s="211">
        <f>COUNTIFS(ローデータ!$B$12:$B$1011,1,ローデータ!$K$12:$K$1011,F21)</f>
        <v>28</v>
      </c>
      <c r="G23" s="212"/>
      <c r="H23" s="213"/>
      <c r="I23" s="56">
        <f>SUM(B23:H23)</f>
        <v>120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6">
        <v>3.1</v>
      </c>
      <c r="B25" s="40" t="s">
        <v>168</v>
      </c>
    </row>
    <row r="26" spans="1:19" ht="14.1" customHeight="1" x14ac:dyDescent="0.15">
      <c r="A26" s="166" t="s">
        <v>90</v>
      </c>
      <c r="B26" s="34" t="s">
        <v>159</v>
      </c>
      <c r="I26" s="165" t="s">
        <v>160</v>
      </c>
      <c r="J26" s="39" t="s">
        <v>165</v>
      </c>
    </row>
    <row r="27" spans="1:19" ht="14.1" customHeight="1" x14ac:dyDescent="0.15">
      <c r="A27" s="217"/>
      <c r="B27" s="154">
        <v>1</v>
      </c>
      <c r="C27" s="154">
        <v>2</v>
      </c>
      <c r="D27" s="154">
        <v>3</v>
      </c>
      <c r="E27" s="154">
        <v>4</v>
      </c>
      <c r="F27" s="15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61" t="s">
        <v>52</v>
      </c>
      <c r="J29" s="86">
        <f>SUMIFS(ローデータ!M12:M1011,ローデータ!$B$12:$B$1011,1,ローデータ!$K$12:$K$1011,$B$21)</f>
        <v>11</v>
      </c>
      <c r="K29" s="86">
        <f>SUMIFS(ローデータ!N12:N1011,ローデータ!$B$12:$B$1011,1,ローデータ!$K$12:$K$1011,$B$21)</f>
        <v>44</v>
      </c>
      <c r="L29" s="86">
        <f>SUMIFS(ローデータ!O12:O1011,ローデータ!$B$12:$B$1011,1,ローデータ!$K$12:$K$1011,$B$21)</f>
        <v>9</v>
      </c>
      <c r="M29" s="86">
        <f>SUMIFS(ローデータ!P12:P1011,ローデータ!$B$12:$B$1011,1,ローデータ!$K$12:$K$1011,$B$21)</f>
        <v>0</v>
      </c>
      <c r="N29" s="86">
        <f>SUMIFS(ローデータ!Q12:Q1011,ローデータ!$B$12:$B$1011,1,ローデータ!$K$12:$K$1011,$B$21)</f>
        <v>0</v>
      </c>
      <c r="O29" s="86">
        <f>SUM(J29:N29)</f>
        <v>64</v>
      </c>
    </row>
    <row r="30" spans="1:19" ht="14.1" customHeight="1" x14ac:dyDescent="0.15">
      <c r="A30" s="161" t="s">
        <v>52</v>
      </c>
      <c r="B30" s="56">
        <f>COUNTIFS(ローデータ!$B$12:$B$1011,1,ローデータ!$K$12:$K$1011,$B$21,ローデータ!$L$12:$L$1011,B27)</f>
        <v>49</v>
      </c>
      <c r="C30" s="56">
        <f>COUNTIFS(ローデータ!$B$12:$B$1011,1,ローデータ!$K$12:$K$1011,$B$21,ローデータ!$L$12:$L$1011,C27)</f>
        <v>1</v>
      </c>
      <c r="D30" s="56">
        <f>COUNTIFS(ローデータ!$B$12:$B$1011,1,ローデータ!$K$12:$K$1011,$B$21,ローデータ!$L$12:$L$1011,D27)</f>
        <v>0</v>
      </c>
      <c r="E30" s="56">
        <f>COUNTIFS(ローデータ!$B$12:$B$1011,1,ローデータ!$K$12:$K$1011,$B$21,ローデータ!$L$12:$L$1011,E27)</f>
        <v>0</v>
      </c>
      <c r="F30" s="56">
        <f>COUNTIFS(ローデータ!$B$12:$B$1011,1,ローデータ!$K$12:$K$1011,$B$21,ローデータ!$L$12:$L$1011,F27)</f>
        <v>0</v>
      </c>
      <c r="G30" s="56">
        <f>SUM(B30:F30)</f>
        <v>50</v>
      </c>
    </row>
    <row r="31" spans="1:19" ht="14.1" customHeight="1" x14ac:dyDescent="0.15">
      <c r="A31" s="165"/>
      <c r="B31" s="9"/>
      <c r="C31" s="9"/>
      <c r="D31" s="9"/>
      <c r="E31" s="9"/>
      <c r="F31" s="9"/>
      <c r="G31" s="9"/>
    </row>
    <row r="32" spans="1:19" ht="14.1" customHeight="1" x14ac:dyDescent="0.15">
      <c r="A32" s="166">
        <v>3.2</v>
      </c>
      <c r="B32" s="77" t="s">
        <v>233</v>
      </c>
      <c r="H32" s="9"/>
      <c r="J32" s="165"/>
      <c r="K32" s="57"/>
      <c r="L32" s="57"/>
      <c r="M32" s="57"/>
      <c r="N32" s="57"/>
      <c r="O32" s="57"/>
      <c r="P32" s="57"/>
    </row>
    <row r="33" spans="1:17" ht="14.1" customHeight="1" x14ac:dyDescent="0.15">
      <c r="A33" s="166" t="s">
        <v>91</v>
      </c>
      <c r="B33" s="34" t="s">
        <v>161</v>
      </c>
      <c r="I33" s="166" t="s">
        <v>162</v>
      </c>
      <c r="J33" s="40" t="s">
        <v>89</v>
      </c>
    </row>
    <row r="34" spans="1:17" ht="14.1" customHeight="1" x14ac:dyDescent="0.15">
      <c r="A34" s="217"/>
      <c r="B34" s="154">
        <v>1</v>
      </c>
      <c r="C34" s="154">
        <v>2</v>
      </c>
      <c r="D34" s="15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60" t="s">
        <v>68</v>
      </c>
      <c r="C35" s="160" t="s">
        <v>67</v>
      </c>
      <c r="D35" s="160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61" t="s">
        <v>52</v>
      </c>
      <c r="B36" s="56">
        <f>COUNTIFS(ローデータ!$B$12:$B$1011,1,ローデータ!$K$12:$K$1011,$D$21,ローデータ!$S$12:$S$1011,B34)</f>
        <v>39</v>
      </c>
      <c r="C36" s="56">
        <f>COUNTIFS(ローデータ!$B$12:$B$1011,1,ローデータ!$K$12:$K$1011,$D$21,ローデータ!$S$12:$S$1011,C34)</f>
        <v>0</v>
      </c>
      <c r="D36" s="56">
        <f>COUNTIFS(ローデータ!$B$12:$B$1011,1,ローデータ!$K$12:$K$1011,$D$21,ローデータ!$S$12:$S$1011,D34)</f>
        <v>3</v>
      </c>
      <c r="E36" s="56">
        <f>SUM(B36:D36)</f>
        <v>42</v>
      </c>
      <c r="I36" s="161" t="s">
        <v>52</v>
      </c>
      <c r="J36" s="56">
        <f>SUMIFS(ローデータ!T12:T1011,ローデータ!$B$12:$B$1011,1,ローデータ!$K$12:$K$1011,$D$21)</f>
        <v>6</v>
      </c>
      <c r="K36" s="56">
        <f>SUMIFS(ローデータ!U12:U1011,ローデータ!$B$12:$B$1011,1,ローデータ!$K$12:$K$1011,$D$21)</f>
        <v>34</v>
      </c>
      <c r="L36" s="56">
        <f>SUMIFS(ローデータ!V12:V1011,ローデータ!$B$12:$B$1011,1,ローデータ!$K$12:$K$1011,$D$21)</f>
        <v>1</v>
      </c>
      <c r="M36" s="56">
        <f>SUMIFS(ローデータ!W12:W1011,ローデータ!$B$12:$B$1011,1,ローデータ!$K$12:$K$1011,$D$21)</f>
        <v>0</v>
      </c>
      <c r="N36" s="56">
        <f>SUMIFS(ローデータ!X12:X1011,ローデータ!$B$12:$B$1011,1,ローデータ!$K$12:$K$1011,$D$21)</f>
        <v>3</v>
      </c>
      <c r="O36" s="56">
        <f>SUMIFS(ローデータ!Y12:Y1011,ローデータ!$B$12:$B$1011,1,ローデータ!$K$12:$K$1011,$D$21)</f>
        <v>0</v>
      </c>
      <c r="P36" s="56">
        <f>SUMIFS(ローデータ!Z12:Z1011,ローデータ!$B$12:$B$1011,1,ローデータ!$K$12:$K$1011,$D$21)</f>
        <v>0</v>
      </c>
      <c r="Q36" s="56">
        <f>SUM(J36:P36)</f>
        <v>44</v>
      </c>
    </row>
    <row r="37" spans="1:17" ht="14.1" customHeight="1" x14ac:dyDescent="0.15">
      <c r="A37"/>
    </row>
    <row r="38" spans="1:17" ht="14.1" customHeight="1" x14ac:dyDescent="0.15">
      <c r="A38" s="166">
        <v>3.3</v>
      </c>
      <c r="B38" s="78" t="s">
        <v>171</v>
      </c>
    </row>
    <row r="39" spans="1:17" ht="14.1" customHeight="1" x14ac:dyDescent="0.15">
      <c r="A39" s="166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61" t="s">
        <v>52</v>
      </c>
      <c r="B44" s="86">
        <f>COUNTIFS(ローデータ!$B$12:$B$1011,1,ローデータ!$K$12:$K$1011,$F$21,ローデータ!$L$12:$L$1011,B41)</f>
        <v>28</v>
      </c>
      <c r="C44" s="86">
        <f>COUNTIFS(ローデータ!$B$12:$B$1011,1,ローデータ!$K$12:$K$1011,$F$21,ローデータ!$L$12:$L$1011,C41)</f>
        <v>0</v>
      </c>
      <c r="D44" s="86">
        <f>COUNTIFS(ローデータ!$B$12:$B$1011,1,ローデータ!$K$12:$K$1011,$F$21,ローデータ!$L$12:$L$1011,D41)</f>
        <v>0</v>
      </c>
      <c r="E44" s="86">
        <f>COUNTIFS(ローデータ!$B$12:$B$1011,1,ローデータ!$K$12:$K$1011,$F$21,ローデータ!$L$12:$L$1011,E41)</f>
        <v>0</v>
      </c>
      <c r="F44" s="86">
        <f>COUNTIFS(ローデータ!$B$12:$B$1011,1,ローデータ!$K$12:$K$1011,$F$21,ローデータ!$L$12:$L$1011,F41)</f>
        <v>0</v>
      </c>
      <c r="G44" s="87">
        <f>SUM(B44:F44)</f>
        <v>28</v>
      </c>
      <c r="H44" s="89">
        <f>COUNTIFS(ローデータ!$B$12:$B$1011,1,ローデータ!$K$12:$K$1011,$F$21,ローデータ!$S$12:$S$1011,H41)</f>
        <v>28</v>
      </c>
      <c r="I44" s="90">
        <f>COUNTIFS(ローデータ!$B$12:$B$1011,1,ローデータ!$K$12:$K$1011,$F$21,ローデータ!$S$12:$S$1011,I41)</f>
        <v>0</v>
      </c>
      <c r="J44" s="90">
        <f>COUNTIFS(ローデータ!$B$12:$B$1011,1,ローデータ!$K$12:$K$1011,$F$21,ローデータ!$S$12:$S$1011,J41)</f>
        <v>0</v>
      </c>
      <c r="K44" s="90">
        <f>SUM(H44:J44)</f>
        <v>28</v>
      </c>
    </row>
    <row r="45" spans="1:17" ht="14.1" customHeight="1" x14ac:dyDescent="0.15">
      <c r="C45" s="16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6" t="s">
        <v>93</v>
      </c>
      <c r="B46" s="40" t="s">
        <v>164</v>
      </c>
      <c r="D46" s="16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61" t="s">
        <v>52</v>
      </c>
      <c r="B50" s="91">
        <f>SUMIFS(ローデータ!M12:M1011,ローデータ!$B$12:$B$1011,1,ローデータ!$K$12:$K$1011,$F$21)</f>
        <v>3</v>
      </c>
      <c r="C50" s="91">
        <f>SUMIFS(ローデータ!N12:N1011,ローデータ!$B$12:$B$1011,1,ローデータ!$K$12:$K$1011,$F$21)</f>
        <v>17</v>
      </c>
      <c r="D50" s="91">
        <f>SUMIFS(ローデータ!O12:O1011,ローデータ!$B$12:$B$1011,1,ローデータ!$K$12:$K$1011,$F$21)</f>
        <v>16</v>
      </c>
      <c r="E50" s="92">
        <f>SUMIFS(ローデータ!P12:P1011,ローデータ!$B$12:$B$1011,1,ローデータ!$K$12:$K$1011,$F$21)</f>
        <v>0</v>
      </c>
      <c r="F50" s="91">
        <f>SUMIFS(ローデータ!Q12:Q1011,ローデータ!$B$12:$B$1011,1,ローデータ!$K$12:$K$1011,$F$21)</f>
        <v>0</v>
      </c>
      <c r="G50" s="93">
        <f>SUM(B50:F50)</f>
        <v>36</v>
      </c>
      <c r="H50" s="94">
        <f>SUMIFS(ローデータ!T12:T1011,ローデータ!$B$12:$B$1011,1,ローデータ!$K$12:$K$1011,$F$21)</f>
        <v>2</v>
      </c>
      <c r="I50" s="91">
        <f>SUMIFS(ローデータ!U12:U1011,ローデータ!$B$12:$B$1011,1,ローデータ!$K$12:$K$1011,$F$21)</f>
        <v>16</v>
      </c>
      <c r="J50" s="91">
        <f>SUMIFS(ローデータ!V12:V1011,ローデータ!$B$12:$B$1011,1,ローデータ!$K$12:$K$1011,$F$21)</f>
        <v>17</v>
      </c>
      <c r="K50" s="91">
        <f>SUMIFS(ローデータ!W12:W1011,ローデータ!$B$12:$B$1011,1,ローデータ!$K$12:$K$1011,$F$21)</f>
        <v>0</v>
      </c>
      <c r="L50" s="91">
        <f>SUMIFS(ローデータ!X12:X1011,ローデータ!$B$12:$B$1011,1,ローデータ!$K$12:$K$1011,$F$21)</f>
        <v>11</v>
      </c>
      <c r="M50" s="91">
        <f>SUMIFS(ローデータ!Y12:Y1011,ローデータ!$B$12:$B$1011,1,ローデータ!$K$12:$K$1011,$F$21)</f>
        <v>0</v>
      </c>
      <c r="N50" s="91">
        <f>SUMIFS(ローデータ!Z12:Z1011,ローデータ!$B$12:$B$1011,1,ローデータ!$K$12:$K$1011,$F$21)</f>
        <v>1</v>
      </c>
      <c r="O50" s="95">
        <f>SUM(H50:N50)</f>
        <v>47</v>
      </c>
    </row>
    <row r="51" spans="1:15" ht="14.1" customHeight="1" x14ac:dyDescent="0.15">
      <c r="A51" s="16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66"/>
    </row>
    <row r="53" spans="1:15" ht="14.1" customHeight="1" x14ac:dyDescent="0.15">
      <c r="A53" s="166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54">
        <v>1</v>
      </c>
      <c r="E55" s="154">
        <v>2</v>
      </c>
      <c r="F55" s="154">
        <v>3</v>
      </c>
      <c r="G55" s="154">
        <v>4</v>
      </c>
      <c r="H55" s="154">
        <v>5</v>
      </c>
      <c r="I55" s="154">
        <v>6</v>
      </c>
      <c r="J55" s="154">
        <v>7</v>
      </c>
      <c r="K55" s="154">
        <v>8</v>
      </c>
      <c r="L55" s="154">
        <v>9</v>
      </c>
      <c r="M55" s="15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61">
        <v>1</v>
      </c>
      <c r="B59" s="50" t="s">
        <v>55</v>
      </c>
      <c r="C59" s="56">
        <f>COUNTIFS(ローデータ!$B$12:$B$1011,1,ローデータ!$I$12:$I$1011,$C$14,ローデータ!$H$12:$H$1011,A59)</f>
        <v>0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6">
        <f>COUNTIFS(ローデータ!$B$12:$B$1011,1,ローデータ!$I$12:$I$1011,$B$14,ローデータ!$J$12:$J$1011,N55,ローデータ!$H$12:$H$1011,$A$59)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61">
        <v>2</v>
      </c>
      <c r="B60" s="50" t="s">
        <v>56</v>
      </c>
      <c r="C60" s="56">
        <f>COUNTIFS(ローデータ!$B$12:$B$1011,1,ローデータ!$I$12:$I$1011,$C$14,ローデータ!$H$12:$H$1011,A60)</f>
        <v>45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6">
        <f>COUNTIFS(ローデータ!$B$12:$B$1011,1,ローデータ!$I$12:$I$1011,$B$14,ローデータ!$J$12:$J$1011,N55,ローデータ!$H$12:$H$1011,$A$60)</f>
        <v>1</v>
      </c>
      <c r="O60" s="95">
        <f t="shared" si="0"/>
        <v>46</v>
      </c>
    </row>
    <row r="61" spans="1:15" ht="14.1" customHeight="1" x14ac:dyDescent="0.15">
      <c r="A61" s="161">
        <v>3</v>
      </c>
      <c r="B61" s="50" t="s">
        <v>57</v>
      </c>
      <c r="C61" s="56">
        <f>COUNTIFS(ローデータ!$B$12:$B$1011,1,ローデータ!$I$12:$I$1011,$C$14,ローデータ!$H$12:$H$1011,A61)</f>
        <v>28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0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6">
        <f>COUNTIFS(ローデータ!$B$12:$B$1011,1,ローデータ!$I$12:$I$1011,$B$14,ローデータ!$J$12:$J$1011,N55,ローデータ!$H$12:$H$1011,$A$61)</f>
        <v>0</v>
      </c>
      <c r="O61" s="95">
        <f t="shared" si="0"/>
        <v>28</v>
      </c>
    </row>
    <row r="62" spans="1:15" ht="14.1" customHeight="1" x14ac:dyDescent="0.15">
      <c r="A62" s="161">
        <v>4</v>
      </c>
      <c r="B62" s="50" t="s">
        <v>58</v>
      </c>
      <c r="C62" s="56">
        <f>COUNTIFS(ローデータ!$B$12:$B$1011,1,ローデータ!$I$12:$I$1011,$C$14,ローデータ!$H$12:$H$1011,A62)</f>
        <v>20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0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6">
        <f>COUNTIFS(ローデータ!$B$12:$B$1011,1,ローデータ!$I$12:$I$1011,$B$14,ローデータ!$J$12:$J$1011,N55,ローデータ!$H$12:$H$1011,$A$62)</f>
        <v>0</v>
      </c>
      <c r="O62" s="95">
        <f t="shared" si="0"/>
        <v>20</v>
      </c>
    </row>
    <row r="63" spans="1:15" ht="14.1" customHeight="1" x14ac:dyDescent="0.15">
      <c r="A63" s="161">
        <v>5</v>
      </c>
      <c r="B63" s="50" t="s">
        <v>59</v>
      </c>
      <c r="C63" s="56">
        <f>COUNTIFS(ローデータ!$B$12:$B$1011,1,ローデータ!$I$12:$I$1011,$C$14,ローデータ!$H$12:$H$1011,A63)</f>
        <v>16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6">
        <f>COUNTIFS(ローデータ!$B$12:$B$1011,1,ローデータ!$I$12:$I$1011,$B$14,ローデータ!$J$12:$J$1011,N55,ローデータ!$H$12:$H$1011,$A$63)</f>
        <v>0</v>
      </c>
      <c r="O63" s="95">
        <f t="shared" si="0"/>
        <v>16</v>
      </c>
    </row>
    <row r="64" spans="1:15" ht="14.1" customHeight="1" x14ac:dyDescent="0.15">
      <c r="A64" s="161">
        <v>6</v>
      </c>
      <c r="B64" s="50" t="s">
        <v>60</v>
      </c>
      <c r="C64" s="56">
        <f>COUNTIFS(ローデータ!$B$12:$B$1011,1,ローデータ!$I$12:$I$1011,$C$14,ローデータ!$H$12:$H$1011,A64)</f>
        <v>5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6">
        <f>COUNTIFS(ローデータ!$B$12:$B$1011,1,ローデータ!$I$12:$I$1011,$B$14,ローデータ!$J$12:$J$1011,N55,ローデータ!$H$12:$H$1011,$A$64)</f>
        <v>0</v>
      </c>
      <c r="O64" s="95">
        <f t="shared" si="0"/>
        <v>5</v>
      </c>
    </row>
    <row r="65" spans="1:15" ht="14.1" customHeight="1" x14ac:dyDescent="0.15">
      <c r="A65" s="161">
        <v>7</v>
      </c>
      <c r="B65" s="50" t="s">
        <v>61</v>
      </c>
      <c r="C65" s="56">
        <f>COUNTIFS(ローデータ!$B$12:$B$1011,1,ローデータ!$I$12:$I$1011,$C$14,ローデータ!$H$12:$H$1011,A65)</f>
        <v>5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6">
        <f>COUNTIFS(ローデータ!$B$12:$B$1011,1,ローデータ!$I$12:$I$1011,$B$14,ローデータ!$J$12:$J$1011,N55,ローデータ!$H$12:$H$1011,$A$65)</f>
        <v>0</v>
      </c>
      <c r="O65" s="95">
        <f t="shared" si="0"/>
        <v>5</v>
      </c>
    </row>
    <row r="66" spans="1:15" ht="14.1" customHeight="1" x14ac:dyDescent="0.15">
      <c r="A66" s="161">
        <v>8</v>
      </c>
      <c r="B66" s="50" t="s">
        <v>62</v>
      </c>
      <c r="C66" s="56">
        <f>COUNTIFS(ローデータ!$B$12:$B$1011,1,ローデータ!$I$12:$I$1011,$C$14,ローデータ!$H$12:$H$1011,A66)</f>
        <v>0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6">
        <f>COUNTIFS(ローデータ!$B$12:$B$1011,1,ローデータ!$I$12:$I$1011,$B$14,ローデータ!$J$12:$J$1011,N55,ローデータ!$H$12:$H$1011,$A$66)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59">
        <v>9</v>
      </c>
      <c r="B67" s="68" t="s">
        <v>63</v>
      </c>
      <c r="C67" s="97">
        <f>COUNTIFS(ローデータ!$B$12:$B$1011,1,ローデータ!$I$12:$I$1011,$C$14,ローデータ!$H$12:$H$1011,A67)</f>
        <v>0</v>
      </c>
      <c r="D67" s="97">
        <f>COUNTIFS(ローデータ!$B$12:$B$1011,1,ローデータ!$I$12:$I$1011,$B$14,ローデータ!$J$12:$J$1011,D55,ローデータ!$H$12:$H$1011,$A$67)</f>
        <v>0</v>
      </c>
      <c r="E67" s="97">
        <f>COUNTIFS(ローデータ!$B$12:$B$1011,1,ローデータ!$I$12:$I$1011,$B$14,ローデータ!$J$12:$J$1011,E55,ローデータ!$H$12:$H$1011,$A$67)</f>
        <v>0</v>
      </c>
      <c r="F67" s="97">
        <f>COUNTIFS(ローデータ!$B$12:$B$1011,1,ローデータ!$I$12:$I$1011,$B$14,ローデータ!$J$12:$J$1011,F55,ローデータ!$H$12:$H$1011,$A$67)</f>
        <v>0</v>
      </c>
      <c r="G67" s="97">
        <f>COUNTIFS(ローデータ!$B$12:$B$1011,1,ローデータ!$I$12:$I$1011,$B$14,ローデータ!$J$12:$J$1011,G55,ローデータ!$H$12:$H$1011,$A$67)</f>
        <v>0</v>
      </c>
      <c r="H67" s="97">
        <f>COUNTIFS(ローデータ!$B$12:$B$1011,1,ローデータ!$I$12:$I$1011,$B$14,ローデータ!$J$12:$J$1011,H55,ローデータ!$H$12:$H$1011,$A$67)</f>
        <v>0</v>
      </c>
      <c r="I67" s="97">
        <f>COUNTIFS(ローデータ!$B$12:$B$1011,1,ローデータ!$I$12:$I$1011,$B$14,ローデータ!$J$12:$J$1011,I55,ローデータ!$H$12:$H$1011,$A$67)</f>
        <v>0</v>
      </c>
      <c r="J67" s="97">
        <f>COUNTIFS(ローデータ!$B$12:$B$1011,1,ローデータ!$I$12:$I$1011,$B$14,ローデータ!$J$12:$J$1011,J55,ローデータ!$H$12:$H$1011,$A$67)</f>
        <v>0</v>
      </c>
      <c r="K67" s="97">
        <f>COUNTIFS(ローデータ!$B$12:$B$1011,1,ローデータ!$I$12:$I$1011,$B$14,ローデータ!$J$12:$J$1011,K55,ローデータ!$H$12:$H$1011,$A$67)</f>
        <v>0</v>
      </c>
      <c r="L67" s="97">
        <f>COUNTIFS(ローデータ!$B$12:$B$1011,1,ローデータ!$I$12:$I$1011,$B$14,ローデータ!$J$12:$J$1011,L55,ローデータ!$H$12:$H$1011,$A$67)</f>
        <v>0</v>
      </c>
      <c r="M67" s="97">
        <f>COUNTIFS(ローデータ!$B$12:$B$1011,1,ローデータ!$I$12:$I$1011,$B$14,ローデータ!$J$12:$J$1011,M55,ローデータ!$H$12:$H$1011,$A$67)</f>
        <v>0</v>
      </c>
      <c r="N67" s="98">
        <f>COUNTIFS(ローデータ!$B$12:$B$1011,1,ローデータ!$I$12:$I$1011,$B$14,ローデータ!$J$12:$J$1011,N55,ローデータ!$H$12:$H$1011,$A$67)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119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1</v>
      </c>
      <c r="O68" s="102">
        <f t="shared" si="0"/>
        <v>120</v>
      </c>
    </row>
    <row r="69" spans="1:15" ht="14.1" customHeight="1" x14ac:dyDescent="0.15">
      <c r="B69" s="34"/>
    </row>
    <row r="70" spans="1:15" ht="14.1" customHeight="1" x14ac:dyDescent="0.15">
      <c r="A70" s="166">
        <v>2</v>
      </c>
      <c r="B70" t="s">
        <v>211</v>
      </c>
    </row>
    <row r="71" spans="1:15" ht="14.1" customHeight="1" x14ac:dyDescent="0.15">
      <c r="A71" s="166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61">
        <v>1</v>
      </c>
      <c r="B75" s="50" t="s">
        <v>55</v>
      </c>
      <c r="C75" s="211">
        <f>COUNTIFS(ローデータ!$B$12:$B$1011,1,ローデータ!$H$12:$H$1011,$A$75,ローデータ!$K$12:$K$1011,C73)</f>
        <v>0</v>
      </c>
      <c r="D75" s="213"/>
      <c r="E75" s="211">
        <f>COUNTIFS(ローデータ!$B$12:$B$1011,1,ローデータ!$H$12:$H$1011,$A$75,ローデータ!$K$12:$K$1011,E73)</f>
        <v>0</v>
      </c>
      <c r="F75" s="213"/>
      <c r="G75" s="211">
        <f>COUNTIFS(ローデータ!$B$12:$B$1011,1,ローデータ!$H$12:$H$1011,$A$75,ローデータ!$K$12:$K$1011,G73)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61">
        <v>2</v>
      </c>
      <c r="B76" s="50" t="s">
        <v>56</v>
      </c>
      <c r="C76" s="211">
        <f>COUNTIFS(ローデータ!$B$12:$B$1011,1,ローデータ!$H$12:$H$1011,$A$76,ローデータ!$K$12:$K$1011,C73)</f>
        <v>16</v>
      </c>
      <c r="D76" s="213"/>
      <c r="E76" s="211">
        <f>COUNTIFS(ローデータ!$B$12:$B$1011,1,ローデータ!$H$12:$H$1011,$A$76,ローデータ!$K$12:$K$1011,E73)</f>
        <v>22</v>
      </c>
      <c r="F76" s="213"/>
      <c r="G76" s="211">
        <f>COUNTIFS(ローデータ!$B$12:$B$1011,1,ローデータ!$H$12:$H$1011,$A$76,ローデータ!$K$12:$K$1011,G73)</f>
        <v>8</v>
      </c>
      <c r="H76" s="212"/>
      <c r="I76" s="212"/>
      <c r="J76" s="104">
        <f t="shared" si="2"/>
        <v>46</v>
      </c>
    </row>
    <row r="77" spans="1:15" ht="14.1" customHeight="1" x14ac:dyDescent="0.15">
      <c r="A77" s="161">
        <v>3</v>
      </c>
      <c r="B77" s="50" t="s">
        <v>57</v>
      </c>
      <c r="C77" s="211">
        <f>COUNTIFS(ローデータ!$B$12:$B$1011,1,ローデータ!$H$12:$H$1011,$A$77,ローデータ!$K$12:$K$1011,C73)</f>
        <v>9</v>
      </c>
      <c r="D77" s="213"/>
      <c r="E77" s="211">
        <f>COUNTIFS(ローデータ!$B$12:$B$1011,1,ローデータ!$H$12:$H$1011,$A$77,ローデータ!$K$12:$K$1011,E73)</f>
        <v>10</v>
      </c>
      <c r="F77" s="213"/>
      <c r="G77" s="211">
        <f>COUNTIFS(ローデータ!$B$12:$B$1011,1,ローデータ!$H$12:$H$1011,$A$77,ローデータ!$K$12:$K$1011,G73)</f>
        <v>9</v>
      </c>
      <c r="H77" s="212"/>
      <c r="I77" s="212"/>
      <c r="J77" s="104">
        <f t="shared" si="2"/>
        <v>28</v>
      </c>
    </row>
    <row r="78" spans="1:15" ht="14.1" customHeight="1" x14ac:dyDescent="0.15">
      <c r="A78" s="161">
        <v>4</v>
      </c>
      <c r="B78" s="50" t="s">
        <v>58</v>
      </c>
      <c r="C78" s="211">
        <f>COUNTIFS(ローデータ!$B$12:$B$1011,1,ローデータ!$H$12:$H$1011,$A$78,ローデータ!$K$12:$K$1011,C73)</f>
        <v>9</v>
      </c>
      <c r="D78" s="213"/>
      <c r="E78" s="211">
        <f>COUNTIFS(ローデータ!$B$12:$B$1011,1,ローデータ!$H$12:$H$1011,$A$78,ローデータ!$K$12:$K$1011,E73)</f>
        <v>4</v>
      </c>
      <c r="F78" s="213"/>
      <c r="G78" s="211">
        <f>COUNTIFS(ローデータ!$B$12:$B$1011,1,ローデータ!$H$12:$H$1011,$A$78,ローデータ!$K$12:$K$1011,G73)</f>
        <v>7</v>
      </c>
      <c r="H78" s="212"/>
      <c r="I78" s="212"/>
      <c r="J78" s="104">
        <f t="shared" si="2"/>
        <v>20</v>
      </c>
    </row>
    <row r="79" spans="1:15" ht="14.1" customHeight="1" x14ac:dyDescent="0.15">
      <c r="A79" s="161">
        <v>5</v>
      </c>
      <c r="B79" s="50" t="s">
        <v>59</v>
      </c>
      <c r="C79" s="211">
        <f>COUNTIFS(ローデータ!$B$12:$B$1011,1,ローデータ!$H$12:$H$1011,$A$79,ローデータ!$K$12:$K$1011,C73)</f>
        <v>8</v>
      </c>
      <c r="D79" s="213"/>
      <c r="E79" s="211">
        <f>COUNTIFS(ローデータ!$B$12:$B$1011,1,ローデータ!$H$12:$H$1011,$A$79,ローデータ!$K$12:$K$1011,E73)</f>
        <v>6</v>
      </c>
      <c r="F79" s="213"/>
      <c r="G79" s="211">
        <f>COUNTIFS(ローデータ!$B$12:$B$1011,1,ローデータ!$H$12:$H$1011,$A$79,ローデータ!$K$12:$K$1011,G73)</f>
        <v>2</v>
      </c>
      <c r="H79" s="212"/>
      <c r="I79" s="212"/>
      <c r="J79" s="104">
        <f t="shared" si="2"/>
        <v>16</v>
      </c>
    </row>
    <row r="80" spans="1:15" ht="14.1" customHeight="1" x14ac:dyDescent="0.15">
      <c r="A80" s="161">
        <v>6</v>
      </c>
      <c r="B80" s="50" t="s">
        <v>60</v>
      </c>
      <c r="C80" s="211">
        <f>COUNTIFS(ローデータ!$B$12:$B$1011,1,ローデータ!$H$12:$H$1011,$A$80,ローデータ!$K$12:$K$1011,C73)</f>
        <v>4</v>
      </c>
      <c r="D80" s="213"/>
      <c r="E80" s="211">
        <f>COUNTIFS(ローデータ!$B$12:$B$1011,1,ローデータ!$H$12:$H$1011,$A$80,ローデータ!$K$12:$K$1011,E73)</f>
        <v>0</v>
      </c>
      <c r="F80" s="213"/>
      <c r="G80" s="211">
        <f>COUNTIFS(ローデータ!$B$12:$B$1011,1,ローデータ!$H$12:$H$1011,$A$80,ローデータ!$K$12:$K$1011,G73)</f>
        <v>1</v>
      </c>
      <c r="H80" s="212"/>
      <c r="I80" s="212"/>
      <c r="J80" s="104">
        <f t="shared" si="2"/>
        <v>5</v>
      </c>
    </row>
    <row r="81" spans="1:17" ht="14.1" customHeight="1" x14ac:dyDescent="0.15">
      <c r="A81" s="161">
        <v>7</v>
      </c>
      <c r="B81" s="50" t="s">
        <v>61</v>
      </c>
      <c r="C81" s="211">
        <f>COUNTIFS(ローデータ!$B$12:$B$1011,1,ローデータ!$H$12:$H$1011,$A$81,ローデータ!$K$12:$K$1011,C73)</f>
        <v>4</v>
      </c>
      <c r="D81" s="213"/>
      <c r="E81" s="211">
        <f>COUNTIFS(ローデータ!$B$12:$B$1011,1,ローデータ!$H$12:$H$1011,$A$81,ローデータ!$K$12:$K$1011,E73)</f>
        <v>0</v>
      </c>
      <c r="F81" s="213"/>
      <c r="G81" s="211">
        <f>COUNTIFS(ローデータ!$B$12:$B$1011,1,ローデータ!$H$12:$H$1011,$A$81,ローデータ!$K$12:$K$1011,G73)</f>
        <v>1</v>
      </c>
      <c r="H81" s="212"/>
      <c r="I81" s="212"/>
      <c r="J81" s="104">
        <f t="shared" si="2"/>
        <v>5</v>
      </c>
    </row>
    <row r="82" spans="1:17" ht="14.1" customHeight="1" x14ac:dyDescent="0.15">
      <c r="A82" s="161">
        <v>8</v>
      </c>
      <c r="B82" s="50" t="s">
        <v>62</v>
      </c>
      <c r="C82" s="211">
        <f>COUNTIFS(ローデータ!$B$12:$B$1011,1,ローデータ!$H$12:$H$1011,$A$82,ローデータ!$K$12:$K$1011,C73)</f>
        <v>0</v>
      </c>
      <c r="D82" s="213"/>
      <c r="E82" s="211">
        <f>COUNTIFS(ローデータ!$B$12:$B$1011,1,ローデータ!$H$12:$H$1011,$A$82,ローデータ!$K$12:$K$1011,E73)</f>
        <v>0</v>
      </c>
      <c r="F82" s="213"/>
      <c r="G82" s="211">
        <f>COUNTIFS(ローデータ!$B$12:$B$1011,1,ローデータ!$H$12:$H$1011,$A$82,ローデータ!$K$12:$K$1011,G73)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59">
        <v>9</v>
      </c>
      <c r="B83" s="68" t="s">
        <v>63</v>
      </c>
      <c r="C83" s="397">
        <f>COUNTIFS(ローデータ!$B$12:$B$1011,1,ローデータ!$H$12:$H$1011,$A$83,ローデータ!$K$12:$K$1011,C73)</f>
        <v>0</v>
      </c>
      <c r="D83" s="398"/>
      <c r="E83" s="397">
        <f>COUNTIFS(ローデータ!$B$12:$B$1011,1,ローデータ!$H$12:$H$1011,$A$83,ローデータ!$K$12:$K$1011,E73)</f>
        <v>0</v>
      </c>
      <c r="F83" s="398"/>
      <c r="G83" s="399">
        <f>COUNTIFS(ローデータ!$B$12:$B$1011,1,ローデータ!$H$12:$H$1011,$A$83,ローデータ!$K$12:$K$1011,G73)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50</v>
      </c>
      <c r="D84" s="403"/>
      <c r="E84" s="402">
        <f>SUM(E75:F83)</f>
        <v>42</v>
      </c>
      <c r="F84" s="403"/>
      <c r="G84" s="404">
        <f>SUM(G75:I83)</f>
        <v>28</v>
      </c>
      <c r="H84" s="404"/>
      <c r="I84" s="402"/>
      <c r="J84" s="106">
        <f t="shared" si="2"/>
        <v>120</v>
      </c>
    </row>
    <row r="85" spans="1:17" ht="14.1" customHeight="1" x14ac:dyDescent="0.15">
      <c r="A85" s="165"/>
      <c r="B85" s="165"/>
      <c r="C85" s="165"/>
      <c r="D85" s="165"/>
      <c r="E85" s="165"/>
      <c r="F85" s="165"/>
      <c r="G85" s="165"/>
      <c r="H85" s="165"/>
      <c r="I85" s="165"/>
      <c r="J85" s="9"/>
    </row>
    <row r="86" spans="1:17" ht="14.1" customHeight="1" x14ac:dyDescent="0.15">
      <c r="A86" s="79">
        <v>2.2000000000000002</v>
      </c>
      <c r="B86" s="34" t="s">
        <v>170</v>
      </c>
      <c r="C86" s="165"/>
      <c r="D86" s="165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65"/>
      <c r="D87" s="165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65"/>
      <c r="E88" s="9"/>
      <c r="F88" s="9"/>
      <c r="G88" s="9"/>
      <c r="H88" s="9"/>
      <c r="J88" s="166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54">
        <v>1</v>
      </c>
      <c r="D90" s="154">
        <v>2</v>
      </c>
      <c r="E90" s="154">
        <v>3</v>
      </c>
      <c r="F90" s="154">
        <v>4</v>
      </c>
      <c r="G90" s="15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61">
        <v>1</v>
      </c>
      <c r="K92" s="50" t="s">
        <v>55</v>
      </c>
      <c r="L92" s="88">
        <f>SUMIFS(ローデータ!$M$12:$M$1011,ローデータ!$B$12:$B$1011,1,ローデータ!$K$12:$K$1011,$B$21,ローデータ!$H$12:$H$1011,J92)</f>
        <v>0</v>
      </c>
      <c r="M92" s="88">
        <f>SUMIFS(ローデータ!$N$12:$N$1011,ローデータ!$B$12:$B$1011,1,ローデータ!$K$12:$K$1011,$B$21,ローデータ!$H$12:$H$1011,J92)</f>
        <v>0</v>
      </c>
      <c r="N92" s="88">
        <f>SUMIFS(ローデータ!$O$12:$O$1011,ローデータ!$B$12:$B$1011,1,ローデータ!$K$12:$K$1011,$B$21,ローデータ!$H$12:$H$1011,J92)</f>
        <v>0</v>
      </c>
      <c r="O92" s="88">
        <f>SUMIFS(ローデータ!$P$12:$P$1011,ローデータ!$B$12:$B$1011,1,ローデータ!$K$12:$K$1011,$B$21,ローデータ!$H$12:$H$1011,J92)</f>
        <v>0</v>
      </c>
      <c r="P92" s="108">
        <f>SUMIFS(ローデータ!$Q$12:$Q$1011,ローデータ!$B$12:$B$1011,1,ローデータ!$K$12:$K$1011,$B$21,ローデータ!$H$12:$H$1011,J92)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61">
        <v>1</v>
      </c>
      <c r="B93" s="50" t="s">
        <v>55</v>
      </c>
      <c r="C93" s="56">
        <f>COUNTIFS(ローデータ!$B$12:$B$1011,1,ローデータ!$K$12:$K$1011,$B$21,ローデータ!$L$12:$L$1011,$C$90,ローデータ!$H$12:$H$1011,A93)</f>
        <v>0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7">
        <f t="shared" ref="H93:H102" si="4">SUM(C93:G93)</f>
        <v>0</v>
      </c>
      <c r="J93" s="161">
        <v>2</v>
      </c>
      <c r="K93" s="50" t="s">
        <v>56</v>
      </c>
      <c r="L93" s="88">
        <f>SUMIFS(ローデータ!$M$12:$M$1011,ローデータ!$B$12:$B$1011,1,ローデータ!$K$12:$K$1011,$B$21,ローデータ!$H$12:$H$1011,J93)</f>
        <v>2</v>
      </c>
      <c r="M93" s="88">
        <f>SUMIFS(ローデータ!$N$12:$N$1011,ローデータ!$B$12:$B$1011,1,ローデータ!$K$12:$K$1011,$B$21,ローデータ!$H$12:$H$1011,J93)</f>
        <v>15</v>
      </c>
      <c r="N93" s="88">
        <f>SUMIFS(ローデータ!$O$12:$O$1011,ローデータ!$B$12:$B$1011,1,ローデータ!$K$12:$K$1011,$B$21,ローデータ!$H$12:$H$1011,J93)</f>
        <v>0</v>
      </c>
      <c r="O93" s="88">
        <f>SUMIFS(ローデータ!$P$12:$P$1011,ローデータ!$B$12:$B$1011,1,ローデータ!$K$12:$K$1011,$B$21,ローデータ!$H$12:$H$1011,J93)</f>
        <v>0</v>
      </c>
      <c r="P93" s="108">
        <f>SUMIFS(ローデータ!$Q$12:$Q$1011,ローデータ!$B$12:$B$1011,1,ローデータ!$K$12:$K$1011,$B$21,ローデータ!$H$12:$H$1011,J93)</f>
        <v>0</v>
      </c>
      <c r="Q93" s="103">
        <f t="shared" si="3"/>
        <v>17</v>
      </c>
    </row>
    <row r="94" spans="1:17" ht="14.1" customHeight="1" x14ac:dyDescent="0.15">
      <c r="A94" s="161">
        <v>2</v>
      </c>
      <c r="B94" s="50" t="s">
        <v>56</v>
      </c>
      <c r="C94" s="56">
        <f>COUNTIFS(ローデータ!$B$12:$B$1011,1,ローデータ!$K$12:$K$1011,$B$21,ローデータ!$L$12:$L$1011,$C$90,ローデータ!$H$12:$H$1011,A94)</f>
        <v>15</v>
      </c>
      <c r="D94" s="56">
        <f>COUNTIFS(ローデータ!$B$12:$B$1011,1,ローデータ!$K$12:$K$1011,$B$21,ローデータ!$L$12:$L$1011,$D$90,ローデータ!$H$12:$H$1011,A94)</f>
        <v>1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16</v>
      </c>
      <c r="J94" s="161">
        <v>3</v>
      </c>
      <c r="K94" s="50" t="s">
        <v>57</v>
      </c>
      <c r="L94" s="103">
        <f>SUMIFS(ローデータ!$M$12:$M$1011,ローデータ!$B$12:$B$1011,1,ローデータ!$K$12:$K$1011,$B$21,ローデータ!$H$12:$H$1011,J94)</f>
        <v>1</v>
      </c>
      <c r="M94" s="88">
        <f>SUMIFS(ローデータ!$N$12:$N$1011,ローデータ!$B$12:$B$1011,1,ローデータ!$K$12:$K$1011,$B$21,ローデータ!$H$12:$H$1011,J94)</f>
        <v>9</v>
      </c>
      <c r="N94" s="88">
        <f>SUMIFS(ローデータ!$O$12:$O$1011,ローデータ!$B$12:$B$1011,1,ローデータ!$K$12:$K$1011,$B$21,ローデータ!$H$12:$H$1011,J94)</f>
        <v>4</v>
      </c>
      <c r="O94" s="88">
        <f>SUMIFS(ローデータ!$P$12:$P$1011,ローデータ!$B$12:$B$1011,1,ローデータ!$K$12:$K$1011,$B$21,ローデータ!$H$12:$H$1011,J94)</f>
        <v>0</v>
      </c>
      <c r="P94" s="108">
        <f>SUMIFS(ローデータ!$Q$12:$Q$1011,ローデータ!$B$12:$B$1011,1,ローデータ!$K$12:$K$1011,$B$21,ローデータ!$H$12:$H$1011,J94)</f>
        <v>0</v>
      </c>
      <c r="Q94" s="103">
        <f t="shared" si="3"/>
        <v>14</v>
      </c>
    </row>
    <row r="95" spans="1:17" ht="14.1" customHeight="1" x14ac:dyDescent="0.15">
      <c r="A95" s="161">
        <v>3</v>
      </c>
      <c r="B95" s="50" t="s">
        <v>57</v>
      </c>
      <c r="C95" s="56">
        <f>COUNTIFS(ローデータ!$B$12:$B$1011,1,ローデータ!$K$12:$K$1011,$B$21,ローデータ!$L$12:$L$1011,$C$90,ローデータ!$H$12:$H$1011,A95)</f>
        <v>9</v>
      </c>
      <c r="D95" s="56">
        <f>COUNTIFS(ローデータ!$B$12:$B$1011,1,ローデータ!$K$12:$K$1011,$B$21,ローデータ!$L$12:$L$1011,$D$90,ローデータ!$H$12:$H$1011,A95)</f>
        <v>0</v>
      </c>
      <c r="E95" s="56">
        <f>COUNTIFS(ローデータ!$B$12:$B$1011,1,ローデータ!$K$12:$K$1011,$B$21,ローデータ!$L$12:$L$1011,$E$90,ローデータ!$H$12:$H$1011,A95)</f>
        <v>0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0</v>
      </c>
      <c r="H95" s="56">
        <f t="shared" si="4"/>
        <v>9</v>
      </c>
      <c r="J95" s="161">
        <v>4</v>
      </c>
      <c r="K95" s="50" t="s">
        <v>58</v>
      </c>
      <c r="L95" s="103">
        <f>SUMIFS(ローデータ!$M$12:$M$1011,ローデータ!$B$12:$B$1011,1,ローデータ!$K$12:$K$1011,$B$21,ローデータ!$H$12:$H$1011,J95)</f>
        <v>2</v>
      </c>
      <c r="M95" s="88">
        <f>SUMIFS(ローデータ!$N$12:$N$1011,ローデータ!$B$12:$B$1011,1,ローデータ!$K$12:$K$1011,$B$21,ローデータ!$H$12:$H$1011,J95)</f>
        <v>6</v>
      </c>
      <c r="N95" s="88">
        <f>SUMIFS(ローデータ!$O$12:$O$1011,ローデータ!$B$12:$B$1011,1,ローデータ!$K$12:$K$1011,$B$21,ローデータ!$H$12:$H$1011,J95)</f>
        <v>3</v>
      </c>
      <c r="O95" s="88">
        <f>SUMIFS(ローデータ!$P$12:$P$1011,ローデータ!$B$12:$B$1011,1,ローデータ!$K$12:$K$1011,$B$21,ローデータ!$H$12:$H$1011,J95)</f>
        <v>0</v>
      </c>
      <c r="P95" s="108">
        <f>SUMIFS(ローデータ!$Q$12:$Q$1011,ローデータ!$B$12:$B$1011,1,ローデータ!$K$12:$K$1011,$B$21,ローデータ!$H$12:$H$1011,J95)</f>
        <v>0</v>
      </c>
      <c r="Q95" s="103">
        <f t="shared" si="3"/>
        <v>11</v>
      </c>
    </row>
    <row r="96" spans="1:17" ht="14.1" customHeight="1" x14ac:dyDescent="0.15">
      <c r="A96" s="161">
        <v>4</v>
      </c>
      <c r="B96" s="50" t="s">
        <v>58</v>
      </c>
      <c r="C96" s="56">
        <f>COUNTIFS(ローデータ!$B$12:$B$1011,1,ローデータ!$K$12:$K$1011,$B$21,ローデータ!$L$12:$L$1011,$C$90,ローデータ!$H$12:$H$1011,A96)</f>
        <v>9</v>
      </c>
      <c r="D96" s="56">
        <f>COUNTIFS(ローデータ!$B$12:$B$1011,1,ローデータ!$K$12:$K$1011,$B$21,ローデータ!$L$12:$L$1011,$D$90,ローデータ!$H$12:$H$1011,A96)</f>
        <v>0</v>
      </c>
      <c r="E96" s="56">
        <f>COUNTIFS(ローデータ!$B$12:$B$1011,1,ローデータ!$K$12:$K$1011,$B$21,ローデータ!$L$12:$L$1011,$E$90,ローデータ!$H$12:$H$1011,A96)</f>
        <v>0</v>
      </c>
      <c r="F96" s="56">
        <f>COUNTIFS(ローデータ!$B$12:$B$1011,1,ローデータ!$K$12:$K$1011,$B$21,ローデータ!$L$12:$L$1011,$F$90,ローデータ!$H$12:$H$1011,A96)</f>
        <v>0</v>
      </c>
      <c r="G96" s="56">
        <f>COUNTIFS(ローデータ!$B$12:$B$1011,1,ローデータ!$K$12:$K$1011,$B$21,ローデータ!$L$12:$L$1011,$G$90,ローデータ!$H$12:$H$1011,A96)</f>
        <v>0</v>
      </c>
      <c r="H96" s="56">
        <f t="shared" si="4"/>
        <v>9</v>
      </c>
      <c r="J96" s="161">
        <v>5</v>
      </c>
      <c r="K96" s="50" t="s">
        <v>59</v>
      </c>
      <c r="L96" s="103">
        <f>SUMIFS(ローデータ!$M$12:$M$1011,ローデータ!$B$12:$B$1011,1,ローデータ!$K$12:$K$1011,$B$21,ローデータ!$H$12:$H$1011,J96)</f>
        <v>2</v>
      </c>
      <c r="M96" s="88">
        <f>SUMIFS(ローデータ!$N$12:$N$1011,ローデータ!$B$12:$B$1011,1,ローデータ!$K$12:$K$1011,$B$21,ローデータ!$H$12:$H$1011,J96)</f>
        <v>10</v>
      </c>
      <c r="N96" s="88">
        <f>SUMIFS(ローデータ!$O$12:$O$1011,ローデータ!$B$12:$B$1011,1,ローデータ!$K$12:$K$1011,$B$21,ローデータ!$H$12:$H$1011,J96)</f>
        <v>1</v>
      </c>
      <c r="O96" s="88">
        <f>SUMIFS(ローデータ!$P$12:$P$1011,ローデータ!$B$12:$B$1011,1,ローデータ!$K$12:$K$1011,$B$21,ローデータ!$H$12:$H$1011,J96)</f>
        <v>0</v>
      </c>
      <c r="P96" s="108">
        <f>SUMIFS(ローデータ!$Q$12:$Q$1011,ローデータ!$B$12:$B$1011,1,ローデータ!$K$12:$K$1011,$B$21,ローデータ!$H$12:$H$1011,J96)</f>
        <v>0</v>
      </c>
      <c r="Q96" s="103">
        <f t="shared" si="3"/>
        <v>13</v>
      </c>
    </row>
    <row r="97" spans="1:17" ht="14.1" customHeight="1" x14ac:dyDescent="0.15">
      <c r="A97" s="161">
        <v>5</v>
      </c>
      <c r="B97" s="50" t="s">
        <v>59</v>
      </c>
      <c r="C97" s="56">
        <f>COUNTIFS(ローデータ!$B$12:$B$1011,1,ローデータ!$K$12:$K$1011,$B$21,ローデータ!$L$12:$L$1011,$C$90,ローデータ!$H$12:$H$1011,A97)</f>
        <v>8</v>
      </c>
      <c r="D97" s="56">
        <f>COUNTIFS(ローデータ!$B$12:$B$1011,1,ローデータ!$K$12:$K$1011,$B$21,ローデータ!$L$12:$L$1011,$D$90,ローデータ!$H$12:$H$1011,A97)</f>
        <v>0</v>
      </c>
      <c r="E97" s="56">
        <f>COUNTIFS(ローデータ!$B$12:$B$1011,1,ローデータ!$K$12:$K$1011,$B$21,ローデータ!$L$12:$L$1011,$E$90,ローデータ!$H$12:$H$1011,A97)</f>
        <v>0</v>
      </c>
      <c r="F97" s="56">
        <f>COUNTIFS(ローデータ!$B$12:$B$1011,1,ローデータ!$K$12:$K$1011,$B$21,ローデータ!$L$12:$L$1011,$F$90,ローデータ!$H$12:$H$1011,A97)</f>
        <v>0</v>
      </c>
      <c r="G97" s="56">
        <f>COUNTIFS(ローデータ!$B$12:$B$1011,1,ローデータ!$K$12:$K$1011,$B$21,ローデータ!$L$12:$L$1011,$G$90,ローデータ!$H$12:$H$1011,A97)</f>
        <v>0</v>
      </c>
      <c r="H97" s="56">
        <f t="shared" si="4"/>
        <v>8</v>
      </c>
      <c r="J97" s="161">
        <v>6</v>
      </c>
      <c r="K97" s="50" t="s">
        <v>60</v>
      </c>
      <c r="L97" s="103">
        <f>SUMIFS(ローデータ!$M$12:$M$1011,ローデータ!$B$12:$B$1011,1,ローデータ!$K$12:$K$1011,$B$21,ローデータ!$H$12:$H$1011,J97)</f>
        <v>2</v>
      </c>
      <c r="M97" s="88">
        <f>SUMIFS(ローデータ!$N$12:$N$1011,ローデータ!$B$12:$B$1011,1,ローデータ!$K$12:$K$1011,$B$21,ローデータ!$H$12:$H$1011,J97)</f>
        <v>1</v>
      </c>
      <c r="N97" s="88">
        <f>SUMIFS(ローデータ!$O$12:$O$1011,ローデータ!$B$12:$B$1011,1,ローデータ!$K$12:$K$1011,$B$21,ローデータ!$H$12:$H$1011,J97)</f>
        <v>1</v>
      </c>
      <c r="O97" s="88">
        <f>SUMIFS(ローデータ!$P$12:$P$1011,ローデータ!$B$12:$B$1011,1,ローデータ!$K$12:$K$1011,$B$21,ローデータ!$H$12:$H$1011,J97)</f>
        <v>0</v>
      </c>
      <c r="P97" s="108">
        <f>SUMIFS(ローデータ!$Q$12:$Q$1011,ローデータ!$B$12:$B$1011,1,ローデータ!$K$12:$K$1011,$B$21,ローデータ!$H$12:$H$1011,J97)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61">
        <v>6</v>
      </c>
      <c r="B98" s="50" t="s">
        <v>60</v>
      </c>
      <c r="C98" s="56">
        <f>COUNTIFS(ローデータ!$B$12:$B$1011,1,ローデータ!$K$12:$K$1011,$B$21,ローデータ!$L$12:$L$1011,$C$90,ローデータ!$H$12:$H$1011,A98)</f>
        <v>4</v>
      </c>
      <c r="D98" s="56">
        <f>COUNTIFS(ローデータ!$B$12:$B$1011,1,ローデータ!$K$12:$K$1011,$B$21,ローデータ!$L$12:$L$1011,$D$90,ローデータ!$H$12:$H$1011,A98)</f>
        <v>0</v>
      </c>
      <c r="E98" s="56">
        <f>COUNTIFS(ローデータ!$B$12:$B$1011,1,ローデータ!$K$12:$K$1011,$B$21,ローデータ!$L$12:$L$1011,$E$90,ローデータ!$H$12:$H$1011,A98)</f>
        <v>0</v>
      </c>
      <c r="F98" s="56">
        <f>COUNTIFS(ローデータ!$B$12:$B$1011,1,ローデータ!$K$12:$K$1011,$B$21,ローデータ!$L$12:$L$1011,$F$90,ローデータ!$H$12:$H$1011,A98)</f>
        <v>0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4</v>
      </c>
      <c r="J98" s="161">
        <v>7</v>
      </c>
      <c r="K98" s="50" t="s">
        <v>61</v>
      </c>
      <c r="L98" s="103">
        <f>SUMIFS(ローデータ!$M$12:$M$1011,ローデータ!$B$12:$B$1011,1,ローデータ!$K$12:$K$1011,$B$21,ローデータ!$H$12:$H$1011,J98)</f>
        <v>2</v>
      </c>
      <c r="M98" s="88">
        <f>SUMIFS(ローデータ!$N$12:$N$1011,ローデータ!$B$12:$B$1011,1,ローデータ!$K$12:$K$1011,$B$21,ローデータ!$H$12:$H$1011,J98)</f>
        <v>3</v>
      </c>
      <c r="N98" s="88">
        <f>SUMIFS(ローデータ!$O$12:$O$1011,ローデータ!$B$12:$B$1011,1,ローデータ!$K$12:$K$1011,$B$21,ローデータ!$H$12:$H$1011,J98)</f>
        <v>0</v>
      </c>
      <c r="O98" s="88">
        <f>SUMIFS(ローデータ!$P$12:$P$1011,ローデータ!$B$12:$B$1011,1,ローデータ!$K$12:$K$1011,$B$21,ローデータ!$H$12:$H$1011,J98)</f>
        <v>0</v>
      </c>
      <c r="P98" s="108">
        <f>SUMIFS(ローデータ!$Q$12:$Q$1011,ローデータ!$B$12:$B$1011,1,ローデータ!$K$12:$K$1011,$B$21,ローデータ!$H$12:$H$1011,J98)</f>
        <v>0</v>
      </c>
      <c r="Q98" s="103">
        <f t="shared" si="3"/>
        <v>5</v>
      </c>
    </row>
    <row r="99" spans="1:17" ht="14.1" customHeight="1" x14ac:dyDescent="0.15">
      <c r="A99" s="161">
        <v>7</v>
      </c>
      <c r="B99" s="50" t="s">
        <v>61</v>
      </c>
      <c r="C99" s="56">
        <f>COUNTIFS(ローデータ!$B$12:$B$1011,1,ローデータ!$K$12:$K$1011,$B$21,ローデータ!$L$12:$L$1011,$C$90,ローデータ!$H$12:$H$1011,A99)</f>
        <v>4</v>
      </c>
      <c r="D99" s="56">
        <f>COUNTIFS(ローデータ!$B$12:$B$1011,1,ローデータ!$K$12:$K$1011,$B$21,ローデータ!$L$12:$L$1011,$D$90,ローデータ!$H$12:$H$1011,A99)</f>
        <v>0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4</v>
      </c>
      <c r="J99" s="161">
        <v>8</v>
      </c>
      <c r="K99" s="50" t="s">
        <v>62</v>
      </c>
      <c r="L99" s="103">
        <f>SUMIFS(ローデータ!$M$12:$M$1011,ローデータ!$B$12:$B$1011,1,ローデータ!$K$12:$K$1011,$B$21,ローデータ!$H$12:$H$1011,J99)</f>
        <v>0</v>
      </c>
      <c r="M99" s="88">
        <f>SUMIFS(ローデータ!$N$12:$N$1011,ローデータ!$B$12:$B$1011,1,ローデータ!$K$12:$K$1011,$B$21,ローデータ!$H$12:$H$1011,J99)</f>
        <v>0</v>
      </c>
      <c r="N99" s="88">
        <f>SUMIFS(ローデータ!$O$12:$O$1011,ローデータ!$B$12:$B$1011,1,ローデータ!$K$12:$K$1011,$B$21,ローデータ!$H$12:$H$1011,J99)</f>
        <v>0</v>
      </c>
      <c r="O99" s="88">
        <f>SUMIFS(ローデータ!$P$12:$P$1011,ローデータ!$B$12:$B$1011,1,ローデータ!$K$12:$K$1011,$B$21,ローデータ!$H$12:$H$1011,J99)</f>
        <v>0</v>
      </c>
      <c r="P99" s="108">
        <f>SUMIFS(ローデータ!$Q$12:$Q$1011,ローデータ!$B$12:$B$1011,1,ローデータ!$K$12:$K$1011,$B$21,ローデータ!$H$12:$H$1011,J99)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61">
        <v>8</v>
      </c>
      <c r="B100" s="50" t="s">
        <v>62</v>
      </c>
      <c r="C100" s="56">
        <f>COUNTIFS(ローデータ!$B$12:$B$1011,1,ローデータ!$K$12:$K$1011,$B$21,ローデータ!$L$12:$L$1011,$C$90,ローデータ!$H$12:$H$1011,A100)</f>
        <v>0</v>
      </c>
      <c r="D100" s="56">
        <f>COUNTIFS(ローデータ!$B$12:$B$1011,1,ローデータ!$K$12:$K$1011,$B$21,ローデータ!$L$12:$L$1011,$D$90,ローデータ!$H$12:$H$1011,A100)</f>
        <v>0</v>
      </c>
      <c r="E100" s="56">
        <f>COUNTIFS(ローデータ!$B$12:$B$1011,1,ローデータ!$K$12:$K$1011,$B$21,ローデータ!$L$12:$L$1011,$E$90,ローデータ!$H$12:$H$1011,A100)</f>
        <v>0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0</v>
      </c>
      <c r="J100" s="159">
        <v>9</v>
      </c>
      <c r="K100" s="68" t="s">
        <v>63</v>
      </c>
      <c r="L100" s="103">
        <f>SUMIFS(ローデータ!$M$12:$M$1011,ローデータ!$B$12:$B$1011,1,ローデータ!$K$12:$K$1011,$B$21,ローデータ!$H$12:$H$1011,J100)</f>
        <v>0</v>
      </c>
      <c r="M100" s="88">
        <f>SUMIFS(ローデータ!$N$12:$N$1011,ローデータ!$B$12:$B$1011,1,ローデータ!$K$12:$K$1011,$B$21,ローデータ!$H$12:$H$1011,J100)</f>
        <v>0</v>
      </c>
      <c r="N100" s="88">
        <f>SUMIFS(ローデータ!$O$12:$O$1011,ローデータ!$B$12:$B$1011,1,ローデータ!$K$12:$K$1011,$B$21,ローデータ!$H$12:$H$1011,J100)</f>
        <v>0</v>
      </c>
      <c r="O100" s="88">
        <f>SUMIFS(ローデータ!$P$12:$P$1011,ローデータ!$B$12:$B$1011,1,ローデータ!$K$12:$K$1011,$B$21,ローデータ!$H$12:$H$1011,J100)</f>
        <v>0</v>
      </c>
      <c r="P100" s="108">
        <f>SUMIFS(ローデータ!$Q$12:$Q$1011,ローデータ!$B$12:$B$1011,1,ローデータ!$K$12:$K$1011,$B$21,ローデータ!$H$12:$H$1011,J100)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59">
        <v>9</v>
      </c>
      <c r="B101" s="68" t="s">
        <v>63</v>
      </c>
      <c r="C101" s="56">
        <f>COUNTIFS(ローデータ!$B$12:$B$1011,1,ローデータ!$K$12:$K$1011,$B$21,ローデータ!$L$12:$L$1011,$C$90,ローデータ!$H$12:$H$1011,A101)</f>
        <v>0</v>
      </c>
      <c r="D101" s="56">
        <f>COUNTIFS(ローデータ!$B$12:$B$1011,1,ローデータ!$K$12:$K$1011,$B$21,ローデータ!$L$12:$L$1011,$D$90,ローデータ!$H$12:$H$1011,A101)</f>
        <v>0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0</v>
      </c>
      <c r="J101" s="155" t="s">
        <v>51</v>
      </c>
      <c r="K101" s="156"/>
      <c r="L101" s="103">
        <f>SUM(L92:L100)</f>
        <v>11</v>
      </c>
      <c r="M101" s="103">
        <f>SUM(M92:M100)</f>
        <v>44</v>
      </c>
      <c r="N101" s="103">
        <f>SUM(N92:N100)</f>
        <v>9</v>
      </c>
      <c r="O101" s="103">
        <f>SUM(O92:O100)</f>
        <v>0</v>
      </c>
      <c r="P101" s="103">
        <f>SUM(P92:P100)</f>
        <v>0</v>
      </c>
      <c r="Q101" s="103">
        <f t="shared" si="3"/>
        <v>64</v>
      </c>
    </row>
    <row r="102" spans="1:17" ht="14.1" customHeight="1" x14ac:dyDescent="0.15">
      <c r="A102" s="155" t="s">
        <v>51</v>
      </c>
      <c r="B102" s="156"/>
      <c r="C102" s="56">
        <f>SUM(C93:C101)</f>
        <v>49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50</v>
      </c>
    </row>
    <row r="103" spans="1:17" ht="14.1" customHeight="1" x14ac:dyDescent="0.15">
      <c r="B103" s="34"/>
      <c r="L103" s="34"/>
    </row>
    <row r="104" spans="1:17" ht="14.1" customHeight="1" x14ac:dyDescent="0.15">
      <c r="A104" s="166" t="s">
        <v>175</v>
      </c>
      <c r="B104" s="34" t="s">
        <v>215</v>
      </c>
      <c r="L104" s="34"/>
    </row>
    <row r="105" spans="1:17" ht="14.1" customHeight="1" x14ac:dyDescent="0.15">
      <c r="A105" s="166" t="s">
        <v>176</v>
      </c>
      <c r="B105" s="40" t="s">
        <v>115</v>
      </c>
      <c r="C105" s="165"/>
      <c r="D105" s="9"/>
      <c r="E105" s="9"/>
      <c r="F105" s="9"/>
      <c r="G105" s="9"/>
      <c r="I105" s="166" t="s">
        <v>178</v>
      </c>
      <c r="J105" s="40" t="s">
        <v>89</v>
      </c>
      <c r="K105" s="165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54">
        <v>1</v>
      </c>
      <c r="D107" s="154">
        <v>2</v>
      </c>
      <c r="E107" s="15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60" t="s">
        <v>68</v>
      </c>
      <c r="D108" s="160" t="s">
        <v>67</v>
      </c>
      <c r="E108" s="160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COUNTIFS(ローデータ!$B$12:$B$1011,1,ローデータ!$K$12:$K$1011,$D$21,ローデータ!$S$12:$S$1011,$C$107,ローデータ!$H$12:$H$1011,A109)</f>
        <v>0</v>
      </c>
      <c r="D109" s="109">
        <f>COUNTIFS(ローデータ!$B$12:$B$1011,1,ローデータ!$K$12:$K$1011,$D$21,ローデータ!$S$12:$S$1011,$D$107,ローデータ!$H$12:$H$1011,A109)</f>
        <v>0</v>
      </c>
      <c r="E109" s="109">
        <f>COUNTIFS(ローデータ!$B$12:$B$1011,1,ローデータ!$K$12:$K$1011,$D$21,ローデータ!$S$12:$S$1011,$E$107,ローデータ!$H$12:$H$1011,A109)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SUMIFS(ローデータ!$T$12:$T$1011,ローデータ!$B$12:$B$1011,1,ローデータ!$K$12:$K$1011,$D$21,ローデータ!$H$12:$H$1011,H109)</f>
        <v>0</v>
      </c>
      <c r="K109" s="109">
        <f>SUMIFS(ローデータ!$U$12:$U$1011,ローデータ!$B$12:$B$1011,1,ローデータ!$K$12:$K$1011,$D$21,ローデータ!$H$12:$H$1011,H109)</f>
        <v>0</v>
      </c>
      <c r="L109" s="109">
        <f>SUMIFS(ローデータ!$V$12:$V$1011,ローデータ!$B$12:$B$1011,1,ローデータ!$K$12:$K$1011,$D$21,ローデータ!$H$12:$H$1011,H109)</f>
        <v>0</v>
      </c>
      <c r="M109" s="109">
        <f>SUMIFS(ローデータ!$W$12:$W$1011,ローデータ!$B$12:$B$1011,1,ローデータ!$K$12:$K$1011,$D$21,ローデータ!$H$12:$H$1011,H109)</f>
        <v>0</v>
      </c>
      <c r="N109" s="109">
        <f>SUMIFS(ローデータ!$X$12:$X$1011,ローデータ!$B$12:$B$1011,1,ローデータ!$K$12:$K$1011,$D$21,ローデータ!$H$12:$H$1011,H109)</f>
        <v>0</v>
      </c>
      <c r="O109" s="109">
        <f>SUMIFS(ローデータ!$Y$12:$Y$1011,ローデータ!$B$12:$B$1011,1,ローデータ!$K$12:$K$1011,$D$21,ローデータ!$H$12:$H$1011,H109)</f>
        <v>0</v>
      </c>
      <c r="P109" s="109">
        <f>SUMIFS(ローデータ!$Z$12:$Z$1011,ローデータ!$B$12:$B$1011,1,ローデータ!$K$12:$K$1011,$D$21,ローデータ!$H$12:$H$1011,H109)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COUNTIFS(ローデータ!$B$12:$B$1011,1,ローデータ!$K$12:$K$1011,$D$21,ローデータ!$S$12:$S$1011,$C$107,ローデータ!$H$12:$H$1011,A110)</f>
        <v>22</v>
      </c>
      <c r="D110" s="109">
        <f>COUNTIFS(ローデータ!$B$12:$B$1011,1,ローデータ!$K$12:$K$1011,$D$21,ローデータ!$S$12:$S$1011,$D$107,ローデータ!$H$12:$H$1011,A110)</f>
        <v>0</v>
      </c>
      <c r="E110" s="109">
        <f>COUNTIFS(ローデータ!$B$12:$B$1011,1,ローデータ!$K$12:$K$1011,$D$21,ローデータ!$S$12:$S$1011,$E$107,ローデータ!$H$12:$H$1011,A110)</f>
        <v>0</v>
      </c>
      <c r="F110" s="110">
        <f t="shared" ref="F110:F117" si="6">SUM(C110:E110)</f>
        <v>22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SUMIFS(ローデータ!$T$12:$T$1011,ローデータ!$B$12:$B$1011,1,ローデータ!$K$12:$K$1011,$D$21,ローデータ!$H$12:$H$1011,H110)</f>
        <v>3</v>
      </c>
      <c r="K110" s="109">
        <f>SUMIFS(ローデータ!$U$12:$U$1011,ローデータ!$B$12:$B$1011,1,ローデータ!$K$12:$K$1011,$D$21,ローデータ!$H$12:$H$1011,H110)</f>
        <v>18</v>
      </c>
      <c r="L110" s="109">
        <f>SUMIFS(ローデータ!$V$12:$V$1011,ローデータ!$B$12:$B$1011,1,ローデータ!$K$12:$K$1011,$D$21,ローデータ!$H$12:$H$1011,H110)</f>
        <v>0</v>
      </c>
      <c r="M110" s="109">
        <f>SUMIFS(ローデータ!$W$12:$W$1011,ローデータ!$B$12:$B$1011,1,ローデータ!$K$12:$K$1011,$D$21,ローデータ!$H$12:$H$1011,H110)</f>
        <v>0</v>
      </c>
      <c r="N110" s="109">
        <f>SUMIFS(ローデータ!$X$12:$X$1011,ローデータ!$B$12:$B$1011,1,ローデータ!$K$12:$K$1011,$D$21,ローデータ!$H$12:$H$1011,H110)</f>
        <v>3</v>
      </c>
      <c r="O110" s="109">
        <f>SUMIFS(ローデータ!$Y$12:$Y$1011,ローデータ!$B$12:$B$1011,1,ローデータ!$K$12:$K$1011,$D$21,ローデータ!$H$12:$H$1011,H110)</f>
        <v>0</v>
      </c>
      <c r="P110" s="109">
        <f>SUMIFS(ローデータ!$Z$12:$Z$1011,ローデータ!$B$12:$B$1011,1,ローデータ!$K$12:$K$1011,$D$21,ローデータ!$H$12:$H$1011,H110)</f>
        <v>0</v>
      </c>
      <c r="Q110" s="111">
        <f t="shared" si="5"/>
        <v>24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COUNTIFS(ローデータ!$B$12:$B$1011,1,ローデータ!$K$12:$K$1011,$D$21,ローデータ!$S$12:$S$1011,$C$107,ローデータ!$H$12:$H$1011,A111)</f>
        <v>9</v>
      </c>
      <c r="D111" s="109">
        <f>COUNTIFS(ローデータ!$B$12:$B$1011,1,ローデータ!$K$12:$K$1011,$D$21,ローデータ!$S$12:$S$1011,$D$107,ローデータ!$H$12:$H$1011,A111)</f>
        <v>0</v>
      </c>
      <c r="E111" s="109">
        <f>COUNTIFS(ローデータ!$B$12:$B$1011,1,ローデータ!$K$12:$K$1011,$D$21,ローデータ!$S$12:$S$1011,$E$107,ローデータ!$H$12:$H$1011,A111)</f>
        <v>1</v>
      </c>
      <c r="F111" s="110">
        <f t="shared" si="6"/>
        <v>10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SUMIFS(ローデータ!$T$12:$T$1011,ローデータ!$B$12:$B$1011,1,ローデータ!$K$12:$K$1011,$D$21,ローデータ!$H$12:$H$1011,H111)</f>
        <v>1</v>
      </c>
      <c r="K111" s="109">
        <f>SUMIFS(ローデータ!$U$12:$U$1011,ローデータ!$B$12:$B$1011,1,ローデータ!$K$12:$K$1011,$D$21,ローデータ!$H$12:$H$1011,H111)</f>
        <v>9</v>
      </c>
      <c r="L111" s="109">
        <f>SUMIFS(ローデータ!$V$12:$V$1011,ローデータ!$B$12:$B$1011,1,ローデータ!$K$12:$K$1011,$D$21,ローデータ!$H$12:$H$1011,H111)</f>
        <v>0</v>
      </c>
      <c r="M111" s="109">
        <f>SUMIFS(ローデータ!$W$12:$W$1011,ローデータ!$B$12:$B$1011,1,ローデータ!$K$12:$K$1011,$D$21,ローデータ!$H$12:$H$1011,H111)</f>
        <v>0</v>
      </c>
      <c r="N111" s="109">
        <f>SUMIFS(ローデータ!$X$12:$X$1011,ローデータ!$B$12:$B$1011,1,ローデータ!$K$12:$K$1011,$D$21,ローデータ!$H$12:$H$1011,H111)</f>
        <v>0</v>
      </c>
      <c r="O111" s="109">
        <f>SUMIFS(ローデータ!$Y$12:$Y$1011,ローデータ!$B$12:$B$1011,1,ローデータ!$K$12:$K$1011,$D$21,ローデータ!$H$12:$H$1011,H111)</f>
        <v>0</v>
      </c>
      <c r="P111" s="109">
        <f>SUMIFS(ローデータ!$Z$12:$Z$1011,ローデータ!$B$12:$B$1011,1,ローデータ!$K$12:$K$1011,$D$21,ローデータ!$H$12:$H$1011,H111)</f>
        <v>0</v>
      </c>
      <c r="Q111" s="111">
        <f t="shared" si="5"/>
        <v>10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COUNTIFS(ローデータ!$B$12:$B$1011,1,ローデータ!$K$12:$K$1011,$D$21,ローデータ!$S$12:$S$1011,$C$107,ローデータ!$H$12:$H$1011,A112)</f>
        <v>3</v>
      </c>
      <c r="D112" s="109">
        <f>COUNTIFS(ローデータ!$B$12:$B$1011,1,ローデータ!$K$12:$K$1011,$D$21,ローデータ!$S$12:$S$1011,$D$107,ローデータ!$H$12:$H$1011,A112)</f>
        <v>0</v>
      </c>
      <c r="E112" s="109">
        <f>COUNTIFS(ローデータ!$B$12:$B$1011,1,ローデータ!$K$12:$K$1011,$D$21,ローデータ!$S$12:$S$1011,$E$107,ローデータ!$H$12:$H$1011,A112)</f>
        <v>1</v>
      </c>
      <c r="F112" s="110">
        <f t="shared" si="6"/>
        <v>4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SUMIFS(ローデータ!$T$12:$T$1011,ローデータ!$B$12:$B$1011,1,ローデータ!$K$12:$K$1011,$D$21,ローデータ!$H$12:$H$1011,H112)</f>
        <v>1</v>
      </c>
      <c r="K112" s="109">
        <f>SUMIFS(ローデータ!$U$12:$U$1011,ローデータ!$B$12:$B$1011,1,ローデータ!$K$12:$K$1011,$D$21,ローデータ!$H$12:$H$1011,H112)</f>
        <v>3</v>
      </c>
      <c r="L112" s="109">
        <f>SUMIFS(ローデータ!$V$12:$V$1011,ローデータ!$B$12:$B$1011,1,ローデータ!$K$12:$K$1011,$D$21,ローデータ!$H$12:$H$1011,H112)</f>
        <v>0</v>
      </c>
      <c r="M112" s="109">
        <f>SUMIFS(ローデータ!$W$12:$W$1011,ローデータ!$B$12:$B$1011,1,ローデータ!$K$12:$K$1011,$D$21,ローデータ!$H$12:$H$1011,H112)</f>
        <v>0</v>
      </c>
      <c r="N112" s="109">
        <f>SUMIFS(ローデータ!$X$12:$X$1011,ローデータ!$B$12:$B$1011,1,ローデータ!$K$12:$K$1011,$D$21,ローデータ!$H$12:$H$1011,H112)</f>
        <v>0</v>
      </c>
      <c r="O112" s="109">
        <f>SUMIFS(ローデータ!$Y$12:$Y$1011,ローデータ!$B$12:$B$1011,1,ローデータ!$K$12:$K$1011,$D$21,ローデータ!$H$12:$H$1011,H112)</f>
        <v>0</v>
      </c>
      <c r="P112" s="109">
        <f>SUMIFS(ローデータ!$Z$12:$Z$1011,ローデータ!$B$12:$B$1011,1,ローデータ!$K$12:$K$1011,$D$21,ローデータ!$H$12:$H$1011,H112)</f>
        <v>0</v>
      </c>
      <c r="Q112" s="111">
        <f t="shared" si="5"/>
        <v>4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COUNTIFS(ローデータ!$B$12:$B$1011,1,ローデータ!$K$12:$K$1011,$D$21,ローデータ!$S$12:$S$1011,$C$107,ローデータ!$H$12:$H$1011,A113)</f>
        <v>5</v>
      </c>
      <c r="D113" s="109">
        <f>COUNTIFS(ローデータ!$B$12:$B$1011,1,ローデータ!$K$12:$K$1011,$D$21,ローデータ!$S$12:$S$1011,$D$107,ローデータ!$H$12:$H$1011,A113)</f>
        <v>0</v>
      </c>
      <c r="E113" s="109">
        <f>COUNTIFS(ローデータ!$B$12:$B$1011,1,ローデータ!$K$12:$K$1011,$D$21,ローデータ!$S$12:$S$1011,$E$107,ローデータ!$H$12:$H$1011,A113)</f>
        <v>1</v>
      </c>
      <c r="F113" s="110">
        <f t="shared" si="6"/>
        <v>6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SUMIFS(ローデータ!$T$12:$T$1011,ローデータ!$B$12:$B$1011,1,ローデータ!$K$12:$K$1011,$D$21,ローデータ!$H$12:$H$1011,H113)</f>
        <v>1</v>
      </c>
      <c r="K113" s="109">
        <f>SUMIFS(ローデータ!$U$12:$U$1011,ローデータ!$B$12:$B$1011,1,ローデータ!$K$12:$K$1011,$D$21,ローデータ!$H$12:$H$1011,H113)</f>
        <v>4</v>
      </c>
      <c r="L113" s="109">
        <f>SUMIFS(ローデータ!$V$12:$V$1011,ローデータ!$B$12:$B$1011,1,ローデータ!$K$12:$K$1011,$D$21,ローデータ!$H$12:$H$1011,H113)</f>
        <v>1</v>
      </c>
      <c r="M113" s="109">
        <f>SUMIFS(ローデータ!$W$12:$W$1011,ローデータ!$B$12:$B$1011,1,ローデータ!$K$12:$K$1011,$D$21,ローデータ!$H$12:$H$1011,H113)</f>
        <v>0</v>
      </c>
      <c r="N113" s="109">
        <f>SUMIFS(ローデータ!$X$12:$X$1011,ローデータ!$B$12:$B$1011,1,ローデータ!$K$12:$K$1011,$D$21,ローデータ!$H$12:$H$1011,H113)</f>
        <v>0</v>
      </c>
      <c r="O113" s="109">
        <f>SUMIFS(ローデータ!$Y$12:$Y$1011,ローデータ!$B$12:$B$1011,1,ローデータ!$K$12:$K$1011,$D$21,ローデータ!$H$12:$H$1011,H113)</f>
        <v>0</v>
      </c>
      <c r="P113" s="109">
        <f>SUMIFS(ローデータ!$Z$12:$Z$1011,ローデータ!$B$12:$B$1011,1,ローデータ!$K$12:$K$1011,$D$21,ローデータ!$H$12:$H$1011,H113)</f>
        <v>0</v>
      </c>
      <c r="Q113" s="111">
        <f t="shared" si="5"/>
        <v>6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COUNTIFS(ローデータ!$B$12:$B$1011,1,ローデータ!$K$12:$K$1011,$D$21,ローデータ!$S$12:$S$1011,$C$107,ローデータ!$H$12:$H$1011,A114)</f>
        <v>0</v>
      </c>
      <c r="D114" s="109">
        <f>COUNTIFS(ローデータ!$B$12:$B$1011,1,ローデータ!$K$12:$K$1011,$D$21,ローデータ!$S$12:$S$1011,$D$107,ローデータ!$H$12:$H$1011,A114)</f>
        <v>0</v>
      </c>
      <c r="E114" s="109">
        <f>COUNTIFS(ローデータ!$B$12:$B$1011,1,ローデータ!$K$12:$K$1011,$D$21,ローデータ!$S$12:$S$1011,$E$107,ローデータ!$H$12:$H$1011,A114)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SUMIFS(ローデータ!$T$12:$T$1011,ローデータ!$B$12:$B$1011,1,ローデータ!$K$12:$K$1011,$D$21,ローデータ!$H$12:$H$1011,H114)</f>
        <v>0</v>
      </c>
      <c r="K114" s="109">
        <f>SUMIFS(ローデータ!$U$12:$U$1011,ローデータ!$B$12:$B$1011,1,ローデータ!$K$12:$K$1011,$D$21,ローデータ!$H$12:$H$1011,H114)</f>
        <v>0</v>
      </c>
      <c r="L114" s="109">
        <f>SUMIFS(ローデータ!$V$12:$V$1011,ローデータ!$B$12:$B$1011,1,ローデータ!$K$12:$K$1011,$D$21,ローデータ!$H$12:$H$1011,H114)</f>
        <v>0</v>
      </c>
      <c r="M114" s="109">
        <f>SUMIFS(ローデータ!$W$12:$W$1011,ローデータ!$B$12:$B$1011,1,ローデータ!$K$12:$K$1011,$D$21,ローデータ!$H$12:$H$1011,H114)</f>
        <v>0</v>
      </c>
      <c r="N114" s="109">
        <f>SUMIFS(ローデータ!$X$12:$X$1011,ローデータ!$B$12:$B$1011,1,ローデータ!$K$12:$K$1011,$D$21,ローデータ!$H$12:$H$1011,H114)</f>
        <v>0</v>
      </c>
      <c r="O114" s="109">
        <f>SUMIFS(ローデータ!$Y$12:$Y$1011,ローデータ!$B$12:$B$1011,1,ローデータ!$K$12:$K$1011,$D$21,ローデータ!$H$12:$H$1011,H114)</f>
        <v>0</v>
      </c>
      <c r="P114" s="109">
        <f>SUMIFS(ローデータ!$Z$12:$Z$1011,ローデータ!$B$12:$B$1011,1,ローデータ!$K$12:$K$1011,$D$21,ローデータ!$H$12:$H$1011,H114)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COUNTIFS(ローデータ!$B$12:$B$1011,1,ローデータ!$K$12:$K$1011,$D$21,ローデータ!$S$12:$S$1011,$C$107,ローデータ!$H$12:$H$1011,A115)</f>
        <v>0</v>
      </c>
      <c r="D115" s="109">
        <f>COUNTIFS(ローデータ!$B$12:$B$1011,1,ローデータ!$K$12:$K$1011,$D$21,ローデータ!$S$12:$S$1011,$D$107,ローデータ!$H$12:$H$1011,A115)</f>
        <v>0</v>
      </c>
      <c r="E115" s="109">
        <f>COUNTIFS(ローデータ!$B$12:$B$1011,1,ローデータ!$K$12:$K$1011,$D$21,ローデータ!$S$12:$S$1011,$E$107,ローデータ!$H$12:$H$1011,A115)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SUMIFS(ローデータ!$T$12:$T$1011,ローデータ!$B$12:$B$1011,1,ローデータ!$K$12:$K$1011,$D$21,ローデータ!$H$12:$H$1011,H115)</f>
        <v>0</v>
      </c>
      <c r="K115" s="109">
        <f>SUMIFS(ローデータ!$U$12:$U$1011,ローデータ!$B$12:$B$1011,1,ローデータ!$K$12:$K$1011,$D$21,ローデータ!$H$12:$H$1011,H115)</f>
        <v>0</v>
      </c>
      <c r="L115" s="109">
        <f>SUMIFS(ローデータ!$V$12:$V$1011,ローデータ!$B$12:$B$1011,1,ローデータ!$K$12:$K$1011,$D$21,ローデータ!$H$12:$H$1011,H115)</f>
        <v>0</v>
      </c>
      <c r="M115" s="109">
        <f>SUMIFS(ローデータ!$W$12:$W$1011,ローデータ!$B$12:$B$1011,1,ローデータ!$K$12:$K$1011,$D$21,ローデータ!$H$12:$H$1011,H115)</f>
        <v>0</v>
      </c>
      <c r="N115" s="109">
        <f>SUMIFS(ローデータ!$X$12:$X$1011,ローデータ!$B$12:$B$1011,1,ローデータ!$K$12:$K$1011,$D$21,ローデータ!$H$12:$H$1011,H115)</f>
        <v>0</v>
      </c>
      <c r="O115" s="109">
        <f>SUMIFS(ローデータ!$Y$12:$Y$1011,ローデータ!$B$12:$B$1011,1,ローデータ!$K$12:$K$1011,$D$21,ローデータ!$H$12:$H$1011,H115)</f>
        <v>0</v>
      </c>
      <c r="P115" s="109">
        <f>SUMIFS(ローデータ!$Z$12:$Z$1011,ローデータ!$B$12:$B$1011,1,ローデータ!$K$12:$K$1011,$D$21,ローデータ!$H$12:$H$1011,H115)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COUNTIFS(ローデータ!$B$12:$B$1011,1,ローデータ!$K$12:$K$1011,$D$21,ローデータ!$S$12:$S$1011,$C$107,ローデータ!$H$12:$H$1011,A116)</f>
        <v>0</v>
      </c>
      <c r="D116" s="109">
        <f>COUNTIFS(ローデータ!$B$12:$B$1011,1,ローデータ!$K$12:$K$1011,$D$21,ローデータ!$S$12:$S$1011,$D$107,ローデータ!$H$12:$H$1011,A116)</f>
        <v>0</v>
      </c>
      <c r="E116" s="109">
        <f>COUNTIFS(ローデータ!$B$12:$B$1011,1,ローデータ!$K$12:$K$1011,$D$21,ローデータ!$S$12:$S$1011,$E$107,ローデータ!$H$12:$H$1011,A116)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SUMIFS(ローデータ!$T$12:$T$1011,ローデータ!$B$12:$B$1011,1,ローデータ!$K$12:$K$1011,$D$21,ローデータ!$H$12:$H$1011,H116)</f>
        <v>0</v>
      </c>
      <c r="K116" s="109">
        <f>SUMIFS(ローデータ!$U$12:$U$1011,ローデータ!$B$12:$B$1011,1,ローデータ!$K$12:$K$1011,$D$21,ローデータ!$H$12:$H$1011,H116)</f>
        <v>0</v>
      </c>
      <c r="L116" s="109">
        <f>SUMIFS(ローデータ!$V$12:$V$1011,ローデータ!$B$12:$B$1011,1,ローデータ!$K$12:$K$1011,$D$21,ローデータ!$H$12:$H$1011,H116)</f>
        <v>0</v>
      </c>
      <c r="M116" s="109">
        <f>SUMIFS(ローデータ!$W$12:$W$1011,ローデータ!$B$12:$B$1011,1,ローデータ!$K$12:$K$1011,$D$21,ローデータ!$H$12:$H$1011,H116)</f>
        <v>0</v>
      </c>
      <c r="N116" s="109">
        <f>SUMIFS(ローデータ!$X$12:$X$1011,ローデータ!$B$12:$B$1011,1,ローデータ!$K$12:$K$1011,$D$21,ローデータ!$H$12:$H$1011,H116)</f>
        <v>0</v>
      </c>
      <c r="O116" s="109">
        <f>SUMIFS(ローデータ!$Y$12:$Y$1011,ローデータ!$B$12:$B$1011,1,ローデータ!$K$12:$K$1011,$D$21,ローデータ!$H$12:$H$1011,H116)</f>
        <v>0</v>
      </c>
      <c r="P116" s="109">
        <f>SUMIFS(ローデータ!$Z$12:$Z$1011,ローデータ!$B$12:$B$1011,1,ローデータ!$K$12:$K$1011,$D$21,ローデータ!$H$12:$H$1011,H116)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COUNTIFS(ローデータ!$B$12:$B$1011,1,ローデータ!$K$12:$K$1011,$D$21,ローデータ!$S$12:$S$1011,$C$107,ローデータ!$H$12:$H$1011,A117)</f>
        <v>0</v>
      </c>
      <c r="D117" s="109">
        <f>COUNTIFS(ローデータ!$B$12:$B$1011,1,ローデータ!$K$12:$K$1011,$D$21,ローデータ!$S$12:$S$1011,$D$107,ローデータ!$H$12:$H$1011,A117)</f>
        <v>0</v>
      </c>
      <c r="E117" s="109">
        <f>COUNTIFS(ローデータ!$B$12:$B$1011,1,ローデータ!$K$12:$K$1011,$D$21,ローデータ!$S$12:$S$1011,$E$107,ローデータ!$H$12:$H$1011,A117)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SUMIFS(ローデータ!$T$12:$T$1011,ローデータ!$B$12:$B$1011,1,ローデータ!$K$12:$K$1011,$D$21,ローデータ!$H$12:$H$1011,H117)</f>
        <v>0</v>
      </c>
      <c r="K117" s="109">
        <f>SUMIFS(ローデータ!$U$12:$U$1011,ローデータ!$B$12:$B$1011,1,ローデータ!$K$12:$K$1011,$D$21,ローデータ!$H$12:$H$1011,H117)</f>
        <v>0</v>
      </c>
      <c r="L117" s="109">
        <f>SUMIFS(ローデータ!$V$12:$V$1011,ローデータ!$B$12:$B$1011,1,ローデータ!$K$12:$K$1011,$D$21,ローデータ!$H$12:$H$1011,H117)</f>
        <v>0</v>
      </c>
      <c r="M117" s="109">
        <f>SUMIFS(ローデータ!$W$12:$W$1011,ローデータ!$B$12:$B$1011,1,ローデータ!$K$12:$K$1011,$D$21,ローデータ!$H$12:$H$1011,H117)</f>
        <v>0</v>
      </c>
      <c r="N117" s="109">
        <f>SUMIFS(ローデータ!$X$12:$X$1011,ローデータ!$B$12:$B$1011,1,ローデータ!$K$12:$K$1011,$D$21,ローデータ!$H$12:$H$1011,H117)</f>
        <v>0</v>
      </c>
      <c r="O117" s="109">
        <f>SUMIFS(ローデータ!$Y$12:$Y$1011,ローデータ!$B$12:$B$1011,1,ローデータ!$K$12:$K$1011,$D$21,ローデータ!$H$12:$H$1011,H117)</f>
        <v>0</v>
      </c>
      <c r="P117" s="109">
        <f>SUMIFS(ローデータ!$Z$12:$Z$1011,ローデータ!$B$12:$B$1011,1,ローデータ!$K$12:$K$1011,$D$21,ローデータ!$H$12:$H$1011,H117)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39</v>
      </c>
      <c r="D118" s="109">
        <f t="shared" ref="D118:E118" si="7">SUM(D109:D117)</f>
        <v>0</v>
      </c>
      <c r="E118" s="109">
        <f t="shared" si="7"/>
        <v>3</v>
      </c>
      <c r="F118" s="109">
        <f>SUM(C118:E118)</f>
        <v>42</v>
      </c>
      <c r="G118" s="78"/>
      <c r="H118" s="313" t="s">
        <v>51</v>
      </c>
      <c r="I118" s="315"/>
      <c r="J118" s="109">
        <f t="shared" ref="J118:P118" si="8">SUM(J109:J117)</f>
        <v>6</v>
      </c>
      <c r="K118" s="109">
        <f t="shared" si="8"/>
        <v>34</v>
      </c>
      <c r="L118" s="109">
        <f t="shared" si="8"/>
        <v>1</v>
      </c>
      <c r="M118" s="109">
        <f t="shared" si="8"/>
        <v>0</v>
      </c>
      <c r="N118" s="109">
        <f t="shared" si="8"/>
        <v>3</v>
      </c>
      <c r="O118" s="109">
        <f t="shared" si="8"/>
        <v>0</v>
      </c>
      <c r="P118" s="109">
        <f t="shared" si="8"/>
        <v>0</v>
      </c>
      <c r="Q118" s="109">
        <f t="shared" si="5"/>
        <v>44</v>
      </c>
    </row>
    <row r="119" spans="1:17" ht="14.1" customHeight="1" x14ac:dyDescent="0.15">
      <c r="B119" s="34"/>
      <c r="C119" s="165"/>
      <c r="D119" s="165"/>
      <c r="E119" s="9"/>
      <c r="F119" s="9"/>
      <c r="G119" s="9"/>
    </row>
    <row r="120" spans="1:17" ht="14.1" customHeight="1" x14ac:dyDescent="0.15">
      <c r="A120" s="166" t="s">
        <v>182</v>
      </c>
      <c r="B120" s="34" t="s">
        <v>216</v>
      </c>
      <c r="C120" s="165"/>
      <c r="D120" s="165"/>
      <c r="E120" s="9"/>
      <c r="F120" s="9"/>
      <c r="G120" s="9"/>
    </row>
    <row r="121" spans="1:17" ht="14.1" customHeight="1" x14ac:dyDescent="0.15">
      <c r="A121" s="166" t="s">
        <v>180</v>
      </c>
      <c r="B121" s="40" t="s">
        <v>217</v>
      </c>
      <c r="D121" s="165"/>
      <c r="E121" s="9"/>
      <c r="F121" s="9"/>
      <c r="G121" s="9"/>
      <c r="H121" s="9"/>
    </row>
    <row r="122" spans="1:17" ht="14.1" customHeight="1" x14ac:dyDescent="0.15">
      <c r="B122" s="34"/>
      <c r="C122" s="40"/>
      <c r="D122" s="165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COUNTIFS(ローデータ!$B$12:$B$1011,1,ローデータ!$K$12:$K$1011,$F$21,ローデータ!$L$12:$L$1011,$C$124,ローデータ!$H$12:$H$1011,A127)</f>
        <v>0</v>
      </c>
      <c r="D127" s="112">
        <f>COUNTIFS(ローデータ!$B$12:$B$1011,1,ローデータ!$K$12:$K$1011,$F$21,ローデータ!$L$12:$L$1011,$D$124,ローデータ!$H$12:$H$1011,A127)</f>
        <v>0</v>
      </c>
      <c r="E127" s="112">
        <f>COUNTIFS(ローデータ!$B$12:$B$1011,1,ローデータ!$K$12:$K$1011,$F$21,ローデータ!$L$12:$L$1011,$E$124,ローデータ!$H$12:$H$1011,A127)</f>
        <v>0</v>
      </c>
      <c r="F127" s="112">
        <f>COUNTIFS(ローデータ!$B$12:$B$1011,1,ローデータ!$K$12:$K$1011,$F$21,ローデータ!$L$12:$L$1011,$F$124,ローデータ!$H$12:$H$1011,A127)</f>
        <v>0</v>
      </c>
      <c r="G127" s="113">
        <f>COUNTIFS(ローデータ!$B$12:$B$1011,1,ローデータ!$K$12:$K$1011,$F$21,ローデータ!$L$12:$L$1011,$G$124,ローデータ!$H$12:$H$1011,A127)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COUNTIFS(ローデータ!$B$12:$B$1011,1,ローデータ!$K$12:$K$1011,$F$21,ローデータ!$S$12:$S$1011,$I$124,ローデータ!$H$12:$H$1011,A127)</f>
        <v>0</v>
      </c>
      <c r="J127" s="112">
        <f>COUNTIFS(ローデータ!$B$12:$B$1011,1,ローデータ!$K$12:$K$1011,$F$21,ローデータ!$S$12:$S$1011,$J$124,ローデータ!$H$12:$H$1011,A127)</f>
        <v>0</v>
      </c>
      <c r="K127" s="112">
        <f>COUNTIFS(ローデータ!$B$12:$B$1011,1,ローデータ!$K$12:$K$1011,$F$21,ローデータ!$S$12:$S$1011,$K$124,ローデータ!$H$12:$H$1011,A127)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COUNTIFS(ローデータ!$B$12:$B$1011,1,ローデータ!$K$12:$K$1011,$F$21,ローデータ!$L$12:$L$1011,$C$124,ローデータ!$H$12:$H$1011,A128)</f>
        <v>8</v>
      </c>
      <c r="D128" s="112">
        <f>COUNTIFS(ローデータ!$B$12:$B$1011,1,ローデータ!$K$12:$K$1011,$F$21,ローデータ!$L$12:$L$1011,$D$124,ローデータ!$H$12:$H$1011,A128)</f>
        <v>0</v>
      </c>
      <c r="E128" s="112">
        <f>COUNTIFS(ローデータ!$B$12:$B$1011,1,ローデータ!$K$12:$K$1011,$F$21,ローデータ!$L$12:$L$1011,$E$124,ローデータ!$H$12:$H$1011,A128)</f>
        <v>0</v>
      </c>
      <c r="F128" s="112">
        <f>COUNTIFS(ローデータ!$B$12:$B$1011,1,ローデータ!$K$12:$K$1011,$F$21,ローデータ!$L$12:$L$1011,$F$124,ローデータ!$H$12:$H$1011,A128)</f>
        <v>0</v>
      </c>
      <c r="G128" s="113">
        <f>COUNTIFS(ローデータ!$B$12:$B$1011,1,ローデータ!$K$12:$K$1011,$F$21,ローデータ!$L$12:$L$1011,$G$124,ローデータ!$H$12:$H$1011,A128)</f>
        <v>0</v>
      </c>
      <c r="H128" s="114">
        <f t="shared" ref="H128:H135" si="10">SUM(C128:G128)</f>
        <v>8</v>
      </c>
      <c r="I128" s="115">
        <f>COUNTIFS(ローデータ!$B$12:$B$1011,1,ローデータ!$K$12:$K$1011,$F$21,ローデータ!$S$12:$S$1011,$I$124,ローデータ!$H$12:$H$1011,A128)</f>
        <v>8</v>
      </c>
      <c r="J128" s="112">
        <f>COUNTIFS(ローデータ!$B$12:$B$1011,1,ローデータ!$K$12:$K$1011,$F$21,ローデータ!$S$12:$S$1011,$J$124,ローデータ!$H$12:$H$1011,A128)</f>
        <v>0</v>
      </c>
      <c r="K128" s="112">
        <f>COUNTIFS(ローデータ!$B$12:$B$1011,1,ローデータ!$K$12:$K$1011,$F$21,ローデータ!$S$12:$S$1011,$K$124,ローデータ!$H$12:$H$1011,A128)</f>
        <v>0</v>
      </c>
      <c r="L128" s="109">
        <f t="shared" si="9"/>
        <v>8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COUNTIFS(ローデータ!$B$12:$B$1011,1,ローデータ!$K$12:$K$1011,$F$21,ローデータ!$L$12:$L$1011,$C$124,ローデータ!$H$12:$H$1011,A129)</f>
        <v>9</v>
      </c>
      <c r="D129" s="112">
        <f>COUNTIFS(ローデータ!$B$12:$B$1011,1,ローデータ!$K$12:$K$1011,$F$21,ローデータ!$L$12:$L$1011,$D$124,ローデータ!$H$12:$H$1011,A129)</f>
        <v>0</v>
      </c>
      <c r="E129" s="112">
        <f>COUNTIFS(ローデータ!$B$12:$B$1011,1,ローデータ!$K$12:$K$1011,$F$21,ローデータ!$L$12:$L$1011,$E$124,ローデータ!$H$12:$H$1011,A129)</f>
        <v>0</v>
      </c>
      <c r="F129" s="112">
        <f>COUNTIFS(ローデータ!$B$12:$B$1011,1,ローデータ!$K$12:$K$1011,$F$21,ローデータ!$L$12:$L$1011,$F$124,ローデータ!$H$12:$H$1011,A129)</f>
        <v>0</v>
      </c>
      <c r="G129" s="113">
        <f>COUNTIFS(ローデータ!$B$12:$B$1011,1,ローデータ!$K$12:$K$1011,$F$21,ローデータ!$L$12:$L$1011,$G$124,ローデータ!$H$12:$H$1011,A129)</f>
        <v>0</v>
      </c>
      <c r="H129" s="114">
        <f t="shared" si="10"/>
        <v>9</v>
      </c>
      <c r="I129" s="115">
        <f>COUNTIFS(ローデータ!$B$12:$B$1011,1,ローデータ!$K$12:$K$1011,$F$21,ローデータ!$S$12:$S$1011,$I$124,ローデータ!$H$12:$H$1011,A129)</f>
        <v>9</v>
      </c>
      <c r="J129" s="112">
        <f>COUNTIFS(ローデータ!$B$12:$B$1011,1,ローデータ!$K$12:$K$1011,$F$21,ローデータ!$S$12:$S$1011,$J$124,ローデータ!$H$12:$H$1011,A129)</f>
        <v>0</v>
      </c>
      <c r="K129" s="112">
        <f>COUNTIFS(ローデータ!$B$12:$B$1011,1,ローデータ!$K$12:$K$1011,$F$21,ローデータ!$S$12:$S$1011,$K$124,ローデータ!$H$12:$H$1011,A129)</f>
        <v>0</v>
      </c>
      <c r="L129" s="109">
        <f t="shared" si="9"/>
        <v>9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COUNTIFS(ローデータ!$B$12:$B$1011,1,ローデータ!$K$12:$K$1011,$F$21,ローデータ!$L$12:$L$1011,$C$124,ローデータ!$H$12:$H$1011,A130)</f>
        <v>7</v>
      </c>
      <c r="D130" s="112">
        <f>COUNTIFS(ローデータ!$B$12:$B$1011,1,ローデータ!$K$12:$K$1011,$F$21,ローデータ!$L$12:$L$1011,$D$124,ローデータ!$H$12:$H$1011,A130)</f>
        <v>0</v>
      </c>
      <c r="E130" s="112">
        <f>COUNTIFS(ローデータ!$B$12:$B$1011,1,ローデータ!$K$12:$K$1011,$F$21,ローデータ!$L$12:$L$1011,$E$124,ローデータ!$H$12:$H$1011,A130)</f>
        <v>0</v>
      </c>
      <c r="F130" s="112">
        <f>COUNTIFS(ローデータ!$B$12:$B$1011,1,ローデータ!$K$12:$K$1011,$F$21,ローデータ!$L$12:$L$1011,$F$124,ローデータ!$H$12:$H$1011,A130)</f>
        <v>0</v>
      </c>
      <c r="G130" s="113">
        <f>COUNTIFS(ローデータ!$B$12:$B$1011,1,ローデータ!$K$12:$K$1011,$F$21,ローデータ!$L$12:$L$1011,$G$124,ローデータ!$H$12:$H$1011,A130)</f>
        <v>0</v>
      </c>
      <c r="H130" s="114">
        <f t="shared" si="10"/>
        <v>7</v>
      </c>
      <c r="I130" s="115">
        <f>COUNTIFS(ローデータ!$B$12:$B$1011,1,ローデータ!$K$12:$K$1011,$F$21,ローデータ!$S$12:$S$1011,$I$124,ローデータ!$H$12:$H$1011,A130)</f>
        <v>7</v>
      </c>
      <c r="J130" s="112">
        <f>COUNTIFS(ローデータ!$B$12:$B$1011,1,ローデータ!$K$12:$K$1011,$F$21,ローデータ!$S$12:$S$1011,$J$124,ローデータ!$H$12:$H$1011,A130)</f>
        <v>0</v>
      </c>
      <c r="K130" s="112">
        <f>COUNTIFS(ローデータ!$B$12:$B$1011,1,ローデータ!$K$12:$K$1011,$F$21,ローデータ!$S$12:$S$1011,$K$124,ローデータ!$H$12:$H$1011,A130)</f>
        <v>0</v>
      </c>
      <c r="L130" s="109">
        <f t="shared" si="9"/>
        <v>7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COUNTIFS(ローデータ!$B$12:$B$1011,1,ローデータ!$K$12:$K$1011,$F$21,ローデータ!$L$12:$L$1011,$C$124,ローデータ!$H$12:$H$1011,A131)</f>
        <v>2</v>
      </c>
      <c r="D131" s="112">
        <f>COUNTIFS(ローデータ!$B$12:$B$1011,1,ローデータ!$K$12:$K$1011,$F$21,ローデータ!$L$12:$L$1011,$D$124,ローデータ!$H$12:$H$1011,A131)</f>
        <v>0</v>
      </c>
      <c r="E131" s="112">
        <f>COUNTIFS(ローデータ!$B$12:$B$1011,1,ローデータ!$K$12:$K$1011,$F$21,ローデータ!$L$12:$L$1011,$E$124,ローデータ!$H$12:$H$1011,A131)</f>
        <v>0</v>
      </c>
      <c r="F131" s="112">
        <f>COUNTIFS(ローデータ!$B$12:$B$1011,1,ローデータ!$K$12:$K$1011,$F$21,ローデータ!$L$12:$L$1011,$F$124,ローデータ!$H$12:$H$1011,A131)</f>
        <v>0</v>
      </c>
      <c r="G131" s="113">
        <f>COUNTIFS(ローデータ!$B$12:$B$1011,1,ローデータ!$K$12:$K$1011,$F$21,ローデータ!$L$12:$L$1011,$G$124,ローデータ!$H$12:$H$1011,A131)</f>
        <v>0</v>
      </c>
      <c r="H131" s="114">
        <f t="shared" si="10"/>
        <v>2</v>
      </c>
      <c r="I131" s="115">
        <f>COUNTIFS(ローデータ!$B$12:$B$1011,1,ローデータ!$K$12:$K$1011,$F$21,ローデータ!$S$12:$S$1011,$I$124,ローデータ!$H$12:$H$1011,A131)</f>
        <v>2</v>
      </c>
      <c r="J131" s="112">
        <f>COUNTIFS(ローデータ!$B$12:$B$1011,1,ローデータ!$K$12:$K$1011,$F$21,ローデータ!$S$12:$S$1011,$J$124,ローデータ!$H$12:$H$1011,A131)</f>
        <v>0</v>
      </c>
      <c r="K131" s="112">
        <f>COUNTIFS(ローデータ!$B$12:$B$1011,1,ローデータ!$K$12:$K$1011,$F$21,ローデータ!$S$12:$S$1011,$K$124,ローデータ!$H$12:$H$1011,A131)</f>
        <v>0</v>
      </c>
      <c r="L131" s="109">
        <f t="shared" si="9"/>
        <v>2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COUNTIFS(ローデータ!$B$12:$B$1011,1,ローデータ!$K$12:$K$1011,$F$21,ローデータ!$L$12:$L$1011,$C$124,ローデータ!$H$12:$H$1011,A132)</f>
        <v>1</v>
      </c>
      <c r="D132" s="112">
        <f>COUNTIFS(ローデータ!$B$12:$B$1011,1,ローデータ!$K$12:$K$1011,$F$21,ローデータ!$L$12:$L$1011,$D$124,ローデータ!$H$12:$H$1011,A132)</f>
        <v>0</v>
      </c>
      <c r="E132" s="112">
        <f>COUNTIFS(ローデータ!$B$12:$B$1011,1,ローデータ!$K$12:$K$1011,$F$21,ローデータ!$L$12:$L$1011,$E$124,ローデータ!$H$12:$H$1011,A132)</f>
        <v>0</v>
      </c>
      <c r="F132" s="112">
        <f>COUNTIFS(ローデータ!$B$12:$B$1011,1,ローデータ!$K$12:$K$1011,$F$21,ローデータ!$L$12:$L$1011,$F$124,ローデータ!$H$12:$H$1011,A132)</f>
        <v>0</v>
      </c>
      <c r="G132" s="113">
        <f>COUNTIFS(ローデータ!$B$12:$B$1011,1,ローデータ!$K$12:$K$1011,$F$21,ローデータ!$L$12:$L$1011,$G$124,ローデータ!$H$12:$H$1011,A132)</f>
        <v>0</v>
      </c>
      <c r="H132" s="114">
        <f t="shared" si="10"/>
        <v>1</v>
      </c>
      <c r="I132" s="115">
        <f>COUNTIFS(ローデータ!$B$12:$B$1011,1,ローデータ!$K$12:$K$1011,$F$21,ローデータ!$S$12:$S$1011,$I$124,ローデータ!$H$12:$H$1011,A132)</f>
        <v>1</v>
      </c>
      <c r="J132" s="112">
        <f>COUNTIFS(ローデータ!$B$12:$B$1011,1,ローデータ!$K$12:$K$1011,$F$21,ローデータ!$S$12:$S$1011,$J$124,ローデータ!$H$12:$H$1011,A132)</f>
        <v>0</v>
      </c>
      <c r="K132" s="112">
        <f>COUNTIFS(ローデータ!$B$12:$B$1011,1,ローデータ!$K$12:$K$1011,$F$21,ローデータ!$S$12:$S$1011,$K$124,ローデータ!$H$12:$H$1011,A132)</f>
        <v>0</v>
      </c>
      <c r="L132" s="109">
        <f t="shared" si="9"/>
        <v>1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COUNTIFS(ローデータ!$B$12:$B$1011,1,ローデータ!$K$12:$K$1011,$F$21,ローデータ!$L$12:$L$1011,$C$124,ローデータ!$H$12:$H$1011,A133)</f>
        <v>1</v>
      </c>
      <c r="D133" s="112">
        <f>COUNTIFS(ローデータ!$B$12:$B$1011,1,ローデータ!$K$12:$K$1011,$F$21,ローデータ!$L$12:$L$1011,$D$124,ローデータ!$H$12:$H$1011,A133)</f>
        <v>0</v>
      </c>
      <c r="E133" s="112">
        <f>COUNTIFS(ローデータ!$B$12:$B$1011,1,ローデータ!$K$12:$K$1011,$F$21,ローデータ!$L$12:$L$1011,$E$124,ローデータ!$H$12:$H$1011,A133)</f>
        <v>0</v>
      </c>
      <c r="F133" s="112">
        <f>COUNTIFS(ローデータ!$B$12:$B$1011,1,ローデータ!$K$12:$K$1011,$F$21,ローデータ!$L$12:$L$1011,$F$124,ローデータ!$H$12:$H$1011,A133)</f>
        <v>0</v>
      </c>
      <c r="G133" s="113">
        <f>COUNTIFS(ローデータ!$B$12:$B$1011,1,ローデータ!$K$12:$K$1011,$F$21,ローデータ!$L$12:$L$1011,$G$124,ローデータ!$H$12:$H$1011,A133)</f>
        <v>0</v>
      </c>
      <c r="H133" s="114">
        <f t="shared" si="10"/>
        <v>1</v>
      </c>
      <c r="I133" s="115">
        <f>COUNTIFS(ローデータ!$B$12:$B$1011,1,ローデータ!$K$12:$K$1011,$F$21,ローデータ!$S$12:$S$1011,$I$124,ローデータ!$H$12:$H$1011,A133)</f>
        <v>1</v>
      </c>
      <c r="J133" s="112">
        <f>COUNTIFS(ローデータ!$B$12:$B$1011,1,ローデータ!$K$12:$K$1011,$F$21,ローデータ!$S$12:$S$1011,$J$124,ローデータ!$H$12:$H$1011,A133)</f>
        <v>0</v>
      </c>
      <c r="K133" s="112">
        <f>COUNTIFS(ローデータ!$B$12:$B$1011,1,ローデータ!$K$12:$K$1011,$F$21,ローデータ!$S$12:$S$1011,$K$124,ローデータ!$H$12:$H$1011,A133)</f>
        <v>0</v>
      </c>
      <c r="L133" s="109">
        <f t="shared" si="9"/>
        <v>1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COUNTIFS(ローデータ!$B$12:$B$1011,1,ローデータ!$K$12:$K$1011,$F$21,ローデータ!$L$12:$L$1011,$C$124,ローデータ!$H$12:$H$1011,A134)</f>
        <v>0</v>
      </c>
      <c r="D134" s="112">
        <f>COUNTIFS(ローデータ!$B$12:$B$1011,1,ローデータ!$K$12:$K$1011,$F$21,ローデータ!$L$12:$L$1011,$D$124,ローデータ!$H$12:$H$1011,A134)</f>
        <v>0</v>
      </c>
      <c r="E134" s="112">
        <f>COUNTIFS(ローデータ!$B$12:$B$1011,1,ローデータ!$K$12:$K$1011,$F$21,ローデータ!$L$12:$L$1011,$E$124,ローデータ!$H$12:$H$1011,A134)</f>
        <v>0</v>
      </c>
      <c r="F134" s="112">
        <f>COUNTIFS(ローデータ!$B$12:$B$1011,1,ローデータ!$K$12:$K$1011,$F$21,ローデータ!$L$12:$L$1011,$F$124,ローデータ!$H$12:$H$1011,A134)</f>
        <v>0</v>
      </c>
      <c r="G134" s="113">
        <f>COUNTIFS(ローデータ!$B$12:$B$1011,1,ローデータ!$K$12:$K$1011,$F$21,ローデータ!$L$12:$L$1011,$G$124,ローデータ!$H$12:$H$1011,A134)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COUNTIFS(ローデータ!$B$12:$B$1011,1,ローデータ!$K$12:$K$1011,$F$21,ローデータ!$S$12:$S$1011,$I$124,ローデータ!$H$12:$H$1011,A134)</f>
        <v>0</v>
      </c>
      <c r="J134" s="112">
        <f>COUNTIFS(ローデータ!$B$12:$B$1011,1,ローデータ!$K$12:$K$1011,$F$21,ローデータ!$S$12:$S$1011,$J$124,ローデータ!$H$12:$H$1011,A134)</f>
        <v>0</v>
      </c>
      <c r="K134" s="112">
        <f>COUNTIFS(ローデータ!$B$12:$B$1011,1,ローデータ!$K$12:$K$1011,$F$21,ローデータ!$S$12:$S$1011,$K$124,ローデータ!$H$12:$H$1011,A134)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COUNTIFS(ローデータ!$B$12:$B$1011,1,ローデータ!$K$12:$K$1011,$F$21,ローデータ!$L$12:$L$1011,$C$124,ローデータ!$H$12:$H$1011,A135)</f>
        <v>0</v>
      </c>
      <c r="D135" s="112">
        <f>COUNTIFS(ローデータ!$B$12:$B$1011,1,ローデータ!$K$12:$K$1011,$F$21,ローデータ!$L$12:$L$1011,$D$124,ローデータ!$H$12:$H$1011,A135)</f>
        <v>0</v>
      </c>
      <c r="E135" s="112">
        <f>COUNTIFS(ローデータ!$B$12:$B$1011,1,ローデータ!$K$12:$K$1011,$F$21,ローデータ!$L$12:$L$1011,$E$124,ローデータ!$H$12:$H$1011,A135)</f>
        <v>0</v>
      </c>
      <c r="F135" s="112">
        <f>COUNTIFS(ローデータ!$B$12:$B$1011,1,ローデータ!$K$12:$K$1011,$F$21,ローデータ!$L$12:$L$1011,$F$124,ローデータ!$H$12:$H$1011,A135)</f>
        <v>0</v>
      </c>
      <c r="G135" s="113">
        <f>COUNTIFS(ローデータ!$B$12:$B$1011,1,ローデータ!$K$12:$K$1011,$F$21,ローデータ!$L$12:$L$1011,$G$124,ローデータ!$H$12:$H$1011,A135)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COUNTIFS(ローデータ!$B$12:$B$1011,1,ローデータ!$K$12:$K$1011,$F$21,ローデータ!$S$12:$S$1011,$I$124,ローデータ!$H$12:$H$1011,A135)</f>
        <v>0</v>
      </c>
      <c r="J135" s="112">
        <f>COUNTIFS(ローデータ!$B$12:$B$1011,1,ローデータ!$K$12:$K$1011,$F$21,ローデータ!$S$12:$S$1011,$J$124,ローデータ!$H$12:$H$1011,A135)</f>
        <v>0</v>
      </c>
      <c r="K135" s="112">
        <f>COUNTIFS(ローデータ!$B$12:$B$1011,1,ローデータ!$K$12:$K$1011,$F$21,ローデータ!$S$12:$S$1011,$K$124,ローデータ!$H$12:$H$1011,A135)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28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28</v>
      </c>
      <c r="I136" s="111">
        <f>SUM(I127:I135)</f>
        <v>28</v>
      </c>
      <c r="J136" s="109">
        <f>SUM(J127:J135)</f>
        <v>0</v>
      </c>
      <c r="K136" s="109">
        <f>SUM(K127:K135)</f>
        <v>0</v>
      </c>
      <c r="L136" s="109">
        <f t="shared" si="9"/>
        <v>28</v>
      </c>
    </row>
    <row r="137" spans="1:16" ht="14.1" customHeight="1" x14ac:dyDescent="0.15">
      <c r="B137" s="166"/>
      <c r="C137" s="165"/>
      <c r="D137" s="165"/>
      <c r="E137" s="9"/>
      <c r="F137" s="9"/>
      <c r="G137" s="9"/>
    </row>
    <row r="138" spans="1:16" ht="14.1" customHeight="1" x14ac:dyDescent="0.15">
      <c r="A138" s="166" t="s">
        <v>181</v>
      </c>
      <c r="B138" s="40" t="s">
        <v>183</v>
      </c>
      <c r="D138" s="165"/>
      <c r="E138" s="9"/>
      <c r="F138" s="9"/>
      <c r="G138" s="9"/>
      <c r="H138" s="9"/>
    </row>
    <row r="139" spans="1:16" ht="14.1" customHeight="1" x14ac:dyDescent="0.15">
      <c r="B139" s="34"/>
      <c r="C139" s="165"/>
      <c r="D139" s="165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61">
        <v>1</v>
      </c>
      <c r="B143" s="50" t="s">
        <v>55</v>
      </c>
      <c r="C143" s="91">
        <f>SUMIFS(ローデータ!$M$12:$M$1011,ローデータ!$B$12:$B$1011,1,ローデータ!$K$12:$K$1011,$F$21,ローデータ!$H$12:$H$1011,A143)</f>
        <v>0</v>
      </c>
      <c r="D143" s="91">
        <f>SUMIFS(ローデータ!$N$12:$N$1011,ローデータ!$B$12:$B$1011,1,ローデータ!$K$12:$K$1011,$F$21,ローデータ!$H$12:$H$1011,A143)</f>
        <v>0</v>
      </c>
      <c r="E143" s="91">
        <f>SUMIFS(ローデータ!$O$12:$O$1011,ローデータ!$B$12:$B$1011,1,ローデータ!$K$12:$K$1011,$F$21,ローデータ!$H$12:$H$1011,A143)</f>
        <v>0</v>
      </c>
      <c r="F143" s="92">
        <f>SUMIFS(ローデータ!$P$12:$P$1011,ローデータ!$B$12:$B$1011,1,ローデータ!$K$12:$K$1011,$F$21,ローデータ!$H$12:$H$1011,A143)</f>
        <v>0</v>
      </c>
      <c r="G143" s="91">
        <f>SUMIFS(ローデータ!$Q$12:$Q$1011,ローデータ!$B$12:$B$1011,1,ローデータ!$K$12:$K$1011,$F$21,ローデータ!$H$12:$H$1011,A143)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SUMIFS(ローデータ!$T$12:$T$1011,ローデータ!$B$12:$B$1011,1,ローデータ!$K$12:$K$1011,$F$21,ローデータ!$H$12:$H$1011,A143)</f>
        <v>0</v>
      </c>
      <c r="J143" s="91">
        <f>SUMIFS(ローデータ!$U$12:$U$1011,ローデータ!$B$12:$B$1011,1,ローデータ!$K$12:$K$1011,$F$21,ローデータ!$H$12:$H$1011,A143)</f>
        <v>0</v>
      </c>
      <c r="K143" s="91">
        <f>SUMIFS(ローデータ!$V$12:$V$1011,ローデータ!$B$12:$B$1011,1,ローデータ!$K$12:$K$1011,$F$21,ローデータ!$H$12:$H$1011,A143)</f>
        <v>0</v>
      </c>
      <c r="L143" s="91">
        <f>SUMIFS(ローデータ!$W$12:$W$1011,ローデータ!$B$12:$B$1011,1,ローデータ!$K$12:$K$1011,$F$21,ローデータ!$H$12:$H$1011,A143)</f>
        <v>0</v>
      </c>
      <c r="M143" s="91">
        <f>SUMIFS(ローデータ!$X$12:$X$1011,ローデータ!$B$12:$B$1011,1,ローデータ!$K$12:$K$1011,$F$21,ローデータ!$H$12:$H$1011,A143)</f>
        <v>0</v>
      </c>
      <c r="N143" s="91">
        <f>SUMIFS(ローデータ!$Y$12:$Y$1011,ローデータ!$B$12:$B$1011,1,ローデータ!$K$12:$K$1011,$F$21,ローデータ!$H$12:$H$1011,A143)</f>
        <v>0</v>
      </c>
      <c r="O143" s="91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61">
        <v>2</v>
      </c>
      <c r="B144" s="50" t="s">
        <v>56</v>
      </c>
      <c r="C144" s="91">
        <f>SUMIFS(ローデータ!$M$12:$M$1011,ローデータ!$B$12:$B$1011,1,ローデータ!$K$12:$K$1011,$F$21,ローデータ!$H$12:$H$1011,A144)</f>
        <v>0</v>
      </c>
      <c r="D144" s="91">
        <f>SUMIFS(ローデータ!$N$12:$N$1011,ローデータ!$B$12:$B$1011,1,ローデータ!$K$12:$K$1011,$F$21,ローデータ!$H$12:$H$1011,A144)</f>
        <v>7</v>
      </c>
      <c r="E144" s="91">
        <f>SUMIFS(ローデータ!$O$12:$O$1011,ローデータ!$B$12:$B$1011,1,ローデータ!$K$12:$K$1011,$F$21,ローデータ!$H$12:$H$1011,A144)</f>
        <v>2</v>
      </c>
      <c r="F144" s="92">
        <f>SUMIFS(ローデータ!$P$12:$P$1011,ローデータ!$B$12:$B$1011,1,ローデータ!$K$12:$K$1011,$F$21,ローデータ!$H$12:$H$1011,A144)</f>
        <v>0</v>
      </c>
      <c r="G144" s="91">
        <f>SUMIFS(ローデータ!$Q$12:$Q$1011,ローデータ!$B$12:$B$1011,1,ローデータ!$K$12:$K$1011,$F$21,ローデータ!$H$12:$H$1011,A144)</f>
        <v>0</v>
      </c>
      <c r="H144" s="116">
        <f t="shared" si="12"/>
        <v>9</v>
      </c>
      <c r="I144" s="94">
        <f>SUMIFS(ローデータ!$T$12:$T$1011,ローデータ!$B$12:$B$1011,1,ローデータ!$K$12:$K$1011,$F$21,ローデータ!$H$12:$H$1011,A144)</f>
        <v>1</v>
      </c>
      <c r="J144" s="91">
        <f>SUMIFS(ローデータ!$U$12:$U$1011,ローデータ!$B$12:$B$1011,1,ローデータ!$K$12:$K$1011,$F$21,ローデータ!$H$12:$H$1011,A144)</f>
        <v>7</v>
      </c>
      <c r="K144" s="91">
        <f>SUMIFS(ローデータ!$V$12:$V$1011,ローデータ!$B$12:$B$1011,1,ローデータ!$K$12:$K$1011,$F$21,ローデータ!$H$12:$H$1011,A144)</f>
        <v>2</v>
      </c>
      <c r="L144" s="91">
        <f>SUMIFS(ローデータ!$W$12:$W$1011,ローデータ!$B$12:$B$1011,1,ローデータ!$K$12:$K$1011,$F$21,ローデータ!$H$12:$H$1011,A144)</f>
        <v>0</v>
      </c>
      <c r="M144" s="91">
        <f>SUMIFS(ローデータ!$X$12:$X$1011,ローデータ!$B$12:$B$1011,1,ローデータ!$K$12:$K$1011,$F$21,ローデータ!$H$12:$H$1011,A144)</f>
        <v>4</v>
      </c>
      <c r="N144" s="91">
        <f>SUMIFS(ローデータ!$Y$12:$Y$1011,ローデータ!$B$12:$B$1011,1,ローデータ!$K$12:$K$1011,$F$21,ローデータ!$H$12:$H$1011,A144)</f>
        <v>0</v>
      </c>
      <c r="O144" s="91">
        <f>SUMIFS(ローデータ!$Z$12:$Z$1011,ローデータ!$B$12:$B$1011,1,ローデータ!$K$12:$K$1011,$F$21,ローデータ!$H$12:$H$1011,A144)</f>
        <v>0</v>
      </c>
      <c r="P144" s="56">
        <f t="shared" si="13"/>
        <v>14</v>
      </c>
    </row>
    <row r="145" spans="1:16" ht="14.1" customHeight="1" x14ac:dyDescent="0.15">
      <c r="A145" s="161">
        <v>3</v>
      </c>
      <c r="B145" s="50" t="s">
        <v>57</v>
      </c>
      <c r="C145" s="91">
        <f>SUMIFS(ローデータ!$M$12:$M$1011,ローデータ!$B$12:$B$1011,1,ローデータ!$K$12:$K$1011,$F$21,ローデータ!$H$12:$H$1011,A145)</f>
        <v>1</v>
      </c>
      <c r="D145" s="91">
        <f>SUMIFS(ローデータ!$N$12:$N$1011,ローデータ!$B$12:$B$1011,1,ローデータ!$K$12:$K$1011,$F$21,ローデータ!$H$12:$H$1011,A145)</f>
        <v>5</v>
      </c>
      <c r="E145" s="91">
        <f>SUMIFS(ローデータ!$O$12:$O$1011,ローデータ!$B$12:$B$1011,1,ローデータ!$K$12:$K$1011,$F$21,ローデータ!$H$12:$H$1011,A145)</f>
        <v>4</v>
      </c>
      <c r="F145" s="92">
        <f>SUMIFS(ローデータ!$P$12:$P$1011,ローデータ!$B$12:$B$1011,1,ローデータ!$K$12:$K$1011,$F$21,ローデータ!$H$12:$H$1011,A145)</f>
        <v>0</v>
      </c>
      <c r="G145" s="91">
        <f>SUMIFS(ローデータ!$Q$12:$Q$1011,ローデータ!$B$12:$B$1011,1,ローデータ!$K$12:$K$1011,$F$21,ローデータ!$H$12:$H$1011,A145)</f>
        <v>0</v>
      </c>
      <c r="H145" s="116">
        <f t="shared" si="12"/>
        <v>10</v>
      </c>
      <c r="I145" s="94">
        <f>SUMIFS(ローデータ!$T$12:$T$1011,ローデータ!$B$12:$B$1011,1,ローデータ!$K$12:$K$1011,$F$21,ローデータ!$H$12:$H$1011,A145)</f>
        <v>0</v>
      </c>
      <c r="J145" s="91">
        <f>SUMIFS(ローデータ!$U$12:$U$1011,ローデータ!$B$12:$B$1011,1,ローデータ!$K$12:$K$1011,$F$21,ローデータ!$H$12:$H$1011,A145)</f>
        <v>5</v>
      </c>
      <c r="K145" s="91">
        <f>SUMIFS(ローデータ!$V$12:$V$1011,ローデータ!$B$12:$B$1011,1,ローデータ!$K$12:$K$1011,$F$21,ローデータ!$H$12:$H$1011,A145)</f>
        <v>4</v>
      </c>
      <c r="L145" s="91">
        <f>SUMIFS(ローデータ!$W$12:$W$1011,ローデータ!$B$12:$B$1011,1,ローデータ!$K$12:$K$1011,$F$21,ローデータ!$H$12:$H$1011,A145)</f>
        <v>0</v>
      </c>
      <c r="M145" s="91">
        <f>SUMIFS(ローデータ!$X$12:$X$1011,ローデータ!$B$12:$B$1011,1,ローデータ!$K$12:$K$1011,$F$21,ローデータ!$H$12:$H$1011,A145)</f>
        <v>3</v>
      </c>
      <c r="N145" s="91">
        <f>SUMIFS(ローデータ!$Y$12:$Y$1011,ローデータ!$B$12:$B$1011,1,ローデータ!$K$12:$K$1011,$F$21,ローデータ!$H$12:$H$1011,A145)</f>
        <v>0</v>
      </c>
      <c r="O145" s="91">
        <f>SUMIFS(ローデータ!$Z$12:$Z$1011,ローデータ!$B$12:$B$1011,1,ローデータ!$K$12:$K$1011,$F$21,ローデータ!$H$12:$H$1011,A145)</f>
        <v>0</v>
      </c>
      <c r="P145" s="56">
        <f t="shared" si="13"/>
        <v>12</v>
      </c>
    </row>
    <row r="146" spans="1:16" ht="14.1" customHeight="1" x14ac:dyDescent="0.15">
      <c r="A146" s="161">
        <v>4</v>
      </c>
      <c r="B146" s="50" t="s">
        <v>58</v>
      </c>
      <c r="C146" s="91">
        <f>SUMIFS(ローデータ!$M$12:$M$1011,ローデータ!$B$12:$B$1011,1,ローデータ!$K$12:$K$1011,$F$21,ローデータ!$H$12:$H$1011,A146)</f>
        <v>1</v>
      </c>
      <c r="D146" s="91">
        <f>SUMIFS(ローデータ!$N$12:$N$1011,ローデータ!$B$12:$B$1011,1,ローデータ!$K$12:$K$1011,$F$21,ローデータ!$H$12:$H$1011,A146)</f>
        <v>3</v>
      </c>
      <c r="E146" s="91">
        <f>SUMIFS(ローデータ!$O$12:$O$1011,ローデータ!$B$12:$B$1011,1,ローデータ!$K$12:$K$1011,$F$21,ローデータ!$H$12:$H$1011,A146)</f>
        <v>7</v>
      </c>
      <c r="F146" s="92">
        <f>SUMIFS(ローデータ!$P$12:$P$1011,ローデータ!$B$12:$B$1011,1,ローデータ!$K$12:$K$1011,$F$21,ローデータ!$H$12:$H$1011,A146)</f>
        <v>0</v>
      </c>
      <c r="G146" s="91">
        <f>SUMIFS(ローデータ!$Q$12:$Q$1011,ローデータ!$B$12:$B$1011,1,ローデータ!$K$12:$K$1011,$F$21,ローデータ!$H$12:$H$1011,A146)</f>
        <v>0</v>
      </c>
      <c r="H146" s="116">
        <f t="shared" si="12"/>
        <v>11</v>
      </c>
      <c r="I146" s="94">
        <f>SUMIFS(ローデータ!$T$12:$T$1011,ローデータ!$B$12:$B$1011,1,ローデータ!$K$12:$K$1011,$F$21,ローデータ!$H$12:$H$1011,A146)</f>
        <v>1</v>
      </c>
      <c r="J146" s="91">
        <f>SUMIFS(ローデータ!$U$12:$U$1011,ローデータ!$B$12:$B$1011,1,ローデータ!$K$12:$K$1011,$F$21,ローデータ!$H$12:$H$1011,A146)</f>
        <v>3</v>
      </c>
      <c r="K146" s="91">
        <f>SUMIFS(ローデータ!$V$12:$V$1011,ローデータ!$B$12:$B$1011,1,ローデータ!$K$12:$K$1011,$F$21,ローデータ!$H$12:$H$1011,A146)</f>
        <v>5</v>
      </c>
      <c r="L146" s="91">
        <f>SUMIFS(ローデータ!$W$12:$W$1011,ローデータ!$B$12:$B$1011,1,ローデータ!$K$12:$K$1011,$F$21,ローデータ!$H$12:$H$1011,A146)</f>
        <v>0</v>
      </c>
      <c r="M146" s="91">
        <f>SUMIFS(ローデータ!$X$12:$X$1011,ローデータ!$B$12:$B$1011,1,ローデータ!$K$12:$K$1011,$F$21,ローデータ!$H$12:$H$1011,A146)</f>
        <v>4</v>
      </c>
      <c r="N146" s="91">
        <f>SUMIFS(ローデータ!$Y$12:$Y$1011,ローデータ!$B$12:$B$1011,1,ローデータ!$K$12:$K$1011,$F$21,ローデータ!$H$12:$H$1011,A146)</f>
        <v>0</v>
      </c>
      <c r="O146" s="91">
        <f>SUMIFS(ローデータ!$Z$12:$Z$1011,ローデータ!$B$12:$B$1011,1,ローデータ!$K$12:$K$1011,$F$21,ローデータ!$H$12:$H$1011,A146)</f>
        <v>1</v>
      </c>
      <c r="P146" s="56">
        <f t="shared" si="13"/>
        <v>14</v>
      </c>
    </row>
    <row r="147" spans="1:16" ht="14.1" customHeight="1" x14ac:dyDescent="0.15">
      <c r="A147" s="161">
        <v>5</v>
      </c>
      <c r="B147" s="50" t="s">
        <v>59</v>
      </c>
      <c r="C147" s="91">
        <f>SUMIFS(ローデータ!$M$12:$M$1011,ローデータ!$B$12:$B$1011,1,ローデータ!$K$12:$K$1011,$F$21,ローデータ!$H$12:$H$1011,A147)</f>
        <v>0</v>
      </c>
      <c r="D147" s="91">
        <f>SUMIFS(ローデータ!$N$12:$N$1011,ローデータ!$B$12:$B$1011,1,ローデータ!$K$12:$K$1011,$F$21,ローデータ!$H$12:$H$1011,A147)</f>
        <v>1</v>
      </c>
      <c r="E147" s="91">
        <f>SUMIFS(ローデータ!$O$12:$O$1011,ローデータ!$B$12:$B$1011,1,ローデータ!$K$12:$K$1011,$F$21,ローデータ!$H$12:$H$1011,A147)</f>
        <v>1</v>
      </c>
      <c r="F147" s="92">
        <f>SUMIFS(ローデータ!$P$12:$P$1011,ローデータ!$B$12:$B$1011,1,ローデータ!$K$12:$K$1011,$F$21,ローデータ!$H$12:$H$1011,A147)</f>
        <v>0</v>
      </c>
      <c r="G147" s="91">
        <f>SUMIFS(ローデータ!$Q$12:$Q$1011,ローデータ!$B$12:$B$1011,1,ローデータ!$K$12:$K$1011,$F$21,ローデータ!$H$12:$H$1011,A147)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SUMIFS(ローデータ!$T$12:$T$1011,ローデータ!$B$12:$B$1011,1,ローデータ!$K$12:$K$1011,$F$21,ローデータ!$H$12:$H$1011,A147)</f>
        <v>0</v>
      </c>
      <c r="J147" s="91">
        <f>SUMIFS(ローデータ!$U$12:$U$1011,ローデータ!$B$12:$B$1011,1,ローデータ!$K$12:$K$1011,$F$21,ローデータ!$H$12:$H$1011,A147)</f>
        <v>1</v>
      </c>
      <c r="K147" s="91">
        <f>SUMIFS(ローデータ!$V$12:$V$1011,ローデータ!$B$12:$B$1011,1,ローデータ!$K$12:$K$1011,$F$21,ローデータ!$H$12:$H$1011,A147)</f>
        <v>1</v>
      </c>
      <c r="L147" s="91">
        <f>SUMIFS(ローデータ!$W$12:$W$1011,ローデータ!$B$12:$B$1011,1,ローデータ!$K$12:$K$1011,$F$21,ローデータ!$H$12:$H$1011,A147)</f>
        <v>0</v>
      </c>
      <c r="M147" s="91">
        <f>SUMIFS(ローデータ!$X$12:$X$1011,ローデータ!$B$12:$B$1011,1,ローデータ!$K$12:$K$1011,$F$21,ローデータ!$H$12:$H$1011,A147)</f>
        <v>0</v>
      </c>
      <c r="N147" s="91">
        <f>SUMIFS(ローデータ!$Y$12:$Y$1011,ローデータ!$B$12:$B$1011,1,ローデータ!$K$12:$K$1011,$F$21,ローデータ!$H$12:$H$1011,A147)</f>
        <v>0</v>
      </c>
      <c r="O147" s="91">
        <f>SUMIFS(ローデータ!$Z$12:$Z$1011,ローデータ!$B$12:$B$1011,1,ローデータ!$K$12:$K$1011,$F$21,ローデータ!$H$12:$H$1011,A147)</f>
        <v>0</v>
      </c>
      <c r="P147" s="56">
        <f t="shared" si="13"/>
        <v>2</v>
      </c>
    </row>
    <row r="148" spans="1:16" ht="14.1" customHeight="1" x14ac:dyDescent="0.15">
      <c r="A148" s="161">
        <v>6</v>
      </c>
      <c r="B148" s="50" t="s">
        <v>60</v>
      </c>
      <c r="C148" s="91">
        <f>SUMIFS(ローデータ!$M$12:$M$1011,ローデータ!$B$12:$B$1011,1,ローデータ!$K$12:$K$1011,$F$21,ローデータ!$H$12:$H$1011,A148)</f>
        <v>1</v>
      </c>
      <c r="D148" s="91">
        <f>SUMIFS(ローデータ!$N$12:$N$1011,ローデータ!$B$12:$B$1011,1,ローデータ!$K$12:$K$1011,$F$21,ローデータ!$H$12:$H$1011,A148)</f>
        <v>1</v>
      </c>
      <c r="E148" s="91">
        <f>SUMIFS(ローデータ!$O$12:$O$1011,ローデータ!$B$12:$B$1011,1,ローデータ!$K$12:$K$1011,$F$21,ローデータ!$H$12:$H$1011,A148)</f>
        <v>1</v>
      </c>
      <c r="F148" s="92">
        <f>SUMIFS(ローデータ!$P$12:$P$1011,ローデータ!$B$12:$B$1011,1,ローデータ!$K$12:$K$1011,$F$21,ローデータ!$H$12:$H$1011,A148)</f>
        <v>0</v>
      </c>
      <c r="G148" s="91">
        <f>SUMIFS(ローデータ!$Q$12:$Q$1011,ローデータ!$B$12:$B$1011,1,ローデータ!$K$12:$K$1011,$F$21,ローデータ!$H$12:$H$1011,A148)</f>
        <v>0</v>
      </c>
      <c r="H148" s="116">
        <f t="shared" si="12"/>
        <v>3</v>
      </c>
      <c r="I148" s="94">
        <f>SUMIFS(ローデータ!$T$12:$T$1011,ローデータ!$B$12:$B$1011,1,ローデータ!$K$12:$K$1011,$F$21,ローデータ!$H$12:$H$1011,A148)</f>
        <v>0</v>
      </c>
      <c r="J148" s="91">
        <f>SUMIFS(ローデータ!$U$12:$U$1011,ローデータ!$B$12:$B$1011,1,ローデータ!$K$12:$K$1011,$F$21,ローデータ!$H$12:$H$1011,A148)</f>
        <v>0</v>
      </c>
      <c r="K148" s="91">
        <f>SUMIFS(ローデータ!$V$12:$V$1011,ローデータ!$B$12:$B$1011,1,ローデータ!$K$12:$K$1011,$F$21,ローデータ!$H$12:$H$1011,A148)</f>
        <v>1</v>
      </c>
      <c r="L148" s="91">
        <f>SUMIFS(ローデータ!$W$12:$W$1011,ローデータ!$B$12:$B$1011,1,ローデータ!$K$12:$K$1011,$F$21,ローデータ!$H$12:$H$1011,A148)</f>
        <v>0</v>
      </c>
      <c r="M148" s="91">
        <f>SUMIFS(ローデータ!$X$12:$X$1011,ローデータ!$B$12:$B$1011,1,ローデータ!$K$12:$K$1011,$F$21,ローデータ!$H$12:$H$1011,A148)</f>
        <v>0</v>
      </c>
      <c r="N148" s="91">
        <f>SUMIFS(ローデータ!$Y$12:$Y$1011,ローデータ!$B$12:$B$1011,1,ローデータ!$K$12:$K$1011,$F$21,ローデータ!$H$12:$H$1011,A148)</f>
        <v>0</v>
      </c>
      <c r="O148" s="91">
        <f>SUMIFS(ローデータ!$Z$12:$Z$1011,ローデータ!$B$12:$B$1011,1,ローデータ!$K$12:$K$1011,$F$21,ローデータ!$H$12:$H$1011,A148)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61">
        <v>7</v>
      </c>
      <c r="B149" s="50" t="s">
        <v>61</v>
      </c>
      <c r="C149" s="91">
        <f>SUMIFS(ローデータ!$M$12:$M$1011,ローデータ!$B$12:$B$1011,1,ローデータ!$K$12:$K$1011,$F$21,ローデータ!$H$12:$H$1011,A149)</f>
        <v>0</v>
      </c>
      <c r="D149" s="91">
        <f>SUMIFS(ローデータ!$N$12:$N$1011,ローデータ!$B$12:$B$1011,1,ローデータ!$K$12:$K$1011,$F$21,ローデータ!$H$12:$H$1011,A149)</f>
        <v>0</v>
      </c>
      <c r="E149" s="91">
        <f>SUMIFS(ローデータ!$O$12:$O$1011,ローデータ!$B$12:$B$1011,1,ローデータ!$K$12:$K$1011,$F$21,ローデータ!$H$12:$H$1011,A149)</f>
        <v>1</v>
      </c>
      <c r="F149" s="92">
        <f>SUMIFS(ローデータ!$P$12:$P$1011,ローデータ!$B$12:$B$1011,1,ローデータ!$K$12:$K$1011,$F$21,ローデータ!$H$12:$H$1011,A149)</f>
        <v>0</v>
      </c>
      <c r="G149" s="91">
        <f>SUMIFS(ローデータ!$Q$12:$Q$1011,ローデータ!$B$12:$B$1011,1,ローデータ!$K$12:$K$1011,$F$21,ローデータ!$H$12:$H$1011,A149)</f>
        <v>0</v>
      </c>
      <c r="H149" s="116">
        <f t="shared" si="12"/>
        <v>1</v>
      </c>
      <c r="I149" s="94">
        <f>SUMIFS(ローデータ!$T$12:$T$1011,ローデータ!$B$12:$B$1011,1,ローデータ!$K$12:$K$1011,$F$21,ローデータ!$H$12:$H$1011,A149)</f>
        <v>0</v>
      </c>
      <c r="J149" s="91">
        <f>SUMIFS(ローデータ!$U$12:$U$1011,ローデータ!$B$12:$B$1011,1,ローデータ!$K$12:$K$1011,$F$21,ローデータ!$H$12:$H$1011,A149)</f>
        <v>0</v>
      </c>
      <c r="K149" s="91">
        <f>SUMIFS(ローデータ!$V$12:$V$1011,ローデータ!$B$12:$B$1011,1,ローデータ!$K$12:$K$1011,$F$21,ローデータ!$H$12:$H$1011,A149)</f>
        <v>4</v>
      </c>
      <c r="L149" s="91">
        <f>SUMIFS(ローデータ!$W$12:$W$1011,ローデータ!$B$12:$B$1011,1,ローデータ!$K$12:$K$1011,$F$21,ローデータ!$H$12:$H$1011,A149)</f>
        <v>0</v>
      </c>
      <c r="M149" s="91">
        <f>SUMIFS(ローデータ!$X$12:$X$1011,ローデータ!$B$12:$B$1011,1,ローデータ!$K$12:$K$1011,$F$21,ローデータ!$H$12:$H$1011,A149)</f>
        <v>0</v>
      </c>
      <c r="N149" s="91">
        <f>SUMIFS(ローデータ!$Y$12:$Y$1011,ローデータ!$B$12:$B$1011,1,ローデータ!$K$12:$K$1011,$F$21,ローデータ!$H$12:$H$1011,A149)</f>
        <v>0</v>
      </c>
      <c r="O149" s="91">
        <f>SUMIFS(ローデータ!$Z$12:$Z$1011,ローデータ!$B$12:$B$1011,1,ローデータ!$K$12:$K$1011,$F$21,ローデータ!$H$12:$H$1011,A149)</f>
        <v>0</v>
      </c>
      <c r="P149" s="56">
        <f t="shared" si="13"/>
        <v>4</v>
      </c>
    </row>
    <row r="150" spans="1:16" ht="14.1" customHeight="1" x14ac:dyDescent="0.15">
      <c r="A150" s="161">
        <v>8</v>
      </c>
      <c r="B150" s="50" t="s">
        <v>62</v>
      </c>
      <c r="C150" s="91">
        <f>SUMIFS(ローデータ!$M$12:$M$1011,ローデータ!$B$12:$B$1011,1,ローデータ!$K$12:$K$1011,$F$21,ローデータ!$H$12:$H$1011,A150)</f>
        <v>0</v>
      </c>
      <c r="D150" s="91">
        <f>SUMIFS(ローデータ!$N$12:$N$1011,ローデータ!$B$12:$B$1011,1,ローデータ!$K$12:$K$1011,$F$21,ローデータ!$H$12:$H$1011,A150)</f>
        <v>0</v>
      </c>
      <c r="E150" s="91">
        <f>SUMIFS(ローデータ!$O$12:$O$1011,ローデータ!$B$12:$B$1011,1,ローデータ!$K$12:$K$1011,$F$21,ローデータ!$H$12:$H$1011,A150)</f>
        <v>0</v>
      </c>
      <c r="F150" s="92">
        <f>SUMIFS(ローデータ!$P$12:$P$1011,ローデータ!$B$12:$B$1011,1,ローデータ!$K$12:$K$1011,$F$21,ローデータ!$H$12:$H$1011,A150)</f>
        <v>0</v>
      </c>
      <c r="G150" s="91">
        <f>SUMIFS(ローデータ!$Q$12:$Q$1011,ローデータ!$B$12:$B$1011,1,ローデータ!$K$12:$K$1011,$F$21,ローデータ!$H$12:$H$1011,A150)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SUMIFS(ローデータ!$T$12:$T$1011,ローデータ!$B$12:$B$1011,1,ローデータ!$K$12:$K$1011,$F$21,ローデータ!$H$12:$H$1011,A150)</f>
        <v>0</v>
      </c>
      <c r="J150" s="91">
        <f>SUMIFS(ローデータ!$U$12:$U$1011,ローデータ!$B$12:$B$1011,1,ローデータ!$K$12:$K$1011,$F$21,ローデータ!$H$12:$H$1011,A150)</f>
        <v>0</v>
      </c>
      <c r="K150" s="91">
        <f>SUMIFS(ローデータ!$V$12:$V$1011,ローデータ!$B$12:$B$1011,1,ローデータ!$K$12:$K$1011,$F$21,ローデータ!$H$12:$H$1011,A150)</f>
        <v>0</v>
      </c>
      <c r="L150" s="91">
        <f>SUMIFS(ローデータ!$W$12:$W$1011,ローデータ!$B$12:$B$1011,1,ローデータ!$K$12:$K$1011,$F$21,ローデータ!$H$12:$H$1011,A150)</f>
        <v>0</v>
      </c>
      <c r="M150" s="91">
        <f>SUMIFS(ローデータ!$X$12:$X$1011,ローデータ!$B$12:$B$1011,1,ローデータ!$K$12:$K$1011,$F$21,ローデータ!$H$12:$H$1011,A150)</f>
        <v>0</v>
      </c>
      <c r="N150" s="91">
        <f>SUMIFS(ローデータ!$Y$12:$Y$1011,ローデータ!$B$12:$B$1011,1,ローデータ!$K$12:$K$1011,$F$21,ローデータ!$H$12:$H$1011,A150)</f>
        <v>0</v>
      </c>
      <c r="O150" s="91">
        <f>SUMIFS(ローデータ!$Z$12:$Z$1011,ローデータ!$B$12:$B$1011,1,ローデータ!$K$12:$K$1011,$F$21,ローデータ!$H$12:$H$1011,A150)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59">
        <v>9</v>
      </c>
      <c r="B151" s="68" t="s">
        <v>63</v>
      </c>
      <c r="C151" s="91">
        <f>SUMIFS(ローデータ!$M$12:$M$1011,ローデータ!$B$12:$B$1011,1,ローデータ!$K$12:$K$1011,$F$21,ローデータ!$H$12:$H$1011,A151)</f>
        <v>0</v>
      </c>
      <c r="D151" s="91">
        <f>SUMIFS(ローデータ!$N$12:$N$1011,ローデータ!$B$12:$B$1011,1,ローデータ!$K$12:$K$1011,$F$21,ローデータ!$H$12:$H$1011,A151)</f>
        <v>0</v>
      </c>
      <c r="E151" s="91">
        <f>SUMIFS(ローデータ!$O$12:$O$1011,ローデータ!$B$12:$B$1011,1,ローデータ!$K$12:$K$1011,$F$21,ローデータ!$H$12:$H$1011,A151)</f>
        <v>0</v>
      </c>
      <c r="F151" s="92">
        <f>SUMIFS(ローデータ!$P$12:$P$1011,ローデータ!$B$12:$B$1011,1,ローデータ!$K$12:$K$1011,$F$21,ローデータ!$H$12:$H$1011,A151)</f>
        <v>0</v>
      </c>
      <c r="G151" s="91">
        <f>SUMIFS(ローデータ!$Q$12:$Q$1011,ローデータ!$B$12:$B$1011,1,ローデータ!$K$12:$K$1011,$F$21,ローデータ!$H$12:$H$1011,A151)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SUMIFS(ローデータ!$T$12:$T$1011,ローデータ!$B$12:$B$1011,1,ローデータ!$K$12:$K$1011,$F$21,ローデータ!$H$12:$H$1011,A151)</f>
        <v>0</v>
      </c>
      <c r="J151" s="91">
        <f>SUMIFS(ローデータ!$U$12:$U$1011,ローデータ!$B$12:$B$1011,1,ローデータ!$K$12:$K$1011,$F$21,ローデータ!$H$12:$H$1011,A151)</f>
        <v>0</v>
      </c>
      <c r="K151" s="91">
        <f>SUMIFS(ローデータ!$V$12:$V$1011,ローデータ!$B$12:$B$1011,1,ローデータ!$K$12:$K$1011,$F$21,ローデータ!$H$12:$H$1011,A151)</f>
        <v>0</v>
      </c>
      <c r="L151" s="91">
        <f>SUMIFS(ローデータ!$W$12:$W$1011,ローデータ!$B$12:$B$1011,1,ローデータ!$K$12:$K$1011,$F$21,ローデータ!$H$12:$H$1011,A151)</f>
        <v>0</v>
      </c>
      <c r="M151" s="91">
        <f>SUMIFS(ローデータ!$X$12:$X$1011,ローデータ!$B$12:$B$1011,1,ローデータ!$K$12:$K$1011,$F$21,ローデータ!$H$12:$H$1011,A151)</f>
        <v>0</v>
      </c>
      <c r="N151" s="91">
        <f>SUMIFS(ローデータ!$Y$12:$Y$1011,ローデータ!$B$12:$B$1011,1,ローデータ!$K$12:$K$1011,$F$21,ローデータ!$H$12:$H$1011,A151)</f>
        <v>0</v>
      </c>
      <c r="O151" s="91">
        <f>SUMIFS(ローデータ!$Z$12:$Z$1011,ローデータ!$B$12:$B$1011,1,ローデータ!$K$12:$K$1011,$F$21,ローデータ!$H$12:$H$1011,A151)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3</v>
      </c>
      <c r="D152" s="56">
        <f>SUM(D143:D151)</f>
        <v>17</v>
      </c>
      <c r="E152" s="56">
        <f>SUM(E143:E151)</f>
        <v>16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36</v>
      </c>
      <c r="I152" s="56">
        <f t="shared" ref="I152:O152" si="15">SUM(I143:I151)</f>
        <v>2</v>
      </c>
      <c r="J152" s="56">
        <f t="shared" si="15"/>
        <v>16</v>
      </c>
      <c r="K152" s="56">
        <f t="shared" si="15"/>
        <v>17</v>
      </c>
      <c r="L152" s="56">
        <f t="shared" si="15"/>
        <v>0</v>
      </c>
      <c r="M152" s="56">
        <f t="shared" si="15"/>
        <v>11</v>
      </c>
      <c r="N152" s="56">
        <f t="shared" si="15"/>
        <v>0</v>
      </c>
      <c r="O152" s="56">
        <f t="shared" si="15"/>
        <v>1</v>
      </c>
      <c r="P152" s="56">
        <f t="shared" si="13"/>
        <v>47</v>
      </c>
    </row>
    <row r="153" spans="1:16" ht="14.1" customHeight="1" x14ac:dyDescent="0.15">
      <c r="A153" s="165"/>
      <c r="B153" s="16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6">
        <v>3</v>
      </c>
      <c r="B154" t="s">
        <v>218</v>
      </c>
      <c r="C154" s="16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6">
        <v>3.1</v>
      </c>
      <c r="B155" t="s">
        <v>169</v>
      </c>
      <c r="D155" s="165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63" t="s">
        <v>86</v>
      </c>
      <c r="C159" s="306" t="s">
        <v>88</v>
      </c>
      <c r="D159" s="307"/>
      <c r="E159" s="308"/>
      <c r="F159" s="211">
        <f>COUNTIFS(ローデータ!$B$12:$B$1011,1,ローデータ!$I$12:$I$1011,$C$14,ローデータ!$K$12:$K$1011,F157)</f>
        <v>49</v>
      </c>
      <c r="G159" s="213"/>
      <c r="H159" s="211">
        <f>COUNTIFS(ローデータ!$B$12:$B$1011,1,ローデータ!$I$12:$I$1011,$C$14,ローデータ!$K$12:$K$1011,H157)</f>
        <v>42</v>
      </c>
      <c r="I159" s="213"/>
      <c r="J159" s="211">
        <f>COUNTIFS(ローデータ!$B$12:$B$1011,1,ローデータ!$I$12:$I$1011,$C$14,ローデータ!$K$12:$K$1011,J157)</f>
        <v>28</v>
      </c>
      <c r="K159" s="212"/>
      <c r="L159" s="213"/>
      <c r="M159" s="56">
        <f t="shared" ref="M159:M171" si="16">SUM(F159:L159)</f>
        <v>119</v>
      </c>
    </row>
    <row r="160" spans="1:16" ht="14.1" customHeight="1" x14ac:dyDescent="0.15">
      <c r="A160" s="311"/>
      <c r="B160" s="316" t="s">
        <v>87</v>
      </c>
      <c r="C160" s="157">
        <v>1</v>
      </c>
      <c r="D160" s="304" t="s">
        <v>76</v>
      </c>
      <c r="E160" s="305"/>
      <c r="F160" s="211">
        <f>COUNTIFS(ローデータ!$B$12:$B$1011,1,ローデータ!$I$12:$I$1011,$B$14,ローデータ!$J$12:$J$1011,C160,ローデータ!$K$12:$K$1011,$F$157)</f>
        <v>0</v>
      </c>
      <c r="G160" s="213"/>
      <c r="H160" s="211">
        <f>COUNTIFS(ローデータ!$B$12:$B$1011,1,ローデータ!$I$12:$I$1011,$B$14,ローデータ!$J$12:$J$1011,C160,ローデータ!$K$12:$K$1011,$H$157)</f>
        <v>0</v>
      </c>
      <c r="I160" s="213"/>
      <c r="J160" s="211">
        <f>COUNTIFS(ローデータ!$B$12:$B$1011,1,ローデータ!$I$12:$I$1011,$B$14,ローデータ!$J$12:$J$1011,C160,ローデータ!$K$12:$K$1011,$J$157)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57">
        <v>2</v>
      </c>
      <c r="D161" s="304" t="s">
        <v>77</v>
      </c>
      <c r="E161" s="305"/>
      <c r="F161" s="211">
        <f>COUNTIFS(ローデータ!$B$12:$B$1011,1,ローデータ!$I$12:$I$1011,$B$14,ローデータ!$J$12:$J$1011,C161,ローデータ!$K$12:$K$1011,$F$157)</f>
        <v>0</v>
      </c>
      <c r="G161" s="213"/>
      <c r="H161" s="211">
        <f>COUNTIFS(ローデータ!$B$12:$B$1011,1,ローデータ!$I$12:$I$1011,$B$14,ローデータ!$J$12:$J$1011,C161,ローデータ!$K$12:$K$1011,$H$157)</f>
        <v>0</v>
      </c>
      <c r="I161" s="213"/>
      <c r="J161" s="211">
        <f>COUNTIFS(ローデータ!$B$12:$B$1011,1,ローデータ!$I$12:$I$1011,$B$14,ローデータ!$J$12:$J$1011,C161,ローデータ!$K$12:$K$1011,$J$157)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57">
        <v>3</v>
      </c>
      <c r="D162" s="304" t="s">
        <v>78</v>
      </c>
      <c r="E162" s="305"/>
      <c r="F162" s="211">
        <f>COUNTIFS(ローデータ!$B$12:$B$1011,1,ローデータ!$I$12:$I$1011,$B$14,ローデータ!$J$12:$J$1011,C162,ローデータ!$K$12:$K$1011,$F$157)</f>
        <v>0</v>
      </c>
      <c r="G162" s="213"/>
      <c r="H162" s="211">
        <f>COUNTIFS(ローデータ!$B$12:$B$1011,1,ローデータ!$I$12:$I$1011,$B$14,ローデータ!$J$12:$J$1011,C162,ローデータ!$K$12:$K$1011,$H$157)</f>
        <v>0</v>
      </c>
      <c r="I162" s="213"/>
      <c r="J162" s="211">
        <f>COUNTIFS(ローデータ!$B$12:$B$1011,1,ローデータ!$I$12:$I$1011,$B$14,ローデータ!$J$12:$J$1011,C162,ローデータ!$K$12:$K$1011,$J$157)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57">
        <v>4</v>
      </c>
      <c r="D163" s="304" t="s">
        <v>111</v>
      </c>
      <c r="E163" s="305"/>
      <c r="F163" s="211">
        <f>COUNTIFS(ローデータ!$B$12:$B$1011,1,ローデータ!$I$12:$I$1011,$B$14,ローデータ!$J$12:$J$1011,C163,ローデータ!$K$12:$K$1011,$F$157)</f>
        <v>0</v>
      </c>
      <c r="G163" s="213"/>
      <c r="H163" s="211">
        <f>COUNTIFS(ローデータ!$B$12:$B$1011,1,ローデータ!$I$12:$I$1011,$B$14,ローデータ!$J$12:$J$1011,C163,ローデータ!$K$12:$K$1011,$H$157)</f>
        <v>0</v>
      </c>
      <c r="I163" s="213"/>
      <c r="J163" s="211">
        <f>COUNTIFS(ローデータ!$B$12:$B$1011,1,ローデータ!$I$12:$I$1011,$B$14,ローデータ!$J$12:$J$1011,C163,ローデータ!$K$12:$K$1011,$J$157)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57">
        <v>5</v>
      </c>
      <c r="D164" s="304" t="s">
        <v>79</v>
      </c>
      <c r="E164" s="305"/>
      <c r="F164" s="211">
        <f>COUNTIFS(ローデータ!$B$12:$B$1011,1,ローデータ!$I$12:$I$1011,$B$14,ローデータ!$J$12:$J$1011,C164,ローデータ!$K$12:$K$1011,$F$157)</f>
        <v>0</v>
      </c>
      <c r="G164" s="213"/>
      <c r="H164" s="211">
        <f>COUNTIFS(ローデータ!$B$12:$B$1011,1,ローデータ!$I$12:$I$1011,$B$14,ローデータ!$J$12:$J$1011,C164,ローデータ!$K$12:$K$1011,$H$157)</f>
        <v>0</v>
      </c>
      <c r="I164" s="213"/>
      <c r="J164" s="211">
        <f>COUNTIFS(ローデータ!$B$12:$B$1011,1,ローデータ!$I$12:$I$1011,$B$14,ローデータ!$J$12:$J$1011,C164,ローデータ!$K$12:$K$1011,$J$157)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57">
        <v>6</v>
      </c>
      <c r="D165" s="304" t="s">
        <v>80</v>
      </c>
      <c r="E165" s="305"/>
      <c r="F165" s="211">
        <f>COUNTIFS(ローデータ!$B$12:$B$1011,1,ローデータ!$I$12:$I$1011,$B$14,ローデータ!$J$12:$J$1011,C165,ローデータ!$K$12:$K$1011,$F$157)</f>
        <v>0</v>
      </c>
      <c r="G165" s="213"/>
      <c r="H165" s="211">
        <f>COUNTIFS(ローデータ!$B$12:$B$1011,1,ローデータ!$I$12:$I$1011,$B$14,ローデータ!$J$12:$J$1011,C165,ローデータ!$K$12:$K$1011,$H$157)</f>
        <v>0</v>
      </c>
      <c r="I165" s="213"/>
      <c r="J165" s="211">
        <f>COUNTIFS(ローデータ!$B$12:$B$1011,1,ローデータ!$I$12:$I$1011,$B$14,ローデータ!$J$12:$J$1011,C165,ローデータ!$K$12:$K$1011,$J$157)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57">
        <v>7</v>
      </c>
      <c r="D166" s="304" t="s">
        <v>81</v>
      </c>
      <c r="E166" s="305"/>
      <c r="F166" s="211">
        <f>COUNTIFS(ローデータ!$B$12:$B$1011,1,ローデータ!$I$12:$I$1011,$B$14,ローデータ!$J$12:$J$1011,C166,ローデータ!$K$12:$K$1011,$F$157)</f>
        <v>0</v>
      </c>
      <c r="G166" s="213"/>
      <c r="H166" s="211">
        <f>COUNTIFS(ローデータ!$B$12:$B$1011,1,ローデータ!$I$12:$I$1011,$B$14,ローデータ!$J$12:$J$1011,C166,ローデータ!$K$12:$K$1011,$H$157)</f>
        <v>0</v>
      </c>
      <c r="I166" s="213"/>
      <c r="J166" s="211">
        <f>COUNTIFS(ローデータ!$B$12:$B$1011,1,ローデータ!$I$12:$I$1011,$B$14,ローデータ!$J$12:$J$1011,C166,ローデータ!$K$12:$K$1011,$J$157)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57">
        <v>8</v>
      </c>
      <c r="D167" s="304" t="s">
        <v>82</v>
      </c>
      <c r="E167" s="305"/>
      <c r="F167" s="211">
        <f>COUNTIFS(ローデータ!$B$12:$B$1011,1,ローデータ!$I$12:$I$1011,$B$14,ローデータ!$J$12:$J$1011,C167,ローデータ!$K$12:$K$1011,$F$157)</f>
        <v>0</v>
      </c>
      <c r="G167" s="213"/>
      <c r="H167" s="211">
        <f>COUNTIFS(ローデータ!$B$12:$B$1011,1,ローデータ!$I$12:$I$1011,$B$14,ローデータ!$J$12:$J$1011,C167,ローデータ!$K$12:$K$1011,$H$157)</f>
        <v>0</v>
      </c>
      <c r="I167" s="213"/>
      <c r="J167" s="211">
        <f>COUNTIFS(ローデータ!$B$12:$B$1011,1,ローデータ!$I$12:$I$1011,$B$14,ローデータ!$J$12:$J$1011,C167,ローデータ!$K$12:$K$1011,$J$157)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57">
        <v>9</v>
      </c>
      <c r="D168" s="304" t="s">
        <v>83</v>
      </c>
      <c r="E168" s="305"/>
      <c r="F168" s="211">
        <f>COUNTIFS(ローデータ!$B$12:$B$1011,1,ローデータ!$I$12:$I$1011,$B$14,ローデータ!$J$12:$J$1011,C168,ローデータ!$K$12:$K$1011,$F$157)</f>
        <v>0</v>
      </c>
      <c r="G168" s="213"/>
      <c r="H168" s="211">
        <f>COUNTIFS(ローデータ!$B$12:$B$1011,1,ローデータ!$I$12:$I$1011,$B$14,ローデータ!$J$12:$J$1011,C168,ローデータ!$K$12:$K$1011,$H$157)</f>
        <v>0</v>
      </c>
      <c r="I168" s="213"/>
      <c r="J168" s="211">
        <f>COUNTIFS(ローデータ!$B$12:$B$1011,1,ローデータ!$I$12:$I$1011,$B$14,ローデータ!$J$12:$J$1011,C168,ローデータ!$K$12:$K$1011,$J$157)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57">
        <v>10</v>
      </c>
      <c r="D169" s="304" t="s">
        <v>112</v>
      </c>
      <c r="E169" s="305"/>
      <c r="F169" s="211">
        <f>COUNTIFS(ローデータ!$B$12:$B$1011,1,ローデータ!$I$12:$I$1011,$B$14,ローデータ!$J$12:$J$1011,C169,ローデータ!$K$12:$K$1011,$F$157)</f>
        <v>0</v>
      </c>
      <c r="G169" s="213"/>
      <c r="H169" s="211">
        <f>COUNTIFS(ローデータ!$B$12:$B$1011,1,ローデータ!$I$12:$I$1011,$B$14,ローデータ!$J$12:$J$1011,C169,ローデータ!$K$12:$K$1011,$H$157)</f>
        <v>0</v>
      </c>
      <c r="I169" s="213"/>
      <c r="J169" s="211">
        <f>COUNTIFS(ローデータ!$B$12:$B$1011,1,ローデータ!$I$12:$I$1011,$B$14,ローデータ!$J$12:$J$1011,C169,ローデータ!$K$12:$K$1011,$J$157)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57">
        <v>11</v>
      </c>
      <c r="D170" s="304" t="s">
        <v>84</v>
      </c>
      <c r="E170" s="305"/>
      <c r="F170" s="211">
        <f>COUNTIFS(ローデータ!$B$12:$B$1011,1,ローデータ!$I$12:$I$1011,$B$14,ローデータ!$J$12:$J$1011,C170,ローデータ!$K$12:$K$1011,$F$157)</f>
        <v>1</v>
      </c>
      <c r="G170" s="213"/>
      <c r="H170" s="211">
        <f>COUNTIFS(ローデータ!$B$12:$B$1011,1,ローデータ!$I$12:$I$1011,$B$14,ローデータ!$J$12:$J$1011,C170,ローデータ!$K$12:$K$1011,$H$157)</f>
        <v>0</v>
      </c>
      <c r="I170" s="213"/>
      <c r="J170" s="211">
        <f>COUNTIFS(ローデータ!$B$12:$B$1011,1,ローデータ!$I$12:$I$1011,$B$14,ローデータ!$J$12:$J$1011,C170,ローデータ!$K$12:$K$1011,$J$157)</f>
        <v>0</v>
      </c>
      <c r="K170" s="212"/>
      <c r="L170" s="213"/>
      <c r="M170" s="56">
        <f t="shared" si="16"/>
        <v>1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50</v>
      </c>
      <c r="G171" s="213"/>
      <c r="H171" s="211">
        <f>SUM(H159:I170)</f>
        <v>42</v>
      </c>
      <c r="I171" s="213"/>
      <c r="J171" s="211">
        <f>SUM(J159:L170)</f>
        <v>28</v>
      </c>
      <c r="K171" s="212"/>
      <c r="L171" s="213"/>
      <c r="M171" s="56">
        <f t="shared" si="16"/>
        <v>120</v>
      </c>
      <c r="P171" s="9"/>
      <c r="Q171" s="9"/>
      <c r="R171" s="9"/>
      <c r="S171" s="9"/>
    </row>
    <row r="172" spans="1:19" ht="14.1" customHeight="1" x14ac:dyDescent="0.15">
      <c r="A172" s="166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6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6" t="s">
        <v>185</v>
      </c>
      <c r="B174" s="40" t="s">
        <v>113</v>
      </c>
      <c r="C174" s="16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54">
        <v>1</v>
      </c>
      <c r="G176" s="154">
        <v>2</v>
      </c>
      <c r="H176" s="154">
        <v>3</v>
      </c>
      <c r="I176" s="154">
        <v>4</v>
      </c>
      <c r="J176" s="15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COUNTIFS(ローデータ!$B$12:$B$1011,1,ローデータ!$I$12:$I$1011,$C$14,ローデータ!$K$12:$K$1011,$B$21,ローデータ!$L$12:$L$1011,F176)</f>
        <v>48</v>
      </c>
      <c r="G179" s="56">
        <f>COUNTIFS(ローデータ!$B$12:$B$1011,1,ローデータ!$I$12:$I$1011,$C$14,ローデータ!$K$12:$K$1011,$B$21,ローデータ!$L$12:$L$1011,G176)</f>
        <v>1</v>
      </c>
      <c r="H179" s="56">
        <f>COUNTIFS(ローデータ!$B$12:$B$1011,1,ローデータ!$I$12:$I$1011,$C$14,ローデータ!$K$12:$K$1011,$B$21,ローデータ!$L$12:$L$1011,H176)</f>
        <v>0</v>
      </c>
      <c r="I179" s="56">
        <f>COUNTIFS(ローデータ!$B$12:$B$1011,1,ローデータ!$I$12:$I$1011,$C$14,ローデータ!$K$12:$K$1011,$B$21,ローデータ!$L$12:$L$1011,I176)</f>
        <v>0</v>
      </c>
      <c r="J179" s="56">
        <f>COUNTIFS(ローデータ!$B$12:$B$1011,1,ローデータ!$I$12:$I$1011,$C$14,ローデータ!$K$12:$K$1011,$B$21,ローデータ!$L$12:$L$1011,J176)</f>
        <v>0</v>
      </c>
      <c r="K179" s="107">
        <f t="shared" ref="K179:K191" si="17">SUM(F179:J179)</f>
        <v>49</v>
      </c>
      <c r="L179" s="9"/>
    </row>
    <row r="180" spans="1:13" ht="14.1" customHeight="1" x14ac:dyDescent="0.15">
      <c r="A180" s="311"/>
      <c r="B180" s="316" t="s">
        <v>87</v>
      </c>
      <c r="C180" s="157">
        <v>1</v>
      </c>
      <c r="D180" s="304" t="s">
        <v>76</v>
      </c>
      <c r="E180" s="305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57">
        <v>2</v>
      </c>
      <c r="D181" s="304" t="s">
        <v>77</v>
      </c>
      <c r="E181" s="305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57">
        <v>3</v>
      </c>
      <c r="D182" s="304" t="s">
        <v>78</v>
      </c>
      <c r="E182" s="305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57">
        <v>4</v>
      </c>
      <c r="D183" s="304" t="s">
        <v>111</v>
      </c>
      <c r="E183" s="305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57">
        <v>5</v>
      </c>
      <c r="D184" s="304" t="s">
        <v>79</v>
      </c>
      <c r="E184" s="305"/>
      <c r="F184" s="56">
        <f>COUNTIFS(ローデータ!$B$12:$B$1011,1,ローデータ!$I$12:$I$1011,$B$14,ローデータ!$J$12:$J$1011,C184,ローデータ!$K$12:$K$1011,$B$21,ローデータ!$L$12:$L$1011,$F$176)</f>
        <v>0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57">
        <v>6</v>
      </c>
      <c r="D185" s="304" t="s">
        <v>80</v>
      </c>
      <c r="E185" s="305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57">
        <v>7</v>
      </c>
      <c r="D186" s="304" t="s">
        <v>81</v>
      </c>
      <c r="E186" s="305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57">
        <v>8</v>
      </c>
      <c r="D187" s="304" t="s">
        <v>82</v>
      </c>
      <c r="E187" s="305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57">
        <v>9</v>
      </c>
      <c r="D188" s="304" t="s">
        <v>83</v>
      </c>
      <c r="E188" s="305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57">
        <v>10</v>
      </c>
      <c r="D189" s="304" t="s">
        <v>112</v>
      </c>
      <c r="E189" s="305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57">
        <v>11</v>
      </c>
      <c r="D190" s="304" t="s">
        <v>84</v>
      </c>
      <c r="E190" s="305"/>
      <c r="F190" s="56">
        <f>COUNTIFS(ローデータ!$B$12:$B$1011,1,ローデータ!$I$12:$I$1011,$B$14,ローデータ!$J$12:$J$1011,C190,ローデータ!$K$12:$K$1011,$B$21,ローデータ!$L$12:$L$1011,$F$176)</f>
        <v>1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7">
        <f t="shared" si="17"/>
        <v>1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49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50</v>
      </c>
      <c r="L191" s="9"/>
    </row>
    <row r="192" spans="1:13" ht="14.1" customHeight="1" x14ac:dyDescent="0.15">
      <c r="A192" s="165"/>
      <c r="B192" s="165"/>
      <c r="C192" s="165"/>
      <c r="D192" s="165"/>
      <c r="E192" s="16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6" t="s">
        <v>186</v>
      </c>
      <c r="B193" s="40" t="s">
        <v>166</v>
      </c>
      <c r="C193" s="16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SUMIFS(ローデータ!M12:M1011,ローデータ!$B$12:$B$1011,1,ローデータ!$I$12:$I$1011,$C$14,ローデータ!$K$12:$K$1011,$B$21)</f>
        <v>11</v>
      </c>
      <c r="G198" s="90">
        <f>SUMIFS(ローデータ!N12:N1011,ローデータ!$B$12:$B$1011,1,ローデータ!$I$12:$I$1011,$C$14,ローデータ!$K$12:$K$1011,$B$21)</f>
        <v>43</v>
      </c>
      <c r="H198" s="90">
        <f>SUMIFS(ローデータ!O12:O1011,ローデータ!$B$12:$B$1011,1,ローデータ!$I$12:$I$1011,$C$14,ローデータ!$K$12:$K$1011,$B$21)</f>
        <v>9</v>
      </c>
      <c r="I198" s="90">
        <f>SUMIFS(ローデータ!P12:P1011,ローデータ!$B$12:$B$1011,1,ローデータ!$I$12:$I$1011,$C$14,ローデータ!$K$12:$K$1011,$B$21)</f>
        <v>0</v>
      </c>
      <c r="J198" s="90">
        <f>SUMIFS(ローデータ!Q12:Q1011,ローデータ!$B$12:$B$1011,1,ローデータ!$I$12:$I$1011,$C$14,ローデータ!$K$12:$K$1011,$B$21)</f>
        <v>0</v>
      </c>
      <c r="K198" s="119">
        <f>SUM(F198:J198)</f>
        <v>63</v>
      </c>
      <c r="L198" s="9"/>
    </row>
    <row r="199" spans="1:18" ht="14.1" customHeight="1" x14ac:dyDescent="0.15">
      <c r="A199" s="311"/>
      <c r="B199" s="316" t="s">
        <v>87</v>
      </c>
      <c r="C199" s="157">
        <v>1</v>
      </c>
      <c r="D199" s="304" t="s">
        <v>76</v>
      </c>
      <c r="E199" s="305"/>
      <c r="F199" s="95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57">
        <v>2</v>
      </c>
      <c r="D200" s="304" t="s">
        <v>77</v>
      </c>
      <c r="E200" s="305"/>
      <c r="F200" s="95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57">
        <v>3</v>
      </c>
      <c r="D201" s="304" t="s">
        <v>78</v>
      </c>
      <c r="E201" s="305"/>
      <c r="F201" s="95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57">
        <v>4</v>
      </c>
      <c r="D202" s="304" t="s">
        <v>111</v>
      </c>
      <c r="E202" s="305"/>
      <c r="F202" s="95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57">
        <v>5</v>
      </c>
      <c r="D203" s="304" t="s">
        <v>79</v>
      </c>
      <c r="E203" s="305"/>
      <c r="F203" s="95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57">
        <v>6</v>
      </c>
      <c r="D204" s="304" t="s">
        <v>80</v>
      </c>
      <c r="E204" s="305"/>
      <c r="F204" s="95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57">
        <v>7</v>
      </c>
      <c r="D205" s="304" t="s">
        <v>81</v>
      </c>
      <c r="E205" s="305"/>
      <c r="F205" s="95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57">
        <v>8</v>
      </c>
      <c r="D206" s="304" t="s">
        <v>82</v>
      </c>
      <c r="E206" s="305"/>
      <c r="F206" s="95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57">
        <v>9</v>
      </c>
      <c r="D207" s="304" t="s">
        <v>83</v>
      </c>
      <c r="E207" s="305"/>
      <c r="F207" s="95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57">
        <v>10</v>
      </c>
      <c r="D208" s="304" t="s">
        <v>112</v>
      </c>
      <c r="E208" s="305"/>
      <c r="F208" s="95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57">
        <v>11</v>
      </c>
      <c r="D209" s="304" t="s">
        <v>84</v>
      </c>
      <c r="E209" s="305"/>
      <c r="F209" s="95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1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9">
        <f t="shared" si="18"/>
        <v>1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11</v>
      </c>
      <c r="G210" s="95">
        <f t="shared" ref="G210:I210" si="19">SUM(G198:G209)</f>
        <v>44</v>
      </c>
      <c r="H210" s="95">
        <f>SUM(H198:H209)</f>
        <v>9</v>
      </c>
      <c r="I210" s="95">
        <f t="shared" si="19"/>
        <v>0</v>
      </c>
      <c r="J210" s="95">
        <f>SUM(J198:J209)</f>
        <v>0</v>
      </c>
      <c r="K210" s="119">
        <f t="shared" si="18"/>
        <v>64</v>
      </c>
      <c r="L210" s="9"/>
    </row>
    <row r="211" spans="1:18" ht="14.1" customHeight="1" x14ac:dyDescent="0.15">
      <c r="A211" s="165" t="s">
        <v>162</v>
      </c>
      <c r="B211" s="40" t="s">
        <v>220</v>
      </c>
      <c r="C211" s="165"/>
      <c r="D211" s="165"/>
      <c r="E211" s="16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6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54">
        <v>1</v>
      </c>
      <c r="G214" s="154">
        <v>2</v>
      </c>
      <c r="H214" s="15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60" t="s">
        <v>68</v>
      </c>
      <c r="G215" s="160" t="s">
        <v>67</v>
      </c>
      <c r="H215" s="160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COUNTIFS(ローデータ!$B$12:$B$1011,1,ローデータ!$I$12:$I$1011,$C$14,ローデータ!$K$12:$K$1011,$D$21,ローデータ!$S$12:$S$1011,F214)</f>
        <v>39</v>
      </c>
      <c r="G216" s="56">
        <f>COUNTIFS(ローデータ!$B$12:$B$1011,1,ローデータ!$I$12:$I$1011,$C$14,ローデータ!$K$12:$K$1011,$D$21,ローデータ!$S$12:$S$1011,G214)</f>
        <v>0</v>
      </c>
      <c r="H216" s="56">
        <f>COUNTIFS(ローデータ!$B$12:$B$1011,1,ローデータ!$I$12:$I$1011,$C$14,ローデータ!$K$12:$K$1011,$D$21,ローデータ!$S$12:$S$1011,H214)</f>
        <v>3</v>
      </c>
      <c r="I216" s="56">
        <f>SUM(F216:H216)</f>
        <v>42</v>
      </c>
    </row>
    <row r="217" spans="1:18" ht="14.1" customHeight="1" x14ac:dyDescent="0.15">
      <c r="A217" s="311"/>
      <c r="B217" s="316" t="s">
        <v>87</v>
      </c>
      <c r="C217" s="157">
        <v>1</v>
      </c>
      <c r="D217" s="304" t="s">
        <v>76</v>
      </c>
      <c r="E217" s="305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57">
        <v>2</v>
      </c>
      <c r="D218" s="304" t="s">
        <v>77</v>
      </c>
      <c r="E218" s="305"/>
      <c r="F218" s="56">
        <f>COUNTIFS(ローデータ!$B$12:$B$1011,1,ローデータ!$I$12:$I$1011,$B$14,ローデータ!$J$12:$J$1011,C218,ローデータ!$K$12:$K$1011,$D$21,ローデータ!$S$12:$S$1011,$F$214)</f>
        <v>0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57">
        <v>3</v>
      </c>
      <c r="D219" s="304" t="s">
        <v>78</v>
      </c>
      <c r="E219" s="305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57">
        <v>4</v>
      </c>
      <c r="D220" s="304" t="s">
        <v>111</v>
      </c>
      <c r="E220" s="305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57">
        <v>5</v>
      </c>
      <c r="D221" s="304" t="s">
        <v>79</v>
      </c>
      <c r="E221" s="305"/>
      <c r="F221" s="56">
        <f>COUNTIFS(ローデータ!$B$12:$B$1011,1,ローデータ!$I$12:$I$1011,$B$14,ローデータ!$J$12:$J$1011,C221,ローデータ!$K$12:$K$1011,$D$21,ローデータ!$S$12:$S$1011,$F$214)</f>
        <v>0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57">
        <v>6</v>
      </c>
      <c r="D222" s="304" t="s">
        <v>80</v>
      </c>
      <c r="E222" s="305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57">
        <v>7</v>
      </c>
      <c r="D223" s="304" t="s">
        <v>81</v>
      </c>
      <c r="E223" s="305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57">
        <v>8</v>
      </c>
      <c r="D224" s="304" t="s">
        <v>82</v>
      </c>
      <c r="E224" s="305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57">
        <v>9</v>
      </c>
      <c r="D225" s="304" t="s">
        <v>83</v>
      </c>
      <c r="E225" s="305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57">
        <v>10</v>
      </c>
      <c r="D226" s="304" t="s">
        <v>112</v>
      </c>
      <c r="E226" s="305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57">
        <v>11</v>
      </c>
      <c r="D227" s="304" t="s">
        <v>84</v>
      </c>
      <c r="E227" s="305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39</v>
      </c>
      <c r="G228" s="56">
        <f>SUM(G216:G227)</f>
        <v>0</v>
      </c>
      <c r="H228" s="56">
        <f>SUM(H216:H227)</f>
        <v>3</v>
      </c>
      <c r="I228" s="56">
        <f t="shared" si="20"/>
        <v>42</v>
      </c>
    </row>
    <row r="229" spans="1:14" ht="14.1" customHeight="1" x14ac:dyDescent="0.15">
      <c r="A229" s="165"/>
      <c r="B229" s="165"/>
      <c r="C229" s="165"/>
      <c r="D229" s="165"/>
      <c r="E229" s="165"/>
      <c r="F229" s="9"/>
      <c r="G229" s="9"/>
      <c r="H229" s="9"/>
      <c r="I229" s="9"/>
    </row>
    <row r="230" spans="1:14" ht="14.1" customHeight="1" x14ac:dyDescent="0.15">
      <c r="A230" s="166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SUMIFS(ローデータ!T12:T1011,ローデータ!$B$12:$B$1011,1,ローデータ!$I$12:$I$1011,$C$14,ローデータ!$K$12:$K$1011,$D$21)</f>
        <v>6</v>
      </c>
      <c r="G234" s="90">
        <f>SUMIFS(ローデータ!U12:U1011,ローデータ!$B$12:$B$1011,1,ローデータ!$I$12:$I$1011,$C$14,ローデータ!$K$12:$K$1011,$D$21)</f>
        <v>34</v>
      </c>
      <c r="H234" s="90">
        <f>SUMIFS(ローデータ!V12:V1011,ローデータ!$B$12:$B$1011,1,ローデータ!$I$12:$I$1011,$C$14,ローデータ!$K$12:$K$1011,$D$21)</f>
        <v>1</v>
      </c>
      <c r="I234" s="90">
        <f>SUMIFS(ローデータ!W12:W1011,ローデータ!$B$12:$B$1011,1,ローデータ!$I$12:$I$1011,$C$14,ローデータ!$K$12:$K$1011,$D$21)</f>
        <v>0</v>
      </c>
      <c r="J234" s="90">
        <f>SUMIFS(ローデータ!X12:X1011,ローデータ!$B$12:$B$1011,1,ローデータ!$I$12:$I$1011,$C$14,ローデータ!$K$12:$K$1011,$D$21)</f>
        <v>3</v>
      </c>
      <c r="K234" s="90">
        <f>SUMIFS(ローデータ!Y12:Y1011,ローデータ!$B$12:$B$1011,1,ローデータ!$I$12:$I$1011,$C$14,ローデータ!$K$12:$K$1011,$D$21)</f>
        <v>0</v>
      </c>
      <c r="L234" s="90">
        <f>SUMIFS(ローデータ!Z12:Z1011,ローデータ!$B$12:$B$1011,1,ローデータ!$I$12:$I$1011,$C$14,ローデータ!$K$12:$K$1011,$D$21)</f>
        <v>0</v>
      </c>
      <c r="M234" s="56">
        <f t="shared" ref="M234:M246" si="21">SUM(F234:L234)</f>
        <v>44</v>
      </c>
    </row>
    <row r="235" spans="1:14" ht="14.1" customHeight="1" x14ac:dyDescent="0.15">
      <c r="A235" s="311"/>
      <c r="B235" s="316" t="s">
        <v>87</v>
      </c>
      <c r="C235" s="157">
        <v>1</v>
      </c>
      <c r="D235" s="304" t="s">
        <v>76</v>
      </c>
      <c r="E235" s="305"/>
      <c r="F235" s="95">
        <f>SUMIFS(ローデータ!$T$12:$T$1011,ローデータ!$B$12:$B$1011,1,ローデータ!$I$12:$I$1011,$B$14,ローデータ!$J$12:$J$1011,C235,ローデータ!$K$12:$K$1011,$D$21)</f>
        <v>0</v>
      </c>
      <c r="G235" s="95">
        <f>SUMIFS(ローデータ!$U$12:$U$1011,ローデータ!$B$12:$B$1011,1,ローデータ!$I$12:$I$1011,$B$14,ローデータ!$J$12:$J$1011,C235,ローデータ!$K$12:$K$1011,$D$21)</f>
        <v>0</v>
      </c>
      <c r="H235" s="95">
        <f>SUMIFS(ローデータ!$V$12:$V$1011,ローデータ!$B$12:$B$1011,1,ローデータ!$I$12:$I$1011,$B$14,ローデータ!$J$12:$J$1011,C235,ローデータ!$K$12:$K$1011,$D$21)</f>
        <v>0</v>
      </c>
      <c r="I235" s="95">
        <f>SUMIFS(ローデータ!$W$12:$W$1011,ローデータ!$B$12:$B$1011,1,ローデータ!$I$12:$I$1011,$B$14,ローデータ!$J$12:$J$1011,C235,ローデータ!$K$12:$K$1011,$D$21)</f>
        <v>0</v>
      </c>
      <c r="J235" s="95">
        <f>SUMIFS(ローデータ!$X$12:$X$1011,ローデータ!$B$12:$B$1011,1,ローデータ!$I$12:$I$1011,$B$14,ローデータ!$J$12:$J$1011,C235,ローデータ!$K$12:$K$1011,$D$21)</f>
        <v>0</v>
      </c>
      <c r="K235" s="95">
        <f>SUMIFS(ローデータ!$Y$12:$Y$1011,ローデータ!$B$12:$B$1011,1,ローデータ!$I$12:$I$1011,$B$14,ローデータ!$J$12:$J$1011,C235,ローデータ!$K$12:$K$1011,$D$21)</f>
        <v>0</v>
      </c>
      <c r="L235" s="95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57">
        <v>2</v>
      </c>
      <c r="D236" s="304" t="s">
        <v>77</v>
      </c>
      <c r="E236" s="305"/>
      <c r="F236" s="95">
        <f>SUMIFS(ローデータ!$T$12:$T$1011,ローデータ!$B$12:$B$1011,1,ローデータ!$I$12:$I$1011,$B$14,ローデータ!$J$12:$J$1011,C236,ローデータ!$K$12:$K$1011,$D$21)</f>
        <v>0</v>
      </c>
      <c r="G236" s="95">
        <f>SUMIFS(ローデータ!$U$12:$U$1011,ローデータ!$B$12:$B$1011,1,ローデータ!$I$12:$I$1011,$B$14,ローデータ!$J$12:$J$1011,C236,ローデータ!$K$12:$K$1011,$D$21)</f>
        <v>0</v>
      </c>
      <c r="H236" s="95">
        <f>SUMIFS(ローデータ!$V$12:$V$1011,ローデータ!$B$12:$B$1011,1,ローデータ!$I$12:$I$1011,$B$14,ローデータ!$J$12:$J$1011,C236,ローデータ!$K$12:$K$1011,$D$21)</f>
        <v>0</v>
      </c>
      <c r="I236" s="95">
        <f>SUMIFS(ローデータ!$W$12:$W$1011,ローデータ!$B$12:$B$1011,1,ローデータ!$I$12:$I$1011,$B$14,ローデータ!$J$12:$J$1011,C236,ローデータ!$K$12:$K$1011,$D$21)</f>
        <v>0</v>
      </c>
      <c r="J236" s="95">
        <f>SUMIFS(ローデータ!$X$12:$X$1011,ローデータ!$B$12:$B$1011,1,ローデータ!$I$12:$I$1011,$B$14,ローデータ!$J$12:$J$1011,C236,ローデータ!$K$12:$K$1011,$D$21)</f>
        <v>0</v>
      </c>
      <c r="K236" s="95">
        <f>SUMIFS(ローデータ!$Y$12:$Y$1011,ローデータ!$B$12:$B$1011,1,ローデータ!$I$12:$I$1011,$B$14,ローデータ!$J$12:$J$1011,C236,ローデータ!$K$12:$K$1011,$D$21)</f>
        <v>0</v>
      </c>
      <c r="L236" s="95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57">
        <v>3</v>
      </c>
      <c r="D237" s="304" t="s">
        <v>78</v>
      </c>
      <c r="E237" s="305"/>
      <c r="F237" s="95">
        <f>SUMIFS(ローデータ!$T$12:$T$1011,ローデータ!$B$12:$B$1011,1,ローデータ!$I$12:$I$1011,$B$14,ローデータ!$J$12:$J$1011,C237,ローデータ!$K$12:$K$1011,$D$21)</f>
        <v>0</v>
      </c>
      <c r="G237" s="95">
        <f>SUMIFS(ローデータ!$U$12:$U$1011,ローデータ!$B$12:$B$1011,1,ローデータ!$I$12:$I$1011,$B$14,ローデータ!$J$12:$J$1011,C237,ローデータ!$K$12:$K$1011,$D$21)</f>
        <v>0</v>
      </c>
      <c r="H237" s="95">
        <f>SUMIFS(ローデータ!$V$12:$V$1011,ローデータ!$B$12:$B$1011,1,ローデータ!$I$12:$I$1011,$B$14,ローデータ!$J$12:$J$1011,C237,ローデータ!$K$12:$K$1011,$D$21)</f>
        <v>0</v>
      </c>
      <c r="I237" s="95">
        <f>SUMIFS(ローデータ!$W$12:$W$1011,ローデータ!$B$12:$B$1011,1,ローデータ!$I$12:$I$1011,$B$14,ローデータ!$J$12:$J$1011,C237,ローデータ!$K$12:$K$1011,$D$21)</f>
        <v>0</v>
      </c>
      <c r="J237" s="95">
        <f>SUMIFS(ローデータ!$X$12:$X$1011,ローデータ!$B$12:$B$1011,1,ローデータ!$I$12:$I$1011,$B$14,ローデータ!$J$12:$J$1011,C237,ローデータ!$K$12:$K$1011,$D$21)</f>
        <v>0</v>
      </c>
      <c r="K237" s="95">
        <f>SUMIFS(ローデータ!$Y$12:$Y$1011,ローデータ!$B$12:$B$1011,1,ローデータ!$I$12:$I$1011,$B$14,ローデータ!$J$12:$J$1011,C237,ローデータ!$K$12:$K$1011,$D$21)</f>
        <v>0</v>
      </c>
      <c r="L237" s="95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57">
        <v>4</v>
      </c>
      <c r="D238" s="304" t="s">
        <v>111</v>
      </c>
      <c r="E238" s="305"/>
      <c r="F238" s="95">
        <f>SUMIFS(ローデータ!$T$12:$T$1011,ローデータ!$B$12:$B$1011,1,ローデータ!$I$12:$I$1011,$B$14,ローデータ!$J$12:$J$1011,C238,ローデータ!$K$12:$K$1011,$D$21)</f>
        <v>0</v>
      </c>
      <c r="G238" s="95">
        <f>SUMIFS(ローデータ!$U$12:$U$1011,ローデータ!$B$12:$B$1011,1,ローデータ!$I$12:$I$1011,$B$14,ローデータ!$J$12:$J$1011,C238,ローデータ!$K$12:$K$1011,$D$21)</f>
        <v>0</v>
      </c>
      <c r="H238" s="95">
        <f>SUMIFS(ローデータ!$V$12:$V$1011,ローデータ!$B$12:$B$1011,1,ローデータ!$I$12:$I$1011,$B$14,ローデータ!$J$12:$J$1011,C238,ローデータ!$K$12:$K$1011,$D$21)</f>
        <v>0</v>
      </c>
      <c r="I238" s="95">
        <f>SUMIFS(ローデータ!$W$12:$W$1011,ローデータ!$B$12:$B$1011,1,ローデータ!$I$12:$I$1011,$B$14,ローデータ!$J$12:$J$1011,C238,ローデータ!$K$12:$K$1011,$D$21)</f>
        <v>0</v>
      </c>
      <c r="J238" s="95">
        <f>SUMIFS(ローデータ!$X$12:$X$1011,ローデータ!$B$12:$B$1011,1,ローデータ!$I$12:$I$1011,$B$14,ローデータ!$J$12:$J$1011,C238,ローデータ!$K$12:$K$1011,$D$21)</f>
        <v>0</v>
      </c>
      <c r="K238" s="95">
        <f>SUMIFS(ローデータ!$Y$12:$Y$1011,ローデータ!$B$12:$B$1011,1,ローデータ!$I$12:$I$1011,$B$14,ローデータ!$J$12:$J$1011,C238,ローデータ!$K$12:$K$1011,$D$21)</f>
        <v>0</v>
      </c>
      <c r="L238" s="95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57">
        <v>5</v>
      </c>
      <c r="D239" s="304" t="s">
        <v>79</v>
      </c>
      <c r="E239" s="305"/>
      <c r="F239" s="95">
        <f>SUMIFS(ローデータ!$T$12:$T$1011,ローデータ!$B$12:$B$1011,1,ローデータ!$I$12:$I$1011,$B$14,ローデータ!$J$12:$J$1011,C239,ローデータ!$K$12:$K$1011,$D$21)</f>
        <v>0</v>
      </c>
      <c r="G239" s="95">
        <f>SUMIFS(ローデータ!$U$12:$U$1011,ローデータ!$B$12:$B$1011,1,ローデータ!$I$12:$I$1011,$B$14,ローデータ!$J$12:$J$1011,C239,ローデータ!$K$12:$K$1011,$D$21)</f>
        <v>0</v>
      </c>
      <c r="H239" s="95">
        <f>SUMIFS(ローデータ!$V$12:$V$1011,ローデータ!$B$12:$B$1011,1,ローデータ!$I$12:$I$1011,$B$14,ローデータ!$J$12:$J$1011,C239,ローデータ!$K$12:$K$1011,$D$21)</f>
        <v>0</v>
      </c>
      <c r="I239" s="95">
        <f>SUMIFS(ローデータ!$W$12:$W$1011,ローデータ!$B$12:$B$1011,1,ローデータ!$I$12:$I$1011,$B$14,ローデータ!$J$12:$J$1011,C239,ローデータ!$K$12:$K$1011,$D$21)</f>
        <v>0</v>
      </c>
      <c r="J239" s="95">
        <f>SUMIFS(ローデータ!$X$12:$X$1011,ローデータ!$B$12:$B$1011,1,ローデータ!$I$12:$I$1011,$B$14,ローデータ!$J$12:$J$1011,C239,ローデータ!$K$12:$K$1011,$D$21)</f>
        <v>0</v>
      </c>
      <c r="K239" s="95">
        <f>SUMIFS(ローデータ!$Y$12:$Y$1011,ローデータ!$B$12:$B$1011,1,ローデータ!$I$12:$I$1011,$B$14,ローデータ!$J$12:$J$1011,C239,ローデータ!$K$12:$K$1011,$D$21)</f>
        <v>0</v>
      </c>
      <c r="L239" s="95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57">
        <v>6</v>
      </c>
      <c r="D240" s="304" t="s">
        <v>80</v>
      </c>
      <c r="E240" s="305"/>
      <c r="F240" s="95">
        <f>SUMIFS(ローデータ!$T$12:$T$1011,ローデータ!$B$12:$B$1011,1,ローデータ!$I$12:$I$1011,$B$14,ローデータ!$J$12:$J$1011,C240,ローデータ!$K$12:$K$1011,$D$21)</f>
        <v>0</v>
      </c>
      <c r="G240" s="95">
        <f>SUMIFS(ローデータ!$U$12:$U$1011,ローデータ!$B$12:$B$1011,1,ローデータ!$I$12:$I$1011,$B$14,ローデータ!$J$12:$J$1011,C240,ローデータ!$K$12:$K$1011,$D$21)</f>
        <v>0</v>
      </c>
      <c r="H240" s="95">
        <f>SUMIFS(ローデータ!$V$12:$V$1011,ローデータ!$B$12:$B$1011,1,ローデータ!$I$12:$I$1011,$B$14,ローデータ!$J$12:$J$1011,C240,ローデータ!$K$12:$K$1011,$D$21)</f>
        <v>0</v>
      </c>
      <c r="I240" s="95">
        <f>SUMIFS(ローデータ!$W$12:$W$1011,ローデータ!$B$12:$B$1011,1,ローデータ!$I$12:$I$1011,$B$14,ローデータ!$J$12:$J$1011,C240,ローデータ!$K$12:$K$1011,$D$21)</f>
        <v>0</v>
      </c>
      <c r="J240" s="95">
        <f>SUMIFS(ローデータ!$X$12:$X$1011,ローデータ!$B$12:$B$1011,1,ローデータ!$I$12:$I$1011,$B$14,ローデータ!$J$12:$J$1011,C240,ローデータ!$K$12:$K$1011,$D$21)</f>
        <v>0</v>
      </c>
      <c r="K240" s="95">
        <f>SUMIFS(ローデータ!$Y$12:$Y$1011,ローデータ!$B$12:$B$1011,1,ローデータ!$I$12:$I$1011,$B$14,ローデータ!$J$12:$J$1011,C240,ローデータ!$K$12:$K$1011,$D$21)</f>
        <v>0</v>
      </c>
      <c r="L240" s="95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57">
        <v>7</v>
      </c>
      <c r="D241" s="304" t="s">
        <v>81</v>
      </c>
      <c r="E241" s="305"/>
      <c r="F241" s="95">
        <f>SUMIFS(ローデータ!$T$12:$T$1011,ローデータ!$B$12:$B$1011,1,ローデータ!$I$12:$I$1011,$B$14,ローデータ!$J$12:$J$1011,C241,ローデータ!$K$12:$K$1011,$D$21)</f>
        <v>0</v>
      </c>
      <c r="G241" s="95">
        <f>SUMIFS(ローデータ!$U$12:$U$1011,ローデータ!$B$12:$B$1011,1,ローデータ!$I$12:$I$1011,$B$14,ローデータ!$J$12:$J$1011,C241,ローデータ!$K$12:$K$1011,$D$21)</f>
        <v>0</v>
      </c>
      <c r="H241" s="95">
        <f>SUMIFS(ローデータ!$V$12:$V$1011,ローデータ!$B$12:$B$1011,1,ローデータ!$I$12:$I$1011,$B$14,ローデータ!$J$12:$J$1011,C241,ローデータ!$K$12:$K$1011,$D$21)</f>
        <v>0</v>
      </c>
      <c r="I241" s="95">
        <f>SUMIFS(ローデータ!$W$12:$W$1011,ローデータ!$B$12:$B$1011,1,ローデータ!$I$12:$I$1011,$B$14,ローデータ!$J$12:$J$1011,C241,ローデータ!$K$12:$K$1011,$D$21)</f>
        <v>0</v>
      </c>
      <c r="J241" s="95">
        <f>SUMIFS(ローデータ!$X$12:$X$1011,ローデータ!$B$12:$B$1011,1,ローデータ!$I$12:$I$1011,$B$14,ローデータ!$J$12:$J$1011,C241,ローデータ!$K$12:$K$1011,$D$21)</f>
        <v>0</v>
      </c>
      <c r="K241" s="95">
        <f>SUMIFS(ローデータ!$Y$12:$Y$1011,ローデータ!$B$12:$B$1011,1,ローデータ!$I$12:$I$1011,$B$14,ローデータ!$J$12:$J$1011,C241,ローデータ!$K$12:$K$1011,$D$21)</f>
        <v>0</v>
      </c>
      <c r="L241" s="95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57">
        <v>8</v>
      </c>
      <c r="D242" s="304" t="s">
        <v>82</v>
      </c>
      <c r="E242" s="305"/>
      <c r="F242" s="95">
        <f>SUMIFS(ローデータ!$T$12:$T$1011,ローデータ!$B$12:$B$1011,1,ローデータ!$I$12:$I$1011,$B$14,ローデータ!$J$12:$J$1011,C242,ローデータ!$K$12:$K$1011,$D$21)</f>
        <v>0</v>
      </c>
      <c r="G242" s="95">
        <f>SUMIFS(ローデータ!$U$12:$U$1011,ローデータ!$B$12:$B$1011,1,ローデータ!$I$12:$I$1011,$B$14,ローデータ!$J$12:$J$1011,C242,ローデータ!$K$12:$K$1011,$D$21)</f>
        <v>0</v>
      </c>
      <c r="H242" s="95">
        <f>SUMIFS(ローデータ!$V$12:$V$1011,ローデータ!$B$12:$B$1011,1,ローデータ!$I$12:$I$1011,$B$14,ローデータ!$J$12:$J$1011,C242,ローデータ!$K$12:$K$1011,$D$21)</f>
        <v>0</v>
      </c>
      <c r="I242" s="95">
        <f>SUMIFS(ローデータ!$W$12:$W$1011,ローデータ!$B$12:$B$1011,1,ローデータ!$I$12:$I$1011,$B$14,ローデータ!$J$12:$J$1011,C242,ローデータ!$K$12:$K$1011,$D$21)</f>
        <v>0</v>
      </c>
      <c r="J242" s="95">
        <f>SUMIFS(ローデータ!$X$12:$X$1011,ローデータ!$B$12:$B$1011,1,ローデータ!$I$12:$I$1011,$B$14,ローデータ!$J$12:$J$1011,C242,ローデータ!$K$12:$K$1011,$D$21)</f>
        <v>0</v>
      </c>
      <c r="K242" s="95">
        <f>SUMIFS(ローデータ!$Y$12:$Y$1011,ローデータ!$B$12:$B$1011,1,ローデータ!$I$12:$I$1011,$B$14,ローデータ!$J$12:$J$1011,C242,ローデータ!$K$12:$K$1011,$D$21)</f>
        <v>0</v>
      </c>
      <c r="L242" s="95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57">
        <v>9</v>
      </c>
      <c r="D243" s="304" t="s">
        <v>83</v>
      </c>
      <c r="E243" s="305"/>
      <c r="F243" s="95">
        <f>SUMIFS(ローデータ!$T$12:$T$1011,ローデータ!$B$12:$B$1011,1,ローデータ!$I$12:$I$1011,$B$14,ローデータ!$J$12:$J$1011,C243,ローデータ!$K$12:$K$1011,$D$21)</f>
        <v>0</v>
      </c>
      <c r="G243" s="95">
        <f>SUMIFS(ローデータ!$U$12:$U$1011,ローデータ!$B$12:$B$1011,1,ローデータ!$I$12:$I$1011,$B$14,ローデータ!$J$12:$J$1011,C243,ローデータ!$K$12:$K$1011,$D$21)</f>
        <v>0</v>
      </c>
      <c r="H243" s="95">
        <f>SUMIFS(ローデータ!$V$12:$V$1011,ローデータ!$B$12:$B$1011,1,ローデータ!$I$12:$I$1011,$B$14,ローデータ!$J$12:$J$1011,C243,ローデータ!$K$12:$K$1011,$D$21)</f>
        <v>0</v>
      </c>
      <c r="I243" s="95">
        <f>SUMIFS(ローデータ!$W$12:$W$1011,ローデータ!$B$12:$B$1011,1,ローデータ!$I$12:$I$1011,$B$14,ローデータ!$J$12:$J$1011,C243,ローデータ!$K$12:$K$1011,$D$21)</f>
        <v>0</v>
      </c>
      <c r="J243" s="95">
        <f>SUMIFS(ローデータ!$X$12:$X$1011,ローデータ!$B$12:$B$1011,1,ローデータ!$I$12:$I$1011,$B$14,ローデータ!$J$12:$J$1011,C243,ローデータ!$K$12:$K$1011,$D$21)</f>
        <v>0</v>
      </c>
      <c r="K243" s="95">
        <f>SUMIFS(ローデータ!$Y$12:$Y$1011,ローデータ!$B$12:$B$1011,1,ローデータ!$I$12:$I$1011,$B$14,ローデータ!$J$12:$J$1011,C243,ローデータ!$K$12:$K$1011,$D$21)</f>
        <v>0</v>
      </c>
      <c r="L243" s="95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57">
        <v>10</v>
      </c>
      <c r="D244" s="304" t="s">
        <v>112</v>
      </c>
      <c r="E244" s="305"/>
      <c r="F244" s="95">
        <f>SUMIFS(ローデータ!$T$12:$T$1011,ローデータ!$B$12:$B$1011,1,ローデータ!$I$12:$I$1011,$B$14,ローデータ!$J$12:$J$1011,C244,ローデータ!$K$12:$K$1011,$D$21)</f>
        <v>0</v>
      </c>
      <c r="G244" s="95">
        <f>SUMIFS(ローデータ!$U$12:$U$1011,ローデータ!$B$12:$B$1011,1,ローデータ!$I$12:$I$1011,$B$14,ローデータ!$J$12:$J$1011,C244,ローデータ!$K$12:$K$1011,$D$21)</f>
        <v>0</v>
      </c>
      <c r="H244" s="95">
        <f>SUMIFS(ローデータ!$V$12:$V$1011,ローデータ!$B$12:$B$1011,1,ローデータ!$I$12:$I$1011,$B$14,ローデータ!$J$12:$J$1011,C244,ローデータ!$K$12:$K$1011,$D$21)</f>
        <v>0</v>
      </c>
      <c r="I244" s="95">
        <f>SUMIFS(ローデータ!$W$12:$W$1011,ローデータ!$B$12:$B$1011,1,ローデータ!$I$12:$I$1011,$B$14,ローデータ!$J$12:$J$1011,C244,ローデータ!$K$12:$K$1011,$D$21)</f>
        <v>0</v>
      </c>
      <c r="J244" s="95">
        <f>SUMIFS(ローデータ!$X$12:$X$1011,ローデータ!$B$12:$B$1011,1,ローデータ!$I$12:$I$1011,$B$14,ローデータ!$J$12:$J$1011,C244,ローデータ!$K$12:$K$1011,$D$21)</f>
        <v>0</v>
      </c>
      <c r="K244" s="95">
        <f>SUMIFS(ローデータ!$Y$12:$Y$1011,ローデータ!$B$12:$B$1011,1,ローデータ!$I$12:$I$1011,$B$14,ローデータ!$J$12:$J$1011,C244,ローデータ!$K$12:$K$1011,$D$21)</f>
        <v>0</v>
      </c>
      <c r="L244" s="95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57">
        <v>11</v>
      </c>
      <c r="D245" s="304" t="s">
        <v>84</v>
      </c>
      <c r="E245" s="305"/>
      <c r="F245" s="95">
        <f>SUMIFS(ローデータ!$T$12:$T$1011,ローデータ!$B$12:$B$1011,1,ローデータ!$I$12:$I$1011,$B$14,ローデータ!$J$12:$J$1011,C245,ローデータ!$K$12:$K$1011,$D$21)</f>
        <v>0</v>
      </c>
      <c r="G245" s="95">
        <f>SUMIFS(ローデータ!$U$12:$U$1011,ローデータ!$B$12:$B$1011,1,ローデータ!$I$12:$I$1011,$B$14,ローデータ!$J$12:$J$1011,C245,ローデータ!$K$12:$K$1011,$D$21)</f>
        <v>0</v>
      </c>
      <c r="H245" s="95">
        <f>SUMIFS(ローデータ!$V$12:$V$1011,ローデータ!$B$12:$B$1011,1,ローデータ!$I$12:$I$1011,$B$14,ローデータ!$J$12:$J$1011,C245,ローデータ!$K$12:$K$1011,$D$21)</f>
        <v>0</v>
      </c>
      <c r="I245" s="95">
        <f>SUMIFS(ローデータ!$W$12:$W$1011,ローデータ!$B$12:$B$1011,1,ローデータ!$I$12:$I$1011,$B$14,ローデータ!$J$12:$J$1011,C245,ローデータ!$K$12:$K$1011,$D$21)</f>
        <v>0</v>
      </c>
      <c r="J245" s="95">
        <f>SUMIFS(ローデータ!$X$12:$X$1011,ローデータ!$B$12:$B$1011,1,ローデータ!$I$12:$I$1011,$B$14,ローデータ!$J$12:$J$1011,C245,ローデータ!$K$12:$K$1011,$D$21)</f>
        <v>0</v>
      </c>
      <c r="K245" s="95">
        <f>SUMIFS(ローデータ!$Y$12:$Y$1011,ローデータ!$B$12:$B$1011,1,ローデータ!$I$12:$I$1011,$B$14,ローデータ!$J$12:$J$1011,C245,ローデータ!$K$12:$K$1011,$D$21)</f>
        <v>0</v>
      </c>
      <c r="L245" s="95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6</v>
      </c>
      <c r="G246" s="95">
        <f t="shared" ref="G246:L246" si="22">SUM(G234:G245)</f>
        <v>34</v>
      </c>
      <c r="H246" s="95">
        <f t="shared" si="22"/>
        <v>1</v>
      </c>
      <c r="I246" s="95">
        <f>SUM(I234:I245)</f>
        <v>0</v>
      </c>
      <c r="J246" s="95">
        <f t="shared" si="22"/>
        <v>3</v>
      </c>
      <c r="K246" s="95">
        <f>SUM(K234:K245)</f>
        <v>0</v>
      </c>
      <c r="L246" s="95">
        <f t="shared" si="22"/>
        <v>0</v>
      </c>
      <c r="M246" s="56">
        <f t="shared" si="21"/>
        <v>44</v>
      </c>
    </row>
    <row r="247" spans="1:17" ht="14.1" customHeight="1" x14ac:dyDescent="0.15">
      <c r="A247" s="165"/>
      <c r="B247" s="165"/>
      <c r="C247" s="165"/>
      <c r="D247" s="165"/>
      <c r="E247" s="16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6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66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COUNTIFS(ローデータ!$B$12:$B$1011,1,ローデータ!$I$12:$I$1011,$C$14,ローデータ!$K$12:$K$1011,$F$21,ローデータ!$L$12:$L$1011,F251)</f>
        <v>28</v>
      </c>
      <c r="G254" s="56">
        <f>COUNTIFS(ローデータ!$B$12:$B$1011,1,ローデータ!$I$12:$I$1011,$C$14,ローデータ!$K$12:$K$1011,$F$21,ローデータ!$L$12:$L$1011,G251)</f>
        <v>0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20">
        <f t="shared" ref="K254:K266" si="23">SUM(F254:J254)</f>
        <v>28</v>
      </c>
      <c r="L254" s="56">
        <f>COUNTIFS(ローデータ!$B$12:$B$1011,1,ローデータ!$I$12:$I$1011,$C$14,ローデータ!$K$12:$K$1011,$F$21,ローデータ!$S$12:$S$1011,L251)</f>
        <v>28</v>
      </c>
      <c r="M254" s="56">
        <f>COUNTIFS(ローデータ!$B$12:$B$1011,1,ローデータ!$I$12:$I$1011,$C$14,ローデータ!$K$12:$K$1011,$F$21,ローデータ!$S$12:$S$1011,M251)</f>
        <v>0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28</v>
      </c>
    </row>
    <row r="255" spans="1:17" ht="14.1" customHeight="1" x14ac:dyDescent="0.15">
      <c r="A255" s="341"/>
      <c r="B255" s="343" t="s">
        <v>87</v>
      </c>
      <c r="C255" s="157">
        <v>1</v>
      </c>
      <c r="D255" s="304" t="s">
        <v>76</v>
      </c>
      <c r="E255" s="308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57">
        <v>2</v>
      </c>
      <c r="D256" s="304" t="s">
        <v>77</v>
      </c>
      <c r="E256" s="308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57">
        <v>3</v>
      </c>
      <c r="D257" s="304" t="s">
        <v>78</v>
      </c>
      <c r="E257" s="308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57">
        <v>4</v>
      </c>
      <c r="D258" s="304" t="s">
        <v>111</v>
      </c>
      <c r="E258" s="305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57">
        <v>5</v>
      </c>
      <c r="D259" s="304" t="s">
        <v>79</v>
      </c>
      <c r="E259" s="308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57">
        <v>6</v>
      </c>
      <c r="D260" s="304" t="s">
        <v>80</v>
      </c>
      <c r="E260" s="308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57">
        <v>7</v>
      </c>
      <c r="D261" s="304" t="s">
        <v>81</v>
      </c>
      <c r="E261" s="308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57">
        <v>8</v>
      </c>
      <c r="D262" s="304" t="s">
        <v>82</v>
      </c>
      <c r="E262" s="308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57">
        <v>9</v>
      </c>
      <c r="D263" s="304" t="s">
        <v>83</v>
      </c>
      <c r="E263" s="308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57">
        <v>10</v>
      </c>
      <c r="D264" s="304" t="s">
        <v>112</v>
      </c>
      <c r="E264" s="305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57">
        <v>11</v>
      </c>
      <c r="D265" s="304" t="s">
        <v>84</v>
      </c>
      <c r="E265" s="308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28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28</v>
      </c>
      <c r="L266" s="95">
        <f>SUM(L254:L265)</f>
        <v>28</v>
      </c>
      <c r="M266" s="95">
        <f>SUM(M254:M265)</f>
        <v>0</v>
      </c>
      <c r="N266" s="95">
        <f>SUM(N254:N265)</f>
        <v>0</v>
      </c>
      <c r="O266" s="56">
        <f>SUM(L266:N266)</f>
        <v>28</v>
      </c>
    </row>
    <row r="267" spans="1:19" ht="14.1" customHeight="1" x14ac:dyDescent="0.15">
      <c r="A267" s="165"/>
      <c r="B267" s="165"/>
      <c r="C267" s="165"/>
      <c r="D267" s="165"/>
      <c r="E267" s="16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6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SUMIFS(ローデータ!M86:M1085,ローデータ!$B$12:$B$1011,1,ローデータ!$I$12:$I$1011,$C$14,ローデータ!$K$12:$K$1011,$F$21)</f>
        <v>0</v>
      </c>
      <c r="G272" s="90">
        <f>SUMIFS(ローデータ!N86:N1085,ローデータ!$B$12:$B$1011,1,ローデータ!$I$12:$I$1011,$C$14,ローデータ!$K$12:$K$1011,$F$21)</f>
        <v>3</v>
      </c>
      <c r="H272" s="90">
        <f>SUMIFS(ローデータ!O86:O1085,ローデータ!$B$12:$B$1011,1,ローデータ!$I$12:$I$1011,$C$14,ローデータ!$K$12:$K$1011,$F$21)</f>
        <v>3</v>
      </c>
      <c r="I272" s="90">
        <f>SUMIFS(ローデータ!P86:P1085,ローデータ!$B$12:$B$1011,1,ローデータ!$I$12:$I$1011,$C$14,ローデータ!$K$12:$K$1011,$F$21)</f>
        <v>0</v>
      </c>
      <c r="J272" s="90">
        <f>SUMIFS(ローデータ!Q86:Q1085,ローデータ!$B$12:$B$1011,1,ローデータ!$I$12:$I$1011,$C$14,ローデータ!$K$12:$K$1011,$F$21)</f>
        <v>0</v>
      </c>
      <c r="K272" s="96">
        <f>SUM(F272:J272)</f>
        <v>6</v>
      </c>
      <c r="L272" s="95">
        <f>SUMIFS(ローデータ!$T$12:$T$1011,ローデータ!$B$12:$B$1011,1,ローデータ!$I$12:$I$1011,$C$14,ローデータ!$K$12:$K$1011,$F$21)</f>
        <v>2</v>
      </c>
      <c r="M272" s="95">
        <f>SUMIFS(ローデータ!$U$12:$U$1011,ローデータ!$B$12:$B$1011,1,ローデータ!$I$12:$I$1011,$C$14,ローデータ!$K$12:$K$1011,$F$21)</f>
        <v>16</v>
      </c>
      <c r="N272" s="95">
        <f>SUMIFS(ローデータ!$V$12:$V$1011,ローデータ!$B$12:$B$1011,1,ローデータ!$I$12:$I$1011,$C$14,ローデータ!$K$12:$K$1011,$F$21)</f>
        <v>17</v>
      </c>
      <c r="O272" s="95">
        <f>SUMIFS(ローデータ!$W$12:$W$1011,ローデータ!$B$12:$B$1011,1,ローデータ!$I$12:$I$1011,$C$14,ローデータ!$K$12:$K$1011,$F$21)</f>
        <v>0</v>
      </c>
      <c r="P272" s="95">
        <f>SUMIFS(ローデータ!$X$12:$X$1011,ローデータ!$B$12:$B$1011,1,ローデータ!$I$12:$I$1011,$C$14,ローデータ!$K$12:$K$1011,$F$21)</f>
        <v>11</v>
      </c>
      <c r="Q272" s="95">
        <f>SUMIFS(ローデータ!$Y$12:$Y$1011,ローデータ!$B$12:$B$1011,1,ローデータ!$I$12:$I$1011,$C$14,ローデータ!$K$12:$K$1011,$F$21)</f>
        <v>0</v>
      </c>
      <c r="R272" s="95">
        <f>SUMIFS(ローデータ!$Z$12:$Z$1011,ローデータ!$B$12:$B$1011,1,ローデータ!$I$12:$I$1011,$C$14,ローデータ!$K$12:$K$1011,$F$21)</f>
        <v>1</v>
      </c>
      <c r="S272" s="56">
        <f>SUM(L272:R272)</f>
        <v>47</v>
      </c>
    </row>
    <row r="273" spans="1:19" ht="14.1" customHeight="1" x14ac:dyDescent="0.15">
      <c r="A273" s="311"/>
      <c r="B273" s="316" t="s">
        <v>87</v>
      </c>
      <c r="C273" s="157">
        <v>1</v>
      </c>
      <c r="D273" s="304" t="s">
        <v>76</v>
      </c>
      <c r="E273" s="305"/>
      <c r="F273" s="95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SUMIFS(ローデータ!$T$12:$T$1011,ローデータ!$B$12:$B$1011,1,ローデータ!$I$12:$I$1011,$B$14,ローデータ!$J$12:$J$1011,C273,ローデータ!$K$12:$K$1011,$F$21)</f>
        <v>0</v>
      </c>
      <c r="M273" s="95">
        <f>SUMIFS(ローデータ!$U$12:$U$1011,ローデータ!$B$12:$B$1011,1,ローデータ!$I$12:$I$1011,$B$14,ローデータ!$J$12:$J$1011,C273,ローデータ!$K$12:$K$1011,$F$21)</f>
        <v>0</v>
      </c>
      <c r="N273" s="95">
        <f>SUMIFS(ローデータ!$V$12:$V$1011,ローデータ!$B$12:$B$1011,1,ローデータ!$I$12:$I$1011,$B$14,ローデータ!$J$12:$J$1011,C273,ローデータ!$K$12:$K$1011,$F$21)</f>
        <v>0</v>
      </c>
      <c r="O273" s="95">
        <f>SUMIFS(ローデータ!$W$12:$W$1011,ローデータ!$B$12:$B$1011,1,ローデータ!$I$12:$I$1011,$B$14,ローデータ!$J$12:$J$1011,C273,ローデータ!$K$12:$K$1011,$F$21)</f>
        <v>0</v>
      </c>
      <c r="P273" s="95">
        <f>SUMIFS(ローデータ!$X$12:$X$1011,ローデータ!$B$12:$B$1011,1,ローデータ!$I$12:$I$1011,$B$14,ローデータ!$J$12:$J$1011,C273,ローデータ!$K$12:$K$1011,$F$21)</f>
        <v>0</v>
      </c>
      <c r="Q273" s="95">
        <f>SUMIFS(ローデータ!$Y$12:$Y$1011,ローデータ!$B$12:$B$1011,1,ローデータ!$I$12:$I$1011,$B$14,ローデータ!$J$12:$J$1011,C273,ローデータ!$K$12:$K$1011,$F$21)</f>
        <v>0</v>
      </c>
      <c r="R273" s="95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57">
        <v>2</v>
      </c>
      <c r="D274" s="304" t="s">
        <v>77</v>
      </c>
      <c r="E274" s="305"/>
      <c r="F274" s="95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SUMIFS(ローデータ!$T$12:$T$1011,ローデータ!$B$12:$B$1011,1,ローデータ!$I$12:$I$1011,$B$14,ローデータ!$J$12:$J$1011,C274,ローデータ!$K$12:$K$1011,$F$21)</f>
        <v>0</v>
      </c>
      <c r="M274" s="95">
        <f>SUMIFS(ローデータ!$U$12:$U$1011,ローデータ!$B$12:$B$1011,1,ローデータ!$I$12:$I$1011,$B$14,ローデータ!$J$12:$J$1011,C274,ローデータ!$K$12:$K$1011,$F$21)</f>
        <v>0</v>
      </c>
      <c r="N274" s="95">
        <f>SUMIFS(ローデータ!$V$12:$V$1011,ローデータ!$B$12:$B$1011,1,ローデータ!$I$12:$I$1011,$B$14,ローデータ!$J$12:$J$1011,C274,ローデータ!$K$12:$K$1011,$F$21)</f>
        <v>0</v>
      </c>
      <c r="O274" s="95">
        <f>SUMIFS(ローデータ!$W$12:$W$1011,ローデータ!$B$12:$B$1011,1,ローデータ!$I$12:$I$1011,$B$14,ローデータ!$J$12:$J$1011,C274,ローデータ!$K$12:$K$1011,$F$21)</f>
        <v>0</v>
      </c>
      <c r="P274" s="95">
        <f>SUMIFS(ローデータ!$X$12:$X$1011,ローデータ!$B$12:$B$1011,1,ローデータ!$I$12:$I$1011,$B$14,ローデータ!$J$12:$J$1011,C274,ローデータ!$K$12:$K$1011,$F$21)</f>
        <v>0</v>
      </c>
      <c r="Q274" s="95">
        <f>SUMIFS(ローデータ!$Y$12:$Y$1011,ローデータ!$B$12:$B$1011,1,ローデータ!$I$12:$I$1011,$B$14,ローデータ!$J$12:$J$1011,C274,ローデータ!$K$12:$K$1011,$F$21)</f>
        <v>0</v>
      </c>
      <c r="R274" s="95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57">
        <v>3</v>
      </c>
      <c r="D275" s="304" t="s">
        <v>78</v>
      </c>
      <c r="E275" s="305"/>
      <c r="F275" s="95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SUMIFS(ローデータ!$T$12:$T$1011,ローデータ!$B$12:$B$1011,1,ローデータ!$I$12:$I$1011,$B$14,ローデータ!$J$12:$J$1011,C275,ローデータ!$K$12:$K$1011,$F$21)</f>
        <v>0</v>
      </c>
      <c r="M275" s="95">
        <f>SUMIFS(ローデータ!$U$12:$U$1011,ローデータ!$B$12:$B$1011,1,ローデータ!$I$12:$I$1011,$B$14,ローデータ!$J$12:$J$1011,C275,ローデータ!$K$12:$K$1011,$F$21)</f>
        <v>0</v>
      </c>
      <c r="N275" s="95">
        <f>SUMIFS(ローデータ!$V$12:$V$1011,ローデータ!$B$12:$B$1011,1,ローデータ!$I$12:$I$1011,$B$14,ローデータ!$J$12:$J$1011,C275,ローデータ!$K$12:$K$1011,$F$21)</f>
        <v>0</v>
      </c>
      <c r="O275" s="95">
        <f>SUMIFS(ローデータ!$W$12:$W$1011,ローデータ!$B$12:$B$1011,1,ローデータ!$I$12:$I$1011,$B$14,ローデータ!$J$12:$J$1011,C275,ローデータ!$K$12:$K$1011,$F$21)</f>
        <v>0</v>
      </c>
      <c r="P275" s="95">
        <f>SUMIFS(ローデータ!$X$12:$X$1011,ローデータ!$B$12:$B$1011,1,ローデータ!$I$12:$I$1011,$B$14,ローデータ!$J$12:$J$1011,C275,ローデータ!$K$12:$K$1011,$F$21)</f>
        <v>0</v>
      </c>
      <c r="Q275" s="95">
        <f>SUMIFS(ローデータ!$Y$12:$Y$1011,ローデータ!$B$12:$B$1011,1,ローデータ!$I$12:$I$1011,$B$14,ローデータ!$J$12:$J$1011,C275,ローデータ!$K$12:$K$1011,$F$21)</f>
        <v>0</v>
      </c>
      <c r="R275" s="95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57">
        <v>4</v>
      </c>
      <c r="D276" s="319" t="s">
        <v>111</v>
      </c>
      <c r="E276" s="320"/>
      <c r="F276" s="95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SUMIFS(ローデータ!$T$12:$T$1011,ローデータ!$B$12:$B$1011,1,ローデータ!$I$12:$I$1011,$B$14,ローデータ!$J$12:$J$1011,C276,ローデータ!$K$12:$K$1011,$F$21)</f>
        <v>0</v>
      </c>
      <c r="M276" s="95">
        <f>SUMIFS(ローデータ!$U$12:$U$1011,ローデータ!$B$12:$B$1011,1,ローデータ!$I$12:$I$1011,$B$14,ローデータ!$J$12:$J$1011,C276,ローデータ!$K$12:$K$1011,$F$21)</f>
        <v>0</v>
      </c>
      <c r="N276" s="95">
        <f>SUMIFS(ローデータ!$V$12:$V$1011,ローデータ!$B$12:$B$1011,1,ローデータ!$I$12:$I$1011,$B$14,ローデータ!$J$12:$J$1011,C276,ローデータ!$K$12:$K$1011,$F$21)</f>
        <v>0</v>
      </c>
      <c r="O276" s="95">
        <f>SUMIFS(ローデータ!$W$12:$W$1011,ローデータ!$B$12:$B$1011,1,ローデータ!$I$12:$I$1011,$B$14,ローデータ!$J$12:$J$1011,C276,ローデータ!$K$12:$K$1011,$F$21)</f>
        <v>0</v>
      </c>
      <c r="P276" s="95">
        <f>SUMIFS(ローデータ!$X$12:$X$1011,ローデータ!$B$12:$B$1011,1,ローデータ!$I$12:$I$1011,$B$14,ローデータ!$J$12:$J$1011,C276,ローデータ!$K$12:$K$1011,$F$21)</f>
        <v>0</v>
      </c>
      <c r="Q276" s="95">
        <f>SUMIFS(ローデータ!$Y$12:$Y$1011,ローデータ!$B$12:$B$1011,1,ローデータ!$I$12:$I$1011,$B$14,ローデータ!$J$12:$J$1011,C276,ローデータ!$K$12:$K$1011,$F$21)</f>
        <v>0</v>
      </c>
      <c r="R276" s="95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57">
        <v>5</v>
      </c>
      <c r="D277" s="304" t="s">
        <v>79</v>
      </c>
      <c r="E277" s="305"/>
      <c r="F277" s="95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SUMIFS(ローデータ!$T$12:$T$1011,ローデータ!$B$12:$B$1011,1,ローデータ!$I$12:$I$1011,$B$14,ローデータ!$J$12:$J$1011,C277,ローデータ!$K$12:$K$1011,$F$21)</f>
        <v>0</v>
      </c>
      <c r="M277" s="95">
        <f>SUMIFS(ローデータ!$U$12:$U$1011,ローデータ!$B$12:$B$1011,1,ローデータ!$I$12:$I$1011,$B$14,ローデータ!$J$12:$J$1011,C277,ローデータ!$K$12:$K$1011,$F$21)</f>
        <v>0</v>
      </c>
      <c r="N277" s="95">
        <f>SUMIFS(ローデータ!$V$12:$V$1011,ローデータ!$B$12:$B$1011,1,ローデータ!$I$12:$I$1011,$B$14,ローデータ!$J$12:$J$1011,C277,ローデータ!$K$12:$K$1011,$F$21)</f>
        <v>0</v>
      </c>
      <c r="O277" s="95">
        <f>SUMIFS(ローデータ!$W$12:$W$1011,ローデータ!$B$12:$B$1011,1,ローデータ!$I$12:$I$1011,$B$14,ローデータ!$J$12:$J$1011,C277,ローデータ!$K$12:$K$1011,$F$21)</f>
        <v>0</v>
      </c>
      <c r="P277" s="95">
        <f>SUMIFS(ローデータ!$X$12:$X$1011,ローデータ!$B$12:$B$1011,1,ローデータ!$I$12:$I$1011,$B$14,ローデータ!$J$12:$J$1011,C277,ローデータ!$K$12:$K$1011,$F$21)</f>
        <v>0</v>
      </c>
      <c r="Q277" s="95">
        <f>SUMIFS(ローデータ!$Y$12:$Y$1011,ローデータ!$B$12:$B$1011,1,ローデータ!$I$12:$I$1011,$B$14,ローデータ!$J$12:$J$1011,C277,ローデータ!$K$12:$K$1011,$F$21)</f>
        <v>0</v>
      </c>
      <c r="R277" s="95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57">
        <v>6</v>
      </c>
      <c r="D278" s="304" t="s">
        <v>80</v>
      </c>
      <c r="E278" s="305"/>
      <c r="F278" s="95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SUMIFS(ローデータ!$T$12:$T$1011,ローデータ!$B$12:$B$1011,1,ローデータ!$I$12:$I$1011,$B$14,ローデータ!$J$12:$J$1011,C278,ローデータ!$K$12:$K$1011,$F$21)</f>
        <v>0</v>
      </c>
      <c r="M278" s="95">
        <f>SUMIFS(ローデータ!$U$12:$U$1011,ローデータ!$B$12:$B$1011,1,ローデータ!$I$12:$I$1011,$B$14,ローデータ!$J$12:$J$1011,C278,ローデータ!$K$12:$K$1011,$F$21)</f>
        <v>0</v>
      </c>
      <c r="N278" s="95">
        <f>SUMIFS(ローデータ!$V$12:$V$1011,ローデータ!$B$12:$B$1011,1,ローデータ!$I$12:$I$1011,$B$14,ローデータ!$J$12:$J$1011,C278,ローデータ!$K$12:$K$1011,$F$21)</f>
        <v>0</v>
      </c>
      <c r="O278" s="95">
        <f>SUMIFS(ローデータ!$W$12:$W$1011,ローデータ!$B$12:$B$1011,1,ローデータ!$I$12:$I$1011,$B$14,ローデータ!$J$12:$J$1011,C278,ローデータ!$K$12:$K$1011,$F$21)</f>
        <v>0</v>
      </c>
      <c r="P278" s="95">
        <f>SUMIFS(ローデータ!$X$12:$X$1011,ローデータ!$B$12:$B$1011,1,ローデータ!$I$12:$I$1011,$B$14,ローデータ!$J$12:$J$1011,C278,ローデータ!$K$12:$K$1011,$F$21)</f>
        <v>0</v>
      </c>
      <c r="Q278" s="95">
        <f>SUMIFS(ローデータ!$Y$12:$Y$1011,ローデータ!$B$12:$B$1011,1,ローデータ!$I$12:$I$1011,$B$14,ローデータ!$J$12:$J$1011,C278,ローデータ!$K$12:$K$1011,$F$21)</f>
        <v>0</v>
      </c>
      <c r="R278" s="95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57">
        <v>7</v>
      </c>
      <c r="D279" s="304" t="s">
        <v>81</v>
      </c>
      <c r="E279" s="305"/>
      <c r="F279" s="95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SUMIFS(ローデータ!$T$12:$T$1011,ローデータ!$B$12:$B$1011,1,ローデータ!$I$12:$I$1011,$B$14,ローデータ!$J$12:$J$1011,C279,ローデータ!$K$12:$K$1011,$F$21)</f>
        <v>0</v>
      </c>
      <c r="M279" s="95">
        <f>SUMIFS(ローデータ!$U$12:$U$1011,ローデータ!$B$12:$B$1011,1,ローデータ!$I$12:$I$1011,$B$14,ローデータ!$J$12:$J$1011,C279,ローデータ!$K$12:$K$1011,$F$21)</f>
        <v>0</v>
      </c>
      <c r="N279" s="95">
        <f>SUMIFS(ローデータ!$V$12:$V$1011,ローデータ!$B$12:$B$1011,1,ローデータ!$I$12:$I$1011,$B$14,ローデータ!$J$12:$J$1011,C279,ローデータ!$K$12:$K$1011,$F$21)</f>
        <v>0</v>
      </c>
      <c r="O279" s="95">
        <f>SUMIFS(ローデータ!$W$12:$W$1011,ローデータ!$B$12:$B$1011,1,ローデータ!$I$12:$I$1011,$B$14,ローデータ!$J$12:$J$1011,C279,ローデータ!$K$12:$K$1011,$F$21)</f>
        <v>0</v>
      </c>
      <c r="P279" s="95">
        <f>SUMIFS(ローデータ!$X$12:$X$1011,ローデータ!$B$12:$B$1011,1,ローデータ!$I$12:$I$1011,$B$14,ローデータ!$J$12:$J$1011,C279,ローデータ!$K$12:$K$1011,$F$21)</f>
        <v>0</v>
      </c>
      <c r="Q279" s="95">
        <f>SUMIFS(ローデータ!$Y$12:$Y$1011,ローデータ!$B$12:$B$1011,1,ローデータ!$I$12:$I$1011,$B$14,ローデータ!$J$12:$J$1011,C279,ローデータ!$K$12:$K$1011,$F$21)</f>
        <v>0</v>
      </c>
      <c r="R279" s="95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57">
        <v>8</v>
      </c>
      <c r="D280" s="304" t="s">
        <v>82</v>
      </c>
      <c r="E280" s="305"/>
      <c r="F280" s="95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SUMIFS(ローデータ!$T$12:$T$1011,ローデータ!$B$12:$B$1011,1,ローデータ!$I$12:$I$1011,$B$14,ローデータ!$J$12:$J$1011,C280,ローデータ!$K$12:$K$1011,$F$21)</f>
        <v>0</v>
      </c>
      <c r="M280" s="95">
        <f>SUMIFS(ローデータ!$U$12:$U$1011,ローデータ!$B$12:$B$1011,1,ローデータ!$I$12:$I$1011,$B$14,ローデータ!$J$12:$J$1011,C280,ローデータ!$K$12:$K$1011,$F$21)</f>
        <v>0</v>
      </c>
      <c r="N280" s="95">
        <f>SUMIFS(ローデータ!$V$12:$V$1011,ローデータ!$B$12:$B$1011,1,ローデータ!$I$12:$I$1011,$B$14,ローデータ!$J$12:$J$1011,C280,ローデータ!$K$12:$K$1011,$F$21)</f>
        <v>0</v>
      </c>
      <c r="O280" s="95">
        <f>SUMIFS(ローデータ!$W$12:$W$1011,ローデータ!$B$12:$B$1011,1,ローデータ!$I$12:$I$1011,$B$14,ローデータ!$J$12:$J$1011,C280,ローデータ!$K$12:$K$1011,$F$21)</f>
        <v>0</v>
      </c>
      <c r="P280" s="95">
        <f>SUMIFS(ローデータ!$X$12:$X$1011,ローデータ!$B$12:$B$1011,1,ローデータ!$I$12:$I$1011,$B$14,ローデータ!$J$12:$J$1011,C280,ローデータ!$K$12:$K$1011,$F$21)</f>
        <v>0</v>
      </c>
      <c r="Q280" s="95">
        <f>SUMIFS(ローデータ!$Y$12:$Y$1011,ローデータ!$B$12:$B$1011,1,ローデータ!$I$12:$I$1011,$B$14,ローデータ!$J$12:$J$1011,C280,ローデータ!$K$12:$K$1011,$F$21)</f>
        <v>0</v>
      </c>
      <c r="R280" s="95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57">
        <v>9</v>
      </c>
      <c r="D281" s="304" t="s">
        <v>83</v>
      </c>
      <c r="E281" s="305"/>
      <c r="F281" s="95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SUMIFS(ローデータ!$T$12:$T$1011,ローデータ!$B$12:$B$1011,1,ローデータ!$I$12:$I$1011,$B$14,ローデータ!$J$12:$J$1011,C281,ローデータ!$K$12:$K$1011,$F$21)</f>
        <v>0</v>
      </c>
      <c r="M281" s="95">
        <f>SUMIFS(ローデータ!$U$12:$U$1011,ローデータ!$B$12:$B$1011,1,ローデータ!$I$12:$I$1011,$B$14,ローデータ!$J$12:$J$1011,C281,ローデータ!$K$12:$K$1011,$F$21)</f>
        <v>0</v>
      </c>
      <c r="N281" s="95">
        <f>SUMIFS(ローデータ!$V$12:$V$1011,ローデータ!$B$12:$B$1011,1,ローデータ!$I$12:$I$1011,$B$14,ローデータ!$J$12:$J$1011,C281,ローデータ!$K$12:$K$1011,$F$21)</f>
        <v>0</v>
      </c>
      <c r="O281" s="95">
        <f>SUMIFS(ローデータ!$W$12:$W$1011,ローデータ!$B$12:$B$1011,1,ローデータ!$I$12:$I$1011,$B$14,ローデータ!$J$12:$J$1011,C281,ローデータ!$K$12:$K$1011,$F$21)</f>
        <v>0</v>
      </c>
      <c r="P281" s="95">
        <f>SUMIFS(ローデータ!$X$12:$X$1011,ローデータ!$B$12:$B$1011,1,ローデータ!$I$12:$I$1011,$B$14,ローデータ!$J$12:$J$1011,C281,ローデータ!$K$12:$K$1011,$F$21)</f>
        <v>0</v>
      </c>
      <c r="Q281" s="95">
        <f>SUMIFS(ローデータ!$Y$12:$Y$1011,ローデータ!$B$12:$B$1011,1,ローデータ!$I$12:$I$1011,$B$14,ローデータ!$J$12:$J$1011,C281,ローデータ!$K$12:$K$1011,$F$21)</f>
        <v>0</v>
      </c>
      <c r="R281" s="95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57">
        <v>10</v>
      </c>
      <c r="D282" s="304" t="s">
        <v>112</v>
      </c>
      <c r="E282" s="305"/>
      <c r="F282" s="95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SUMIFS(ローデータ!$T$12:$T$1011,ローデータ!$B$12:$B$1011,1,ローデータ!$I$12:$I$1011,$B$14,ローデータ!$J$12:$J$1011,C282,ローデータ!$K$12:$K$1011,$F$21)</f>
        <v>0</v>
      </c>
      <c r="M282" s="95">
        <f>SUMIFS(ローデータ!$U$12:$U$1011,ローデータ!$B$12:$B$1011,1,ローデータ!$I$12:$I$1011,$B$14,ローデータ!$J$12:$J$1011,C282,ローデータ!$K$12:$K$1011,$F$21)</f>
        <v>0</v>
      </c>
      <c r="N282" s="95">
        <f>SUMIFS(ローデータ!$V$12:$V$1011,ローデータ!$B$12:$B$1011,1,ローデータ!$I$12:$I$1011,$B$14,ローデータ!$J$12:$J$1011,C282,ローデータ!$K$12:$K$1011,$F$21)</f>
        <v>0</v>
      </c>
      <c r="O282" s="95">
        <f>SUMIFS(ローデータ!$W$12:$W$1011,ローデータ!$B$12:$B$1011,1,ローデータ!$I$12:$I$1011,$B$14,ローデータ!$J$12:$J$1011,C282,ローデータ!$K$12:$K$1011,$F$21)</f>
        <v>0</v>
      </c>
      <c r="P282" s="95">
        <f>SUMIFS(ローデータ!$X$12:$X$1011,ローデータ!$B$12:$B$1011,1,ローデータ!$I$12:$I$1011,$B$14,ローデータ!$J$12:$J$1011,C282,ローデータ!$K$12:$K$1011,$F$21)</f>
        <v>0</v>
      </c>
      <c r="Q282" s="95">
        <f>SUMIFS(ローデータ!$Y$12:$Y$1011,ローデータ!$B$12:$B$1011,1,ローデータ!$I$12:$I$1011,$B$14,ローデータ!$J$12:$J$1011,C282,ローデータ!$K$12:$K$1011,$F$21)</f>
        <v>0</v>
      </c>
      <c r="R282" s="95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57">
        <v>11</v>
      </c>
      <c r="D283" s="304" t="s">
        <v>84</v>
      </c>
      <c r="E283" s="305"/>
      <c r="F283" s="95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SUMIFS(ローデータ!$T$12:$T$1011,ローデータ!$B$12:$B$1011,1,ローデータ!$I$12:$I$1011,$B$14,ローデータ!$J$12:$J$1011,C283,ローデータ!$K$12:$K$1011,$F$21)</f>
        <v>0</v>
      </c>
      <c r="M283" s="95">
        <f>SUMIFS(ローデータ!$U$12:$U$1011,ローデータ!$B$12:$B$1011,1,ローデータ!$I$12:$I$1011,$B$14,ローデータ!$J$12:$J$1011,C283,ローデータ!$K$12:$K$1011,$F$21)</f>
        <v>0</v>
      </c>
      <c r="N283" s="95">
        <f>SUMIFS(ローデータ!$V$12:$V$1011,ローデータ!$B$12:$B$1011,1,ローデータ!$I$12:$I$1011,$B$14,ローデータ!$J$12:$J$1011,C283,ローデータ!$K$12:$K$1011,$F$21)</f>
        <v>0</v>
      </c>
      <c r="O283" s="95">
        <f>SUMIFS(ローデータ!$W$12:$W$1011,ローデータ!$B$12:$B$1011,1,ローデータ!$I$12:$I$1011,$B$14,ローデータ!$J$12:$J$1011,C283,ローデータ!$K$12:$K$1011,$F$21)</f>
        <v>0</v>
      </c>
      <c r="P283" s="95">
        <f>SUMIFS(ローデータ!$X$12:$X$1011,ローデータ!$B$12:$B$1011,1,ローデータ!$I$12:$I$1011,$B$14,ローデータ!$J$12:$J$1011,C283,ローデータ!$K$12:$K$1011,$F$21)</f>
        <v>0</v>
      </c>
      <c r="Q283" s="95">
        <f>SUMIFS(ローデータ!$Y$12:$Y$1011,ローデータ!$B$12:$B$1011,1,ローデータ!$I$12:$I$1011,$B$14,ローデータ!$J$12:$J$1011,C283,ローデータ!$K$12:$K$1011,$F$21)</f>
        <v>0</v>
      </c>
      <c r="R283" s="95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3</v>
      </c>
      <c r="H284" s="56">
        <f t="shared" si="28"/>
        <v>3</v>
      </c>
      <c r="I284" s="56">
        <f t="shared" si="28"/>
        <v>0</v>
      </c>
      <c r="J284" s="56">
        <f t="shared" si="28"/>
        <v>0</v>
      </c>
      <c r="K284" s="96">
        <f t="shared" si="26"/>
        <v>6</v>
      </c>
      <c r="L284" s="95">
        <f>SUM(L272:L283)</f>
        <v>2</v>
      </c>
      <c r="M284" s="95">
        <f t="shared" ref="M284:R284" si="29">SUM(M272:M283)</f>
        <v>16</v>
      </c>
      <c r="N284" s="95">
        <f t="shared" si="29"/>
        <v>17</v>
      </c>
      <c r="O284" s="95">
        <f t="shared" si="29"/>
        <v>0</v>
      </c>
      <c r="P284" s="95">
        <f t="shared" si="29"/>
        <v>11</v>
      </c>
      <c r="Q284" s="95">
        <f t="shared" si="29"/>
        <v>0</v>
      </c>
      <c r="R284" s="95">
        <f t="shared" si="29"/>
        <v>1</v>
      </c>
      <c r="S284" s="56">
        <f t="shared" si="27"/>
        <v>47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64">
        <v>2</v>
      </c>
      <c r="Q3" s="415" t="s">
        <v>56</v>
      </c>
      <c r="R3" s="416"/>
      <c r="S3" s="416"/>
      <c r="T3" s="419"/>
      <c r="U3" s="164">
        <v>3</v>
      </c>
      <c r="V3" s="415" t="s">
        <v>57</v>
      </c>
      <c r="W3" s="416"/>
      <c r="X3" s="416"/>
      <c r="Y3" s="419"/>
      <c r="Z3" s="164">
        <v>4</v>
      </c>
      <c r="AA3" s="415" t="s">
        <v>58</v>
      </c>
      <c r="AB3" s="416"/>
      <c r="AC3" s="416"/>
      <c r="AD3" s="419"/>
      <c r="AE3" s="164">
        <v>5</v>
      </c>
      <c r="AF3" s="415" t="s">
        <v>59</v>
      </c>
      <c r="AG3" s="416"/>
      <c r="AH3" s="416"/>
      <c r="AI3" s="419"/>
      <c r="AJ3" s="164">
        <v>6</v>
      </c>
      <c r="AK3" s="415" t="s">
        <v>135</v>
      </c>
      <c r="AL3" s="416"/>
      <c r="AM3" s="416"/>
      <c r="AN3" s="419"/>
      <c r="AO3" s="164">
        <v>7</v>
      </c>
      <c r="AP3" s="415" t="s">
        <v>136</v>
      </c>
      <c r="AQ3" s="416"/>
      <c r="AR3" s="416"/>
      <c r="AS3" s="419"/>
      <c r="AT3" s="164">
        <v>8</v>
      </c>
      <c r="AU3" s="415" t="s">
        <v>62</v>
      </c>
      <c r="AV3" s="416"/>
      <c r="AW3" s="416"/>
      <c r="AX3" s="419"/>
      <c r="AY3" s="164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7</v>
      </c>
      <c r="Q5" s="80">
        <v>0</v>
      </c>
      <c r="R5" s="80">
        <v>0</v>
      </c>
      <c r="S5" s="80">
        <v>0</v>
      </c>
      <c r="T5" s="133">
        <v>0</v>
      </c>
      <c r="U5" s="134">
        <v>8</v>
      </c>
      <c r="V5" s="80">
        <v>0</v>
      </c>
      <c r="W5" s="80">
        <v>0</v>
      </c>
      <c r="X5" s="80">
        <v>0</v>
      </c>
      <c r="Y5" s="133">
        <v>0</v>
      </c>
      <c r="Z5" s="134">
        <v>10</v>
      </c>
      <c r="AA5" s="80">
        <v>0</v>
      </c>
      <c r="AB5" s="80">
        <v>0</v>
      </c>
      <c r="AC5" s="80">
        <v>0</v>
      </c>
      <c r="AD5" s="133">
        <v>0</v>
      </c>
      <c r="AE5" s="134">
        <v>10</v>
      </c>
      <c r="AF5" s="80">
        <v>0</v>
      </c>
      <c r="AG5" s="80">
        <v>0</v>
      </c>
      <c r="AH5" s="80">
        <v>0</v>
      </c>
      <c r="AI5" s="133">
        <v>0</v>
      </c>
      <c r="AJ5" s="134">
        <v>2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3</v>
      </c>
      <c r="Q6" s="66">
        <v>0</v>
      </c>
      <c r="R6" s="66">
        <v>0</v>
      </c>
      <c r="S6" s="66">
        <v>0</v>
      </c>
      <c r="T6" s="137">
        <v>0</v>
      </c>
      <c r="U6" s="138">
        <v>3</v>
      </c>
      <c r="V6" s="66">
        <v>0</v>
      </c>
      <c r="W6" s="66">
        <v>0</v>
      </c>
      <c r="X6" s="66">
        <v>0</v>
      </c>
      <c r="Y6" s="137">
        <v>0</v>
      </c>
      <c r="Z6" s="138">
        <v>3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2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2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64">
        <v>2</v>
      </c>
      <c r="Q13" s="415" t="s">
        <v>56</v>
      </c>
      <c r="R13" s="416"/>
      <c r="S13" s="416"/>
      <c r="T13" s="419"/>
      <c r="U13" s="164">
        <v>3</v>
      </c>
      <c r="V13" s="415" t="s">
        <v>57</v>
      </c>
      <c r="W13" s="416"/>
      <c r="X13" s="416"/>
      <c r="Y13" s="419"/>
      <c r="Z13" s="164">
        <v>4</v>
      </c>
      <c r="AA13" s="415" t="s">
        <v>58</v>
      </c>
      <c r="AB13" s="416"/>
      <c r="AC13" s="416"/>
      <c r="AD13" s="419"/>
      <c r="AE13" s="164">
        <v>5</v>
      </c>
      <c r="AF13" s="415" t="s">
        <v>59</v>
      </c>
      <c r="AG13" s="416"/>
      <c r="AH13" s="416"/>
      <c r="AI13" s="419"/>
      <c r="AJ13" s="164">
        <v>6</v>
      </c>
      <c r="AK13" s="415" t="s">
        <v>135</v>
      </c>
      <c r="AL13" s="416"/>
      <c r="AM13" s="416"/>
      <c r="AN13" s="419"/>
      <c r="AO13" s="164">
        <v>7</v>
      </c>
      <c r="AP13" s="415" t="s">
        <v>136</v>
      </c>
      <c r="AQ13" s="416"/>
      <c r="AR13" s="416"/>
      <c r="AS13" s="419"/>
      <c r="AT13" s="164">
        <v>8</v>
      </c>
      <c r="AU13" s="415" t="s">
        <v>62</v>
      </c>
      <c r="AV13" s="416"/>
      <c r="AW13" s="416"/>
      <c r="AX13" s="419"/>
      <c r="AY13" s="164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64">
        <v>2</v>
      </c>
      <c r="Q23" s="415" t="s">
        <v>56</v>
      </c>
      <c r="R23" s="416"/>
      <c r="S23" s="416"/>
      <c r="T23" s="419"/>
      <c r="U23" s="164">
        <v>3</v>
      </c>
      <c r="V23" s="415" t="s">
        <v>57</v>
      </c>
      <c r="W23" s="416"/>
      <c r="X23" s="416"/>
      <c r="Y23" s="419"/>
      <c r="Z23" s="164">
        <v>4</v>
      </c>
      <c r="AA23" s="415" t="s">
        <v>58</v>
      </c>
      <c r="AB23" s="416"/>
      <c r="AC23" s="416"/>
      <c r="AD23" s="419"/>
      <c r="AE23" s="164">
        <v>5</v>
      </c>
      <c r="AF23" s="415" t="s">
        <v>59</v>
      </c>
      <c r="AG23" s="416"/>
      <c r="AH23" s="416"/>
      <c r="AI23" s="419"/>
      <c r="AJ23" s="164">
        <v>6</v>
      </c>
      <c r="AK23" s="415" t="s">
        <v>135</v>
      </c>
      <c r="AL23" s="416"/>
      <c r="AM23" s="416"/>
      <c r="AN23" s="419"/>
      <c r="AO23" s="164">
        <v>7</v>
      </c>
      <c r="AP23" s="415" t="s">
        <v>136</v>
      </c>
      <c r="AQ23" s="416"/>
      <c r="AR23" s="416"/>
      <c r="AS23" s="419"/>
      <c r="AT23" s="164">
        <v>8</v>
      </c>
      <c r="AU23" s="415" t="s">
        <v>62</v>
      </c>
      <c r="AV23" s="416"/>
      <c r="AW23" s="416"/>
      <c r="AX23" s="419"/>
      <c r="AY23" s="164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64">
        <v>2</v>
      </c>
      <c r="Q33" s="415" t="s">
        <v>56</v>
      </c>
      <c r="R33" s="416"/>
      <c r="S33" s="416"/>
      <c r="T33" s="419"/>
      <c r="U33" s="164">
        <v>3</v>
      </c>
      <c r="V33" s="415" t="s">
        <v>57</v>
      </c>
      <c r="W33" s="416"/>
      <c r="X33" s="416"/>
      <c r="Y33" s="419"/>
      <c r="Z33" s="164">
        <v>4</v>
      </c>
      <c r="AA33" s="415" t="s">
        <v>58</v>
      </c>
      <c r="AB33" s="416"/>
      <c r="AC33" s="416"/>
      <c r="AD33" s="419"/>
      <c r="AE33" s="164">
        <v>5</v>
      </c>
      <c r="AF33" s="415" t="s">
        <v>59</v>
      </c>
      <c r="AG33" s="416"/>
      <c r="AH33" s="416"/>
      <c r="AI33" s="419"/>
      <c r="AJ33" s="164">
        <v>6</v>
      </c>
      <c r="AK33" s="415" t="s">
        <v>135</v>
      </c>
      <c r="AL33" s="416"/>
      <c r="AM33" s="416"/>
      <c r="AN33" s="419"/>
      <c r="AO33" s="164">
        <v>7</v>
      </c>
      <c r="AP33" s="415" t="s">
        <v>136</v>
      </c>
      <c r="AQ33" s="416"/>
      <c r="AR33" s="416"/>
      <c r="AS33" s="419"/>
      <c r="AT33" s="164">
        <v>8</v>
      </c>
      <c r="AU33" s="415" t="s">
        <v>62</v>
      </c>
      <c r="AV33" s="416"/>
      <c r="AW33" s="416"/>
      <c r="AX33" s="419"/>
      <c r="AY33" s="164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64">
        <v>2</v>
      </c>
      <c r="Q43" s="415" t="s">
        <v>56</v>
      </c>
      <c r="R43" s="416"/>
      <c r="S43" s="416"/>
      <c r="T43" s="419"/>
      <c r="U43" s="164">
        <v>3</v>
      </c>
      <c r="V43" s="415" t="s">
        <v>57</v>
      </c>
      <c r="W43" s="416"/>
      <c r="X43" s="416"/>
      <c r="Y43" s="419"/>
      <c r="Z43" s="164">
        <v>4</v>
      </c>
      <c r="AA43" s="415" t="s">
        <v>58</v>
      </c>
      <c r="AB43" s="416"/>
      <c r="AC43" s="416"/>
      <c r="AD43" s="419"/>
      <c r="AE43" s="164">
        <v>5</v>
      </c>
      <c r="AF43" s="415" t="s">
        <v>59</v>
      </c>
      <c r="AG43" s="416"/>
      <c r="AH43" s="416"/>
      <c r="AI43" s="419"/>
      <c r="AJ43" s="164">
        <v>6</v>
      </c>
      <c r="AK43" s="415" t="s">
        <v>135</v>
      </c>
      <c r="AL43" s="416"/>
      <c r="AM43" s="416"/>
      <c r="AN43" s="419"/>
      <c r="AO43" s="164">
        <v>7</v>
      </c>
      <c r="AP43" s="415" t="s">
        <v>136</v>
      </c>
      <c r="AQ43" s="416"/>
      <c r="AR43" s="416"/>
      <c r="AS43" s="419"/>
      <c r="AT43" s="164">
        <v>8</v>
      </c>
      <c r="AU43" s="415" t="s">
        <v>62</v>
      </c>
      <c r="AV43" s="416"/>
      <c r="AW43" s="416"/>
      <c r="AX43" s="419"/>
      <c r="AY43" s="164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64">
        <v>2</v>
      </c>
      <c r="Q53" s="415" t="s">
        <v>56</v>
      </c>
      <c r="R53" s="416"/>
      <c r="S53" s="416"/>
      <c r="T53" s="419"/>
      <c r="U53" s="164">
        <v>3</v>
      </c>
      <c r="V53" s="415" t="s">
        <v>57</v>
      </c>
      <c r="W53" s="416"/>
      <c r="X53" s="416"/>
      <c r="Y53" s="419"/>
      <c r="Z53" s="164">
        <v>4</v>
      </c>
      <c r="AA53" s="415" t="s">
        <v>58</v>
      </c>
      <c r="AB53" s="416"/>
      <c r="AC53" s="416"/>
      <c r="AD53" s="419"/>
      <c r="AE53" s="164">
        <v>5</v>
      </c>
      <c r="AF53" s="415" t="s">
        <v>59</v>
      </c>
      <c r="AG53" s="416"/>
      <c r="AH53" s="416"/>
      <c r="AI53" s="419"/>
      <c r="AJ53" s="164">
        <v>6</v>
      </c>
      <c r="AK53" s="415" t="s">
        <v>135</v>
      </c>
      <c r="AL53" s="416"/>
      <c r="AM53" s="416"/>
      <c r="AN53" s="419"/>
      <c r="AO53" s="164">
        <v>7</v>
      </c>
      <c r="AP53" s="415" t="s">
        <v>136</v>
      </c>
      <c r="AQ53" s="416"/>
      <c r="AR53" s="416"/>
      <c r="AS53" s="419"/>
      <c r="AT53" s="164">
        <v>8</v>
      </c>
      <c r="AU53" s="415" t="s">
        <v>62</v>
      </c>
      <c r="AV53" s="416"/>
      <c r="AW53" s="416"/>
      <c r="AX53" s="419"/>
      <c r="AY53" s="164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64">
        <v>2</v>
      </c>
      <c r="Q63" s="415" t="s">
        <v>56</v>
      </c>
      <c r="R63" s="416"/>
      <c r="S63" s="416"/>
      <c r="T63" s="419"/>
      <c r="U63" s="164">
        <v>3</v>
      </c>
      <c r="V63" s="415" t="s">
        <v>57</v>
      </c>
      <c r="W63" s="416"/>
      <c r="X63" s="416"/>
      <c r="Y63" s="419"/>
      <c r="Z63" s="164">
        <v>4</v>
      </c>
      <c r="AA63" s="415" t="s">
        <v>58</v>
      </c>
      <c r="AB63" s="416"/>
      <c r="AC63" s="416"/>
      <c r="AD63" s="419"/>
      <c r="AE63" s="164">
        <v>5</v>
      </c>
      <c r="AF63" s="415" t="s">
        <v>59</v>
      </c>
      <c r="AG63" s="416"/>
      <c r="AH63" s="416"/>
      <c r="AI63" s="419"/>
      <c r="AJ63" s="164">
        <v>6</v>
      </c>
      <c r="AK63" s="415" t="s">
        <v>135</v>
      </c>
      <c r="AL63" s="416"/>
      <c r="AM63" s="416"/>
      <c r="AN63" s="419"/>
      <c r="AO63" s="164">
        <v>7</v>
      </c>
      <c r="AP63" s="415" t="s">
        <v>136</v>
      </c>
      <c r="AQ63" s="416"/>
      <c r="AR63" s="416"/>
      <c r="AS63" s="419"/>
      <c r="AT63" s="164">
        <v>8</v>
      </c>
      <c r="AU63" s="415" t="s">
        <v>62</v>
      </c>
      <c r="AV63" s="416"/>
      <c r="AW63" s="416"/>
      <c r="AX63" s="419"/>
      <c r="AY63" s="164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64">
        <v>2</v>
      </c>
      <c r="Q73" s="415" t="s">
        <v>56</v>
      </c>
      <c r="R73" s="416"/>
      <c r="S73" s="416"/>
      <c r="T73" s="419"/>
      <c r="U73" s="164">
        <v>3</v>
      </c>
      <c r="V73" s="415" t="s">
        <v>57</v>
      </c>
      <c r="W73" s="416"/>
      <c r="X73" s="416"/>
      <c r="Y73" s="419"/>
      <c r="Z73" s="164">
        <v>4</v>
      </c>
      <c r="AA73" s="415" t="s">
        <v>58</v>
      </c>
      <c r="AB73" s="416"/>
      <c r="AC73" s="416"/>
      <c r="AD73" s="419"/>
      <c r="AE73" s="164">
        <v>5</v>
      </c>
      <c r="AF73" s="415" t="s">
        <v>59</v>
      </c>
      <c r="AG73" s="416"/>
      <c r="AH73" s="416"/>
      <c r="AI73" s="419"/>
      <c r="AJ73" s="164">
        <v>6</v>
      </c>
      <c r="AK73" s="415" t="s">
        <v>135</v>
      </c>
      <c r="AL73" s="416"/>
      <c r="AM73" s="416"/>
      <c r="AN73" s="419"/>
      <c r="AO73" s="164">
        <v>7</v>
      </c>
      <c r="AP73" s="415" t="s">
        <v>136</v>
      </c>
      <c r="AQ73" s="416"/>
      <c r="AR73" s="416"/>
      <c r="AS73" s="419"/>
      <c r="AT73" s="164">
        <v>8</v>
      </c>
      <c r="AU73" s="415" t="s">
        <v>62</v>
      </c>
      <c r="AV73" s="416"/>
      <c r="AW73" s="416"/>
      <c r="AX73" s="419"/>
      <c r="AY73" s="164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64">
        <v>2</v>
      </c>
      <c r="Q84" s="415" t="s">
        <v>56</v>
      </c>
      <c r="R84" s="416"/>
      <c r="S84" s="416"/>
      <c r="T84" s="419"/>
      <c r="U84" s="164">
        <v>3</v>
      </c>
      <c r="V84" s="415" t="s">
        <v>57</v>
      </c>
      <c r="W84" s="416"/>
      <c r="X84" s="416"/>
      <c r="Y84" s="419"/>
      <c r="Z84" s="164">
        <v>4</v>
      </c>
      <c r="AA84" s="415" t="s">
        <v>58</v>
      </c>
      <c r="AB84" s="416"/>
      <c r="AC84" s="416"/>
      <c r="AD84" s="419"/>
      <c r="AE84" s="164">
        <v>5</v>
      </c>
      <c r="AF84" s="415" t="s">
        <v>59</v>
      </c>
      <c r="AG84" s="416"/>
      <c r="AH84" s="416"/>
      <c r="AI84" s="419"/>
      <c r="AJ84" s="164">
        <v>6</v>
      </c>
      <c r="AK84" s="415" t="s">
        <v>135</v>
      </c>
      <c r="AL84" s="416"/>
      <c r="AM84" s="416"/>
      <c r="AN84" s="419"/>
      <c r="AO84" s="164">
        <v>7</v>
      </c>
      <c r="AP84" s="415" t="s">
        <v>136</v>
      </c>
      <c r="AQ84" s="416"/>
      <c r="AR84" s="416"/>
      <c r="AS84" s="419"/>
      <c r="AT84" s="164">
        <v>8</v>
      </c>
      <c r="AU84" s="415" t="s">
        <v>62</v>
      </c>
      <c r="AV84" s="416"/>
      <c r="AW84" s="416"/>
      <c r="AX84" s="419"/>
      <c r="AY84" s="164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64">
        <v>2</v>
      </c>
      <c r="Q94" s="415" t="s">
        <v>56</v>
      </c>
      <c r="R94" s="416"/>
      <c r="S94" s="416"/>
      <c r="T94" s="419"/>
      <c r="U94" s="164">
        <v>3</v>
      </c>
      <c r="V94" s="415" t="s">
        <v>57</v>
      </c>
      <c r="W94" s="416"/>
      <c r="X94" s="416"/>
      <c r="Y94" s="419"/>
      <c r="Z94" s="164">
        <v>4</v>
      </c>
      <c r="AA94" s="415" t="s">
        <v>58</v>
      </c>
      <c r="AB94" s="416"/>
      <c r="AC94" s="416"/>
      <c r="AD94" s="419"/>
      <c r="AE94" s="164">
        <v>5</v>
      </c>
      <c r="AF94" s="415" t="s">
        <v>59</v>
      </c>
      <c r="AG94" s="416"/>
      <c r="AH94" s="416"/>
      <c r="AI94" s="419"/>
      <c r="AJ94" s="164">
        <v>6</v>
      </c>
      <c r="AK94" s="415" t="s">
        <v>135</v>
      </c>
      <c r="AL94" s="416"/>
      <c r="AM94" s="416"/>
      <c r="AN94" s="419"/>
      <c r="AO94" s="164">
        <v>7</v>
      </c>
      <c r="AP94" s="415" t="s">
        <v>136</v>
      </c>
      <c r="AQ94" s="416"/>
      <c r="AR94" s="416"/>
      <c r="AS94" s="419"/>
      <c r="AT94" s="164">
        <v>8</v>
      </c>
      <c r="AU94" s="415" t="s">
        <v>62</v>
      </c>
      <c r="AV94" s="416"/>
      <c r="AW94" s="416"/>
      <c r="AX94" s="419"/>
      <c r="AY94" s="164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64">
        <v>2</v>
      </c>
      <c r="Q104" s="415" t="s">
        <v>56</v>
      </c>
      <c r="R104" s="416"/>
      <c r="S104" s="416"/>
      <c r="T104" s="419"/>
      <c r="U104" s="164">
        <v>3</v>
      </c>
      <c r="V104" s="415" t="s">
        <v>57</v>
      </c>
      <c r="W104" s="416"/>
      <c r="X104" s="416"/>
      <c r="Y104" s="419"/>
      <c r="Z104" s="164">
        <v>4</v>
      </c>
      <c r="AA104" s="415" t="s">
        <v>58</v>
      </c>
      <c r="AB104" s="416"/>
      <c r="AC104" s="416"/>
      <c r="AD104" s="419"/>
      <c r="AE104" s="164">
        <v>5</v>
      </c>
      <c r="AF104" s="415" t="s">
        <v>59</v>
      </c>
      <c r="AG104" s="416"/>
      <c r="AH104" s="416"/>
      <c r="AI104" s="419"/>
      <c r="AJ104" s="164">
        <v>6</v>
      </c>
      <c r="AK104" s="415" t="s">
        <v>135</v>
      </c>
      <c r="AL104" s="416"/>
      <c r="AM104" s="416"/>
      <c r="AN104" s="419"/>
      <c r="AO104" s="164">
        <v>7</v>
      </c>
      <c r="AP104" s="415" t="s">
        <v>136</v>
      </c>
      <c r="AQ104" s="416"/>
      <c r="AR104" s="416"/>
      <c r="AS104" s="419"/>
      <c r="AT104" s="164">
        <v>8</v>
      </c>
      <c r="AU104" s="415" t="s">
        <v>62</v>
      </c>
      <c r="AV104" s="416"/>
      <c r="AW104" s="416"/>
      <c r="AX104" s="419"/>
      <c r="AY104" s="164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64">
        <v>2</v>
      </c>
      <c r="Q114" s="415" t="s">
        <v>56</v>
      </c>
      <c r="R114" s="416"/>
      <c r="S114" s="416"/>
      <c r="T114" s="419"/>
      <c r="U114" s="164">
        <v>3</v>
      </c>
      <c r="V114" s="415" t="s">
        <v>57</v>
      </c>
      <c r="W114" s="416"/>
      <c r="X114" s="416"/>
      <c r="Y114" s="419"/>
      <c r="Z114" s="164">
        <v>4</v>
      </c>
      <c r="AA114" s="415" t="s">
        <v>58</v>
      </c>
      <c r="AB114" s="416"/>
      <c r="AC114" s="416"/>
      <c r="AD114" s="419"/>
      <c r="AE114" s="164">
        <v>5</v>
      </c>
      <c r="AF114" s="415" t="s">
        <v>59</v>
      </c>
      <c r="AG114" s="416"/>
      <c r="AH114" s="416"/>
      <c r="AI114" s="419"/>
      <c r="AJ114" s="164">
        <v>6</v>
      </c>
      <c r="AK114" s="415" t="s">
        <v>135</v>
      </c>
      <c r="AL114" s="416"/>
      <c r="AM114" s="416"/>
      <c r="AN114" s="419"/>
      <c r="AO114" s="164">
        <v>7</v>
      </c>
      <c r="AP114" s="415" t="s">
        <v>136</v>
      </c>
      <c r="AQ114" s="416"/>
      <c r="AR114" s="416"/>
      <c r="AS114" s="419"/>
      <c r="AT114" s="164">
        <v>8</v>
      </c>
      <c r="AU114" s="415" t="s">
        <v>62</v>
      </c>
      <c r="AV114" s="416"/>
      <c r="AW114" s="416"/>
      <c r="AX114" s="419"/>
      <c r="AY114" s="164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10" sqref="B10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35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43" t="s">
        <v>3</v>
      </c>
      <c r="C3" s="43" t="s">
        <v>4</v>
      </c>
      <c r="D3" s="43" t="s">
        <v>5</v>
      </c>
      <c r="E3" s="43" t="s">
        <v>8</v>
      </c>
      <c r="G3" s="214"/>
      <c r="H3" s="214"/>
      <c r="K3" s="214"/>
      <c r="L3" s="214"/>
    </row>
    <row r="4" spans="1:19" ht="14.1" customHeight="1" x14ac:dyDescent="0.15">
      <c r="A4" s="216"/>
      <c r="B4" s="58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85">
        <v>8</v>
      </c>
      <c r="H4" s="43" t="s">
        <v>54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32">
        <v>1</v>
      </c>
      <c r="B7" s="34" t="s">
        <v>156</v>
      </c>
    </row>
    <row r="8" spans="1:19" ht="14.1" customHeight="1" x14ac:dyDescent="0.15">
      <c r="A8" s="217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3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208</v>
      </c>
    </row>
    <row r="13" spans="1:19" ht="14.1" customHeight="1" x14ac:dyDescent="0.15">
      <c r="A13" s="32">
        <v>2.1</v>
      </c>
      <c r="B13" s="34" t="s">
        <v>157</v>
      </c>
      <c r="F13" s="32">
        <v>2.2000000000000002</v>
      </c>
      <c r="G13" s="34" t="s">
        <v>232</v>
      </c>
    </row>
    <row r="14" spans="1:19" ht="14.1" customHeight="1" x14ac:dyDescent="0.15">
      <c r="A14" s="217"/>
      <c r="B14" s="53">
        <v>1</v>
      </c>
      <c r="C14" s="53">
        <v>2</v>
      </c>
      <c r="D14" s="215" t="s">
        <v>51</v>
      </c>
      <c r="F14" s="217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3" t="s">
        <v>51</v>
      </c>
    </row>
    <row r="15" spans="1:19" ht="14.1" customHeight="1" x14ac:dyDescent="0.15">
      <c r="A15" s="218"/>
      <c r="B15" s="54" t="s">
        <v>64</v>
      </c>
      <c r="C15" s="54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3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48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46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52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168</v>
      </c>
    </row>
    <row r="26" spans="1:19" ht="14.1" customHeight="1" x14ac:dyDescent="0.15">
      <c r="A26" s="32" t="s">
        <v>90</v>
      </c>
      <c r="B26" s="34" t="s">
        <v>159</v>
      </c>
      <c r="I26" s="48" t="s">
        <v>160</v>
      </c>
      <c r="J26" s="39" t="s">
        <v>165</v>
      </c>
    </row>
    <row r="27" spans="1:19" ht="14.1" customHeight="1" x14ac:dyDescent="0.15">
      <c r="A27" s="217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38" t="s">
        <v>52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38" t="s">
        <v>52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233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91</v>
      </c>
      <c r="B33" s="34" t="s">
        <v>161</v>
      </c>
      <c r="I33" s="32" t="s">
        <v>162</v>
      </c>
      <c r="J33" s="40" t="s">
        <v>89</v>
      </c>
    </row>
    <row r="34" spans="1:17" ht="14.1" customHeight="1" x14ac:dyDescent="0.15">
      <c r="A34" s="217"/>
      <c r="B34" s="35">
        <v>1</v>
      </c>
      <c r="C34" s="35">
        <v>2</v>
      </c>
      <c r="D34" s="35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125</v>
      </c>
      <c r="Q34" s="233" t="s">
        <v>51</v>
      </c>
    </row>
    <row r="35" spans="1:17" ht="14.1" customHeight="1" x14ac:dyDescent="0.15">
      <c r="A35" s="218"/>
      <c r="B35" s="54" t="s">
        <v>68</v>
      </c>
      <c r="C35" s="54" t="s">
        <v>67</v>
      </c>
      <c r="D35" s="54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38" t="s">
        <v>52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171</v>
      </c>
    </row>
    <row r="39" spans="1:17" ht="14.1" customHeight="1" x14ac:dyDescent="0.15">
      <c r="A39" s="32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38" t="s">
        <v>52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93</v>
      </c>
      <c r="B46" s="40" t="s">
        <v>164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125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3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32"/>
    </row>
    <row r="53" spans="1:15" ht="14.1" customHeight="1" x14ac:dyDescent="0.15">
      <c r="A53" s="32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3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3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3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3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3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3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3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3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45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211</v>
      </c>
    </row>
    <row r="71" spans="1:15" ht="14.1" customHeight="1" x14ac:dyDescent="0.15">
      <c r="A71" s="32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3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3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3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3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3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3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3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3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45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170</v>
      </c>
      <c r="C86" s="48"/>
      <c r="D86" s="48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71"/>
      <c r="D87" s="71"/>
      <c r="E87" s="9"/>
      <c r="F87" s="9"/>
      <c r="G87" s="9"/>
    </row>
    <row r="88" spans="1:17" ht="14.1" customHeight="1" x14ac:dyDescent="0.15">
      <c r="A88" s="79" t="s">
        <v>172</v>
      </c>
      <c r="B88" s="40" t="s">
        <v>213</v>
      </c>
      <c r="D88" s="48"/>
      <c r="E88" s="9"/>
      <c r="F88" s="9"/>
      <c r="G88" s="9"/>
      <c r="H88" s="9"/>
      <c r="J88" s="32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3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3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3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3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3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3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3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3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3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3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45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51</v>
      </c>
      <c r="K101" s="42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47" t="s">
        <v>51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175</v>
      </c>
      <c r="B104" s="34" t="s">
        <v>215</v>
      </c>
      <c r="L104" s="34"/>
    </row>
    <row r="105" spans="1:17" ht="14.1" customHeight="1" x14ac:dyDescent="0.15">
      <c r="A105" s="32" t="s">
        <v>176</v>
      </c>
      <c r="B105" s="40" t="s">
        <v>177</v>
      </c>
      <c r="C105" s="48"/>
      <c r="D105" s="9"/>
      <c r="E105" s="9"/>
      <c r="F105" s="9"/>
      <c r="G105" s="9"/>
      <c r="I105" s="32" t="s">
        <v>178</v>
      </c>
      <c r="J105" s="40" t="s">
        <v>179</v>
      </c>
      <c r="K105" s="48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116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70">
        <v>1</v>
      </c>
      <c r="D107" s="70">
        <v>2</v>
      </c>
      <c r="E107" s="70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125</v>
      </c>
      <c r="Q107" s="394"/>
    </row>
    <row r="108" spans="1:17" ht="14.1" customHeight="1" x14ac:dyDescent="0.15">
      <c r="A108" s="350"/>
      <c r="B108" s="352"/>
      <c r="C108" s="74" t="s">
        <v>68</v>
      </c>
      <c r="D108" s="74" t="s">
        <v>67</v>
      </c>
      <c r="E108" s="74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182</v>
      </c>
      <c r="B120" s="34" t="s">
        <v>216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180</v>
      </c>
      <c r="B121" s="40" t="s">
        <v>217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181</v>
      </c>
      <c r="B138" s="40" t="s">
        <v>183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125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3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218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169</v>
      </c>
      <c r="D155" s="48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17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87</v>
      </c>
      <c r="C160" s="49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49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49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49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49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49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49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49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49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49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49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187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185</v>
      </c>
      <c r="B174" s="40" t="s">
        <v>184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87</v>
      </c>
      <c r="C180" s="49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49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49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49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49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49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49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49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49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49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49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186</v>
      </c>
      <c r="B193" s="40" t="s">
        <v>166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87</v>
      </c>
      <c r="C199" s="75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75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75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75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75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75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75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75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75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75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75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71" t="s">
        <v>188</v>
      </c>
      <c r="B211" s="40" t="s">
        <v>220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70">
        <v>1</v>
      </c>
      <c r="G214" s="70">
        <v>2</v>
      </c>
      <c r="H214" s="70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74" t="s">
        <v>68</v>
      </c>
      <c r="G215" s="74" t="s">
        <v>67</v>
      </c>
      <c r="H215" s="74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87</v>
      </c>
      <c r="C217" s="75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75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75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75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75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75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75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75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75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75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75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179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70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87</v>
      </c>
      <c r="C235" s="75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75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75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75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75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75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75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75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75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75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75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87</v>
      </c>
      <c r="C255" s="49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49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49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49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49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49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49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49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49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49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49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125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87</v>
      </c>
      <c r="C273" s="49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49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49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49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49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49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11"/>
      <c r="B279" s="317"/>
      <c r="C279" s="49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11"/>
      <c r="B280" s="317"/>
      <c r="C280" s="49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11"/>
      <c r="B281" s="317"/>
      <c r="C281" s="49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11"/>
      <c r="B282" s="317"/>
      <c r="C282" s="49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12"/>
      <c r="B283" s="318"/>
      <c r="C283" s="49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6">
        <f t="shared" si="26"/>
        <v>0</v>
      </c>
      <c r="L284" s="95">
        <f>SUM(L272:L283)</f>
        <v>0</v>
      </c>
      <c r="M284" s="95">
        <f t="shared" ref="M284:R284" si="30">SUM(M272:M283)</f>
        <v>0</v>
      </c>
      <c r="N284" s="95">
        <f t="shared" si="30"/>
        <v>0</v>
      </c>
      <c r="O284" s="95">
        <f t="shared" si="30"/>
        <v>0</v>
      </c>
      <c r="P284" s="95">
        <f t="shared" si="30"/>
        <v>0</v>
      </c>
      <c r="Q284" s="95">
        <f t="shared" si="30"/>
        <v>0</v>
      </c>
      <c r="R284" s="95">
        <f t="shared" si="30"/>
        <v>0</v>
      </c>
      <c r="S284" s="56">
        <f t="shared" si="27"/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145</v>
      </c>
    </row>
    <row r="3" spans="1:60" ht="12.95" customHeight="1" x14ac:dyDescent="0.15">
      <c r="A3" s="428" t="s">
        <v>139</v>
      </c>
      <c r="B3" s="379" t="s">
        <v>143</v>
      </c>
      <c r="C3" s="379"/>
      <c r="D3" s="379"/>
      <c r="E3" s="379" t="s">
        <v>142</v>
      </c>
      <c r="F3" s="379"/>
      <c r="G3" s="379"/>
      <c r="H3" s="379" t="s">
        <v>141</v>
      </c>
      <c r="I3" s="379"/>
      <c r="J3" s="379"/>
      <c r="K3" s="36">
        <v>1</v>
      </c>
      <c r="L3" s="415" t="s">
        <v>130</v>
      </c>
      <c r="M3" s="416"/>
      <c r="N3" s="416"/>
      <c r="O3" s="419"/>
      <c r="P3" s="128">
        <v>2</v>
      </c>
      <c r="Q3" s="415" t="s">
        <v>131</v>
      </c>
      <c r="R3" s="416"/>
      <c r="S3" s="416"/>
      <c r="T3" s="419"/>
      <c r="U3" s="128">
        <v>3</v>
      </c>
      <c r="V3" s="415" t="s">
        <v>132</v>
      </c>
      <c r="W3" s="416"/>
      <c r="X3" s="416"/>
      <c r="Y3" s="419"/>
      <c r="Z3" s="128">
        <v>4</v>
      </c>
      <c r="AA3" s="415" t="s">
        <v>133</v>
      </c>
      <c r="AB3" s="416"/>
      <c r="AC3" s="416"/>
      <c r="AD3" s="419"/>
      <c r="AE3" s="128">
        <v>5</v>
      </c>
      <c r="AF3" s="415" t="s">
        <v>134</v>
      </c>
      <c r="AG3" s="416"/>
      <c r="AH3" s="416"/>
      <c r="AI3" s="419"/>
      <c r="AJ3" s="128">
        <v>6</v>
      </c>
      <c r="AK3" s="415" t="s">
        <v>135</v>
      </c>
      <c r="AL3" s="416"/>
      <c r="AM3" s="416"/>
      <c r="AN3" s="419"/>
      <c r="AO3" s="128">
        <v>7</v>
      </c>
      <c r="AP3" s="415" t="s">
        <v>136</v>
      </c>
      <c r="AQ3" s="416"/>
      <c r="AR3" s="416"/>
      <c r="AS3" s="419"/>
      <c r="AT3" s="128">
        <v>8</v>
      </c>
      <c r="AU3" s="415" t="s">
        <v>137</v>
      </c>
      <c r="AV3" s="416"/>
      <c r="AW3" s="416"/>
      <c r="AX3" s="419"/>
      <c r="AY3" s="128">
        <v>9</v>
      </c>
      <c r="AZ3" s="415" t="s">
        <v>138</v>
      </c>
      <c r="BA3" s="416"/>
      <c r="BB3" s="416"/>
      <c r="BC3" s="417"/>
      <c r="BD3" s="416" t="s">
        <v>195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144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144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144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144</v>
      </c>
      <c r="C8" s="379"/>
      <c r="D8" s="379"/>
      <c r="E8" s="379" t="s">
        <v>144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144</v>
      </c>
      <c r="C9" s="379"/>
      <c r="D9" s="379"/>
      <c r="E9" s="379"/>
      <c r="F9" s="379"/>
      <c r="G9" s="379"/>
      <c r="H9" s="379" t="s">
        <v>144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144</v>
      </c>
      <c r="F10" s="379"/>
      <c r="G10" s="379"/>
      <c r="H10" s="379" t="s">
        <v>144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144</v>
      </c>
      <c r="C11" s="379"/>
      <c r="D11" s="379"/>
      <c r="E11" s="379" t="s">
        <v>144</v>
      </c>
      <c r="F11" s="379"/>
      <c r="G11" s="379"/>
      <c r="H11" s="379" t="s">
        <v>144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28">
        <v>2</v>
      </c>
      <c r="Q13" s="415" t="s">
        <v>56</v>
      </c>
      <c r="R13" s="416"/>
      <c r="S13" s="416"/>
      <c r="T13" s="419"/>
      <c r="U13" s="128">
        <v>3</v>
      </c>
      <c r="V13" s="415" t="s">
        <v>57</v>
      </c>
      <c r="W13" s="416"/>
      <c r="X13" s="416"/>
      <c r="Y13" s="419"/>
      <c r="Z13" s="128">
        <v>4</v>
      </c>
      <c r="AA13" s="415" t="s">
        <v>58</v>
      </c>
      <c r="AB13" s="416"/>
      <c r="AC13" s="416"/>
      <c r="AD13" s="419"/>
      <c r="AE13" s="128">
        <v>5</v>
      </c>
      <c r="AF13" s="415" t="s">
        <v>59</v>
      </c>
      <c r="AG13" s="416"/>
      <c r="AH13" s="416"/>
      <c r="AI13" s="419"/>
      <c r="AJ13" s="128">
        <v>6</v>
      </c>
      <c r="AK13" s="415" t="s">
        <v>135</v>
      </c>
      <c r="AL13" s="416"/>
      <c r="AM13" s="416"/>
      <c r="AN13" s="419"/>
      <c r="AO13" s="128">
        <v>7</v>
      </c>
      <c r="AP13" s="415" t="s">
        <v>136</v>
      </c>
      <c r="AQ13" s="416"/>
      <c r="AR13" s="416"/>
      <c r="AS13" s="419"/>
      <c r="AT13" s="128">
        <v>8</v>
      </c>
      <c r="AU13" s="415" t="s">
        <v>62</v>
      </c>
      <c r="AV13" s="416"/>
      <c r="AW13" s="416"/>
      <c r="AX13" s="419"/>
      <c r="AY13" s="128">
        <v>9</v>
      </c>
      <c r="AZ13" s="415" t="s">
        <v>63</v>
      </c>
      <c r="BA13" s="416"/>
      <c r="BB13" s="416"/>
      <c r="BC13" s="417"/>
      <c r="BD13" s="416" t="s">
        <v>195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144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144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144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144</v>
      </c>
      <c r="C18" s="379"/>
      <c r="D18" s="379"/>
      <c r="E18" s="379" t="s">
        <v>144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144</v>
      </c>
      <c r="C19" s="379"/>
      <c r="D19" s="379"/>
      <c r="E19" s="379"/>
      <c r="F19" s="379"/>
      <c r="G19" s="379"/>
      <c r="H19" s="379" t="s">
        <v>144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144</v>
      </c>
      <c r="F20" s="379"/>
      <c r="G20" s="379"/>
      <c r="H20" s="379" t="s">
        <v>144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144</v>
      </c>
      <c r="C21" s="379"/>
      <c r="D21" s="379"/>
      <c r="E21" s="379" t="s">
        <v>144</v>
      </c>
      <c r="F21" s="379"/>
      <c r="G21" s="379"/>
      <c r="H21" s="379" t="s">
        <v>144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28">
        <v>2</v>
      </c>
      <c r="Q23" s="415" t="s">
        <v>56</v>
      </c>
      <c r="R23" s="416"/>
      <c r="S23" s="416"/>
      <c r="T23" s="419"/>
      <c r="U23" s="128">
        <v>3</v>
      </c>
      <c r="V23" s="415" t="s">
        <v>57</v>
      </c>
      <c r="W23" s="416"/>
      <c r="X23" s="416"/>
      <c r="Y23" s="419"/>
      <c r="Z23" s="128">
        <v>4</v>
      </c>
      <c r="AA23" s="415" t="s">
        <v>58</v>
      </c>
      <c r="AB23" s="416"/>
      <c r="AC23" s="416"/>
      <c r="AD23" s="419"/>
      <c r="AE23" s="128">
        <v>5</v>
      </c>
      <c r="AF23" s="415" t="s">
        <v>59</v>
      </c>
      <c r="AG23" s="416"/>
      <c r="AH23" s="416"/>
      <c r="AI23" s="419"/>
      <c r="AJ23" s="128">
        <v>6</v>
      </c>
      <c r="AK23" s="415" t="s">
        <v>135</v>
      </c>
      <c r="AL23" s="416"/>
      <c r="AM23" s="416"/>
      <c r="AN23" s="419"/>
      <c r="AO23" s="128">
        <v>7</v>
      </c>
      <c r="AP23" s="415" t="s">
        <v>136</v>
      </c>
      <c r="AQ23" s="416"/>
      <c r="AR23" s="416"/>
      <c r="AS23" s="419"/>
      <c r="AT23" s="128">
        <v>8</v>
      </c>
      <c r="AU23" s="415" t="s">
        <v>62</v>
      </c>
      <c r="AV23" s="416"/>
      <c r="AW23" s="416"/>
      <c r="AX23" s="419"/>
      <c r="AY23" s="128">
        <v>9</v>
      </c>
      <c r="AZ23" s="415" t="s">
        <v>63</v>
      </c>
      <c r="BA23" s="416"/>
      <c r="BB23" s="416"/>
      <c r="BC23" s="417"/>
      <c r="BD23" s="416" t="s">
        <v>195</v>
      </c>
      <c r="BE23" s="416"/>
      <c r="BF23" s="416"/>
      <c r="BG23" s="416"/>
      <c r="BH23" s="418"/>
    </row>
    <row r="24" spans="1:60" ht="12.95" customHeight="1" thickBot="1" x14ac:dyDescent="0.2">
      <c r="A24" s="310" t="s">
        <v>146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144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144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144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144</v>
      </c>
      <c r="C28" s="379"/>
      <c r="D28" s="379"/>
      <c r="E28" s="379" t="s">
        <v>144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144</v>
      </c>
      <c r="C29" s="379"/>
      <c r="D29" s="379"/>
      <c r="E29" s="379"/>
      <c r="F29" s="379"/>
      <c r="G29" s="379"/>
      <c r="H29" s="379" t="s">
        <v>144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144</v>
      </c>
      <c r="F30" s="379"/>
      <c r="G30" s="379"/>
      <c r="H30" s="379" t="s">
        <v>144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144</v>
      </c>
      <c r="C31" s="379"/>
      <c r="D31" s="379"/>
      <c r="E31" s="379" t="s">
        <v>144</v>
      </c>
      <c r="F31" s="379"/>
      <c r="G31" s="379"/>
      <c r="H31" s="379" t="s">
        <v>144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28">
        <v>2</v>
      </c>
      <c r="Q33" s="415" t="s">
        <v>56</v>
      </c>
      <c r="R33" s="416"/>
      <c r="S33" s="416"/>
      <c r="T33" s="419"/>
      <c r="U33" s="128">
        <v>3</v>
      </c>
      <c r="V33" s="415" t="s">
        <v>57</v>
      </c>
      <c r="W33" s="416"/>
      <c r="X33" s="416"/>
      <c r="Y33" s="419"/>
      <c r="Z33" s="128">
        <v>4</v>
      </c>
      <c r="AA33" s="415" t="s">
        <v>58</v>
      </c>
      <c r="AB33" s="416"/>
      <c r="AC33" s="416"/>
      <c r="AD33" s="419"/>
      <c r="AE33" s="128">
        <v>5</v>
      </c>
      <c r="AF33" s="415" t="s">
        <v>59</v>
      </c>
      <c r="AG33" s="416"/>
      <c r="AH33" s="416"/>
      <c r="AI33" s="419"/>
      <c r="AJ33" s="128">
        <v>6</v>
      </c>
      <c r="AK33" s="415" t="s">
        <v>135</v>
      </c>
      <c r="AL33" s="416"/>
      <c r="AM33" s="416"/>
      <c r="AN33" s="419"/>
      <c r="AO33" s="128">
        <v>7</v>
      </c>
      <c r="AP33" s="415" t="s">
        <v>136</v>
      </c>
      <c r="AQ33" s="416"/>
      <c r="AR33" s="416"/>
      <c r="AS33" s="419"/>
      <c r="AT33" s="128">
        <v>8</v>
      </c>
      <c r="AU33" s="415" t="s">
        <v>62</v>
      </c>
      <c r="AV33" s="416"/>
      <c r="AW33" s="416"/>
      <c r="AX33" s="419"/>
      <c r="AY33" s="128">
        <v>9</v>
      </c>
      <c r="AZ33" s="415" t="s">
        <v>63</v>
      </c>
      <c r="BA33" s="416"/>
      <c r="BB33" s="416"/>
      <c r="BC33" s="417"/>
      <c r="BD33" s="416" t="s">
        <v>195</v>
      </c>
      <c r="BE33" s="416"/>
      <c r="BF33" s="416"/>
      <c r="BG33" s="416"/>
      <c r="BH33" s="418"/>
    </row>
    <row r="34" spans="1:60" ht="12.95" customHeight="1" thickBot="1" x14ac:dyDescent="0.2">
      <c r="A34" s="310" t="s">
        <v>147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144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144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144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144</v>
      </c>
      <c r="C38" s="379"/>
      <c r="D38" s="379"/>
      <c r="E38" s="379" t="s">
        <v>144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144</v>
      </c>
      <c r="C39" s="379"/>
      <c r="D39" s="379"/>
      <c r="E39" s="379"/>
      <c r="F39" s="379"/>
      <c r="G39" s="379"/>
      <c r="H39" s="379" t="s">
        <v>144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144</v>
      </c>
      <c r="F40" s="379"/>
      <c r="G40" s="379"/>
      <c r="H40" s="379" t="s">
        <v>144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144</v>
      </c>
      <c r="C41" s="379"/>
      <c r="D41" s="379"/>
      <c r="E41" s="379" t="s">
        <v>144</v>
      </c>
      <c r="F41" s="379"/>
      <c r="G41" s="379"/>
      <c r="H41" s="379" t="s">
        <v>144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28">
        <v>2</v>
      </c>
      <c r="Q43" s="415" t="s">
        <v>56</v>
      </c>
      <c r="R43" s="416"/>
      <c r="S43" s="416"/>
      <c r="T43" s="419"/>
      <c r="U43" s="128">
        <v>3</v>
      </c>
      <c r="V43" s="415" t="s">
        <v>57</v>
      </c>
      <c r="W43" s="416"/>
      <c r="X43" s="416"/>
      <c r="Y43" s="419"/>
      <c r="Z43" s="128">
        <v>4</v>
      </c>
      <c r="AA43" s="415" t="s">
        <v>58</v>
      </c>
      <c r="AB43" s="416"/>
      <c r="AC43" s="416"/>
      <c r="AD43" s="419"/>
      <c r="AE43" s="128">
        <v>5</v>
      </c>
      <c r="AF43" s="415" t="s">
        <v>59</v>
      </c>
      <c r="AG43" s="416"/>
      <c r="AH43" s="416"/>
      <c r="AI43" s="419"/>
      <c r="AJ43" s="128">
        <v>6</v>
      </c>
      <c r="AK43" s="415" t="s">
        <v>135</v>
      </c>
      <c r="AL43" s="416"/>
      <c r="AM43" s="416"/>
      <c r="AN43" s="419"/>
      <c r="AO43" s="128">
        <v>7</v>
      </c>
      <c r="AP43" s="415" t="s">
        <v>136</v>
      </c>
      <c r="AQ43" s="416"/>
      <c r="AR43" s="416"/>
      <c r="AS43" s="419"/>
      <c r="AT43" s="128">
        <v>8</v>
      </c>
      <c r="AU43" s="415" t="s">
        <v>62</v>
      </c>
      <c r="AV43" s="416"/>
      <c r="AW43" s="416"/>
      <c r="AX43" s="419"/>
      <c r="AY43" s="128">
        <v>9</v>
      </c>
      <c r="AZ43" s="415" t="s">
        <v>63</v>
      </c>
      <c r="BA43" s="416"/>
      <c r="BB43" s="416"/>
      <c r="BC43" s="417"/>
      <c r="BD43" s="416" t="s">
        <v>195</v>
      </c>
      <c r="BE43" s="416"/>
      <c r="BF43" s="416"/>
      <c r="BG43" s="416"/>
      <c r="BH43" s="418"/>
    </row>
    <row r="44" spans="1:60" ht="12.95" customHeight="1" thickBot="1" x14ac:dyDescent="0.2">
      <c r="A44" s="428" t="s">
        <v>148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144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144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144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144</v>
      </c>
      <c r="C48" s="379"/>
      <c r="D48" s="379"/>
      <c r="E48" s="379" t="s">
        <v>144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144</v>
      </c>
      <c r="C49" s="379"/>
      <c r="D49" s="379"/>
      <c r="E49" s="379"/>
      <c r="F49" s="379"/>
      <c r="G49" s="379"/>
      <c r="H49" s="379" t="s">
        <v>144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144</v>
      </c>
      <c r="F50" s="379"/>
      <c r="G50" s="379"/>
      <c r="H50" s="379" t="s">
        <v>144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144</v>
      </c>
      <c r="C51" s="379"/>
      <c r="D51" s="379"/>
      <c r="E51" s="379" t="s">
        <v>144</v>
      </c>
      <c r="F51" s="379"/>
      <c r="G51" s="379"/>
      <c r="H51" s="379" t="s">
        <v>144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28">
        <v>2</v>
      </c>
      <c r="Q53" s="415" t="s">
        <v>56</v>
      </c>
      <c r="R53" s="416"/>
      <c r="S53" s="416"/>
      <c r="T53" s="419"/>
      <c r="U53" s="128">
        <v>3</v>
      </c>
      <c r="V53" s="415" t="s">
        <v>57</v>
      </c>
      <c r="W53" s="416"/>
      <c r="X53" s="416"/>
      <c r="Y53" s="419"/>
      <c r="Z53" s="128">
        <v>4</v>
      </c>
      <c r="AA53" s="415" t="s">
        <v>58</v>
      </c>
      <c r="AB53" s="416"/>
      <c r="AC53" s="416"/>
      <c r="AD53" s="419"/>
      <c r="AE53" s="128">
        <v>5</v>
      </c>
      <c r="AF53" s="415" t="s">
        <v>59</v>
      </c>
      <c r="AG53" s="416"/>
      <c r="AH53" s="416"/>
      <c r="AI53" s="419"/>
      <c r="AJ53" s="128">
        <v>6</v>
      </c>
      <c r="AK53" s="415" t="s">
        <v>135</v>
      </c>
      <c r="AL53" s="416"/>
      <c r="AM53" s="416"/>
      <c r="AN53" s="419"/>
      <c r="AO53" s="128">
        <v>7</v>
      </c>
      <c r="AP53" s="415" t="s">
        <v>136</v>
      </c>
      <c r="AQ53" s="416"/>
      <c r="AR53" s="416"/>
      <c r="AS53" s="419"/>
      <c r="AT53" s="128">
        <v>8</v>
      </c>
      <c r="AU53" s="415" t="s">
        <v>62</v>
      </c>
      <c r="AV53" s="416"/>
      <c r="AW53" s="416"/>
      <c r="AX53" s="419"/>
      <c r="AY53" s="128">
        <v>9</v>
      </c>
      <c r="AZ53" s="415" t="s">
        <v>63</v>
      </c>
      <c r="BA53" s="416"/>
      <c r="BB53" s="416"/>
      <c r="BC53" s="417"/>
      <c r="BD53" s="416" t="s">
        <v>195</v>
      </c>
      <c r="BE53" s="416"/>
      <c r="BF53" s="416"/>
      <c r="BG53" s="416"/>
      <c r="BH53" s="418"/>
    </row>
    <row r="54" spans="1:60" ht="12.95" customHeight="1" thickBot="1" x14ac:dyDescent="0.2">
      <c r="A54" s="426" t="s">
        <v>149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144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144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144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144</v>
      </c>
      <c r="C58" s="379"/>
      <c r="D58" s="379"/>
      <c r="E58" s="379" t="s">
        <v>144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144</v>
      </c>
      <c r="C59" s="379"/>
      <c r="D59" s="379"/>
      <c r="E59" s="379"/>
      <c r="F59" s="379"/>
      <c r="G59" s="379"/>
      <c r="H59" s="379" t="s">
        <v>144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144</v>
      </c>
      <c r="F60" s="379"/>
      <c r="G60" s="379"/>
      <c r="H60" s="379" t="s">
        <v>144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144</v>
      </c>
      <c r="C61" s="379"/>
      <c r="D61" s="379"/>
      <c r="E61" s="379" t="s">
        <v>144</v>
      </c>
      <c r="F61" s="379"/>
      <c r="G61" s="379"/>
      <c r="H61" s="379" t="s">
        <v>144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28">
        <v>2</v>
      </c>
      <c r="Q63" s="415" t="s">
        <v>56</v>
      </c>
      <c r="R63" s="416"/>
      <c r="S63" s="416"/>
      <c r="T63" s="419"/>
      <c r="U63" s="128">
        <v>3</v>
      </c>
      <c r="V63" s="415" t="s">
        <v>57</v>
      </c>
      <c r="W63" s="416"/>
      <c r="X63" s="416"/>
      <c r="Y63" s="419"/>
      <c r="Z63" s="128">
        <v>4</v>
      </c>
      <c r="AA63" s="415" t="s">
        <v>58</v>
      </c>
      <c r="AB63" s="416"/>
      <c r="AC63" s="416"/>
      <c r="AD63" s="419"/>
      <c r="AE63" s="128">
        <v>5</v>
      </c>
      <c r="AF63" s="415" t="s">
        <v>59</v>
      </c>
      <c r="AG63" s="416"/>
      <c r="AH63" s="416"/>
      <c r="AI63" s="419"/>
      <c r="AJ63" s="128">
        <v>6</v>
      </c>
      <c r="AK63" s="415" t="s">
        <v>135</v>
      </c>
      <c r="AL63" s="416"/>
      <c r="AM63" s="416"/>
      <c r="AN63" s="419"/>
      <c r="AO63" s="128">
        <v>7</v>
      </c>
      <c r="AP63" s="415" t="s">
        <v>136</v>
      </c>
      <c r="AQ63" s="416"/>
      <c r="AR63" s="416"/>
      <c r="AS63" s="419"/>
      <c r="AT63" s="128">
        <v>8</v>
      </c>
      <c r="AU63" s="415" t="s">
        <v>62</v>
      </c>
      <c r="AV63" s="416"/>
      <c r="AW63" s="416"/>
      <c r="AX63" s="419"/>
      <c r="AY63" s="128">
        <v>9</v>
      </c>
      <c r="AZ63" s="415" t="s">
        <v>63</v>
      </c>
      <c r="BA63" s="416"/>
      <c r="BB63" s="416"/>
      <c r="BC63" s="417"/>
      <c r="BD63" s="416" t="s">
        <v>195</v>
      </c>
      <c r="BE63" s="416"/>
      <c r="BF63" s="416"/>
      <c r="BG63" s="416"/>
      <c r="BH63" s="418"/>
    </row>
    <row r="64" spans="1:60" ht="12.95" customHeight="1" thickBot="1" x14ac:dyDescent="0.2">
      <c r="A64" s="310" t="s">
        <v>150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144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144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144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144</v>
      </c>
      <c r="C68" s="379"/>
      <c r="D68" s="379"/>
      <c r="E68" s="379" t="s">
        <v>144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144</v>
      </c>
      <c r="C69" s="379"/>
      <c r="D69" s="379"/>
      <c r="E69" s="379"/>
      <c r="F69" s="379"/>
      <c r="G69" s="379"/>
      <c r="H69" s="379" t="s">
        <v>144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144</v>
      </c>
      <c r="F70" s="379"/>
      <c r="G70" s="379"/>
      <c r="H70" s="379" t="s">
        <v>144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144</v>
      </c>
      <c r="C71" s="379"/>
      <c r="D71" s="379"/>
      <c r="E71" s="379" t="s">
        <v>144</v>
      </c>
      <c r="F71" s="379"/>
      <c r="G71" s="379"/>
      <c r="H71" s="379" t="s">
        <v>144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28">
        <v>2</v>
      </c>
      <c r="Q73" s="415" t="s">
        <v>56</v>
      </c>
      <c r="R73" s="416"/>
      <c r="S73" s="416"/>
      <c r="T73" s="419"/>
      <c r="U73" s="128">
        <v>3</v>
      </c>
      <c r="V73" s="415" t="s">
        <v>57</v>
      </c>
      <c r="W73" s="416"/>
      <c r="X73" s="416"/>
      <c r="Y73" s="419"/>
      <c r="Z73" s="128">
        <v>4</v>
      </c>
      <c r="AA73" s="415" t="s">
        <v>58</v>
      </c>
      <c r="AB73" s="416"/>
      <c r="AC73" s="416"/>
      <c r="AD73" s="419"/>
      <c r="AE73" s="128">
        <v>5</v>
      </c>
      <c r="AF73" s="415" t="s">
        <v>59</v>
      </c>
      <c r="AG73" s="416"/>
      <c r="AH73" s="416"/>
      <c r="AI73" s="419"/>
      <c r="AJ73" s="128">
        <v>6</v>
      </c>
      <c r="AK73" s="415" t="s">
        <v>135</v>
      </c>
      <c r="AL73" s="416"/>
      <c r="AM73" s="416"/>
      <c r="AN73" s="419"/>
      <c r="AO73" s="128">
        <v>7</v>
      </c>
      <c r="AP73" s="415" t="s">
        <v>136</v>
      </c>
      <c r="AQ73" s="416"/>
      <c r="AR73" s="416"/>
      <c r="AS73" s="419"/>
      <c r="AT73" s="128">
        <v>8</v>
      </c>
      <c r="AU73" s="415" t="s">
        <v>62</v>
      </c>
      <c r="AV73" s="416"/>
      <c r="AW73" s="416"/>
      <c r="AX73" s="419"/>
      <c r="AY73" s="128">
        <v>9</v>
      </c>
      <c r="AZ73" s="415" t="s">
        <v>63</v>
      </c>
      <c r="BA73" s="416"/>
      <c r="BB73" s="416"/>
      <c r="BC73" s="417"/>
      <c r="BD73" s="416" t="s">
        <v>195</v>
      </c>
      <c r="BE73" s="416"/>
      <c r="BF73" s="416"/>
      <c r="BG73" s="416"/>
      <c r="BH73" s="418"/>
    </row>
    <row r="74" spans="1:60" ht="12.95" customHeight="1" thickBot="1" x14ac:dyDescent="0.2">
      <c r="A74" s="310" t="s">
        <v>151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144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144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144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144</v>
      </c>
      <c r="C78" s="379"/>
      <c r="D78" s="379"/>
      <c r="E78" s="379" t="s">
        <v>144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144</v>
      </c>
      <c r="C79" s="379"/>
      <c r="D79" s="379"/>
      <c r="E79" s="379"/>
      <c r="F79" s="379"/>
      <c r="G79" s="379"/>
      <c r="H79" s="379" t="s">
        <v>144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144</v>
      </c>
      <c r="F80" s="379"/>
      <c r="G80" s="379"/>
      <c r="H80" s="379" t="s">
        <v>144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144</v>
      </c>
      <c r="C81" s="379"/>
      <c r="D81" s="379"/>
      <c r="E81" s="379" t="s">
        <v>144</v>
      </c>
      <c r="F81" s="379"/>
      <c r="G81" s="379"/>
      <c r="H81" s="379" t="s">
        <v>144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28">
        <v>2</v>
      </c>
      <c r="Q84" s="415" t="s">
        <v>56</v>
      </c>
      <c r="R84" s="416"/>
      <c r="S84" s="416"/>
      <c r="T84" s="419"/>
      <c r="U84" s="128">
        <v>3</v>
      </c>
      <c r="V84" s="415" t="s">
        <v>57</v>
      </c>
      <c r="W84" s="416"/>
      <c r="X84" s="416"/>
      <c r="Y84" s="419"/>
      <c r="Z84" s="128">
        <v>4</v>
      </c>
      <c r="AA84" s="415" t="s">
        <v>58</v>
      </c>
      <c r="AB84" s="416"/>
      <c r="AC84" s="416"/>
      <c r="AD84" s="419"/>
      <c r="AE84" s="128">
        <v>5</v>
      </c>
      <c r="AF84" s="415" t="s">
        <v>59</v>
      </c>
      <c r="AG84" s="416"/>
      <c r="AH84" s="416"/>
      <c r="AI84" s="419"/>
      <c r="AJ84" s="128">
        <v>6</v>
      </c>
      <c r="AK84" s="415" t="s">
        <v>135</v>
      </c>
      <c r="AL84" s="416"/>
      <c r="AM84" s="416"/>
      <c r="AN84" s="419"/>
      <c r="AO84" s="128">
        <v>7</v>
      </c>
      <c r="AP84" s="415" t="s">
        <v>136</v>
      </c>
      <c r="AQ84" s="416"/>
      <c r="AR84" s="416"/>
      <c r="AS84" s="419"/>
      <c r="AT84" s="128">
        <v>8</v>
      </c>
      <c r="AU84" s="415" t="s">
        <v>62</v>
      </c>
      <c r="AV84" s="416"/>
      <c r="AW84" s="416"/>
      <c r="AX84" s="419"/>
      <c r="AY84" s="128">
        <v>9</v>
      </c>
      <c r="AZ84" s="415" t="s">
        <v>63</v>
      </c>
      <c r="BA84" s="416"/>
      <c r="BB84" s="416"/>
      <c r="BC84" s="417"/>
      <c r="BD84" s="416" t="s">
        <v>195</v>
      </c>
      <c r="BE84" s="416"/>
      <c r="BF84" s="416"/>
      <c r="BG84" s="416"/>
      <c r="BH84" s="418"/>
    </row>
    <row r="85" spans="1:60" ht="12.95" customHeight="1" thickBot="1" x14ac:dyDescent="0.2">
      <c r="A85" s="428" t="s">
        <v>152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144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144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144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144</v>
      </c>
      <c r="C89" s="379"/>
      <c r="D89" s="379"/>
      <c r="E89" s="379" t="s">
        <v>144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144</v>
      </c>
      <c r="C90" s="379"/>
      <c r="D90" s="379"/>
      <c r="E90" s="379"/>
      <c r="F90" s="379"/>
      <c r="G90" s="379"/>
      <c r="H90" s="379" t="s">
        <v>144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144</v>
      </c>
      <c r="F91" s="379"/>
      <c r="G91" s="379"/>
      <c r="H91" s="379" t="s">
        <v>144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144</v>
      </c>
      <c r="C92" s="379"/>
      <c r="D92" s="379"/>
      <c r="E92" s="379" t="s">
        <v>144</v>
      </c>
      <c r="F92" s="379"/>
      <c r="G92" s="379"/>
      <c r="H92" s="379" t="s">
        <v>144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28">
        <v>2</v>
      </c>
      <c r="Q94" s="415" t="s">
        <v>56</v>
      </c>
      <c r="R94" s="416"/>
      <c r="S94" s="416"/>
      <c r="T94" s="419"/>
      <c r="U94" s="128">
        <v>3</v>
      </c>
      <c r="V94" s="415" t="s">
        <v>57</v>
      </c>
      <c r="W94" s="416"/>
      <c r="X94" s="416"/>
      <c r="Y94" s="419"/>
      <c r="Z94" s="128">
        <v>4</v>
      </c>
      <c r="AA94" s="415" t="s">
        <v>58</v>
      </c>
      <c r="AB94" s="416"/>
      <c r="AC94" s="416"/>
      <c r="AD94" s="419"/>
      <c r="AE94" s="128">
        <v>5</v>
      </c>
      <c r="AF94" s="415" t="s">
        <v>59</v>
      </c>
      <c r="AG94" s="416"/>
      <c r="AH94" s="416"/>
      <c r="AI94" s="419"/>
      <c r="AJ94" s="128">
        <v>6</v>
      </c>
      <c r="AK94" s="415" t="s">
        <v>135</v>
      </c>
      <c r="AL94" s="416"/>
      <c r="AM94" s="416"/>
      <c r="AN94" s="419"/>
      <c r="AO94" s="128">
        <v>7</v>
      </c>
      <c r="AP94" s="415" t="s">
        <v>136</v>
      </c>
      <c r="AQ94" s="416"/>
      <c r="AR94" s="416"/>
      <c r="AS94" s="419"/>
      <c r="AT94" s="128">
        <v>8</v>
      </c>
      <c r="AU94" s="415" t="s">
        <v>62</v>
      </c>
      <c r="AV94" s="416"/>
      <c r="AW94" s="416"/>
      <c r="AX94" s="419"/>
      <c r="AY94" s="128">
        <v>9</v>
      </c>
      <c r="AZ94" s="415" t="s">
        <v>63</v>
      </c>
      <c r="BA94" s="416"/>
      <c r="BB94" s="416"/>
      <c r="BC94" s="417"/>
      <c r="BD94" s="416" t="s">
        <v>195</v>
      </c>
      <c r="BE94" s="416"/>
      <c r="BF94" s="416"/>
      <c r="BG94" s="416"/>
      <c r="BH94" s="418"/>
    </row>
    <row r="95" spans="1:60" ht="12.95" customHeight="1" thickBot="1" x14ac:dyDescent="0.2">
      <c r="A95" s="426" t="s">
        <v>153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144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144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144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144</v>
      </c>
      <c r="C99" s="379"/>
      <c r="D99" s="379"/>
      <c r="E99" s="379" t="s">
        <v>144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144</v>
      </c>
      <c r="C100" s="379"/>
      <c r="D100" s="379"/>
      <c r="E100" s="379"/>
      <c r="F100" s="379"/>
      <c r="G100" s="379"/>
      <c r="H100" s="379" t="s">
        <v>144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144</v>
      </c>
      <c r="F101" s="379"/>
      <c r="G101" s="379"/>
      <c r="H101" s="379" t="s">
        <v>144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144</v>
      </c>
      <c r="C102" s="379"/>
      <c r="D102" s="379"/>
      <c r="E102" s="379" t="s">
        <v>144</v>
      </c>
      <c r="F102" s="379"/>
      <c r="G102" s="379"/>
      <c r="H102" s="379" t="s">
        <v>144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28">
        <v>2</v>
      </c>
      <c r="Q104" s="415" t="s">
        <v>56</v>
      </c>
      <c r="R104" s="416"/>
      <c r="S104" s="416"/>
      <c r="T104" s="419"/>
      <c r="U104" s="128">
        <v>3</v>
      </c>
      <c r="V104" s="415" t="s">
        <v>57</v>
      </c>
      <c r="W104" s="416"/>
      <c r="X104" s="416"/>
      <c r="Y104" s="419"/>
      <c r="Z104" s="128">
        <v>4</v>
      </c>
      <c r="AA104" s="415" t="s">
        <v>58</v>
      </c>
      <c r="AB104" s="416"/>
      <c r="AC104" s="416"/>
      <c r="AD104" s="419"/>
      <c r="AE104" s="128">
        <v>5</v>
      </c>
      <c r="AF104" s="415" t="s">
        <v>59</v>
      </c>
      <c r="AG104" s="416"/>
      <c r="AH104" s="416"/>
      <c r="AI104" s="419"/>
      <c r="AJ104" s="128">
        <v>6</v>
      </c>
      <c r="AK104" s="415" t="s">
        <v>135</v>
      </c>
      <c r="AL104" s="416"/>
      <c r="AM104" s="416"/>
      <c r="AN104" s="419"/>
      <c r="AO104" s="128">
        <v>7</v>
      </c>
      <c r="AP104" s="415" t="s">
        <v>136</v>
      </c>
      <c r="AQ104" s="416"/>
      <c r="AR104" s="416"/>
      <c r="AS104" s="419"/>
      <c r="AT104" s="128">
        <v>8</v>
      </c>
      <c r="AU104" s="415" t="s">
        <v>62</v>
      </c>
      <c r="AV104" s="416"/>
      <c r="AW104" s="416"/>
      <c r="AX104" s="419"/>
      <c r="AY104" s="128">
        <v>9</v>
      </c>
      <c r="AZ104" s="415" t="s">
        <v>63</v>
      </c>
      <c r="BA104" s="416"/>
      <c r="BB104" s="416"/>
      <c r="BC104" s="417"/>
      <c r="BD104" s="416" t="s">
        <v>195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154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144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144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144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144</v>
      </c>
      <c r="C109" s="424"/>
      <c r="D109" s="424"/>
      <c r="E109" s="424" t="s">
        <v>144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144</v>
      </c>
      <c r="C110" s="424"/>
      <c r="D110" s="424"/>
      <c r="E110" s="424"/>
      <c r="F110" s="424"/>
      <c r="G110" s="424"/>
      <c r="H110" s="424" t="s">
        <v>144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144</v>
      </c>
      <c r="F111" s="424"/>
      <c r="G111" s="424"/>
      <c r="H111" s="424" t="s">
        <v>144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144</v>
      </c>
      <c r="C112" s="424"/>
      <c r="D112" s="424"/>
      <c r="E112" s="424" t="s">
        <v>144</v>
      </c>
      <c r="F112" s="424"/>
      <c r="G112" s="424"/>
      <c r="H112" s="424" t="s">
        <v>144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28">
        <v>2</v>
      </c>
      <c r="Q114" s="415" t="s">
        <v>56</v>
      </c>
      <c r="R114" s="416"/>
      <c r="S114" s="416"/>
      <c r="T114" s="419"/>
      <c r="U114" s="128">
        <v>3</v>
      </c>
      <c r="V114" s="415" t="s">
        <v>57</v>
      </c>
      <c r="W114" s="416"/>
      <c r="X114" s="416"/>
      <c r="Y114" s="419"/>
      <c r="Z114" s="128">
        <v>4</v>
      </c>
      <c r="AA114" s="415" t="s">
        <v>58</v>
      </c>
      <c r="AB114" s="416"/>
      <c r="AC114" s="416"/>
      <c r="AD114" s="419"/>
      <c r="AE114" s="128">
        <v>5</v>
      </c>
      <c r="AF114" s="415" t="s">
        <v>59</v>
      </c>
      <c r="AG114" s="416"/>
      <c r="AH114" s="416"/>
      <c r="AI114" s="419"/>
      <c r="AJ114" s="128">
        <v>6</v>
      </c>
      <c r="AK114" s="415" t="s">
        <v>135</v>
      </c>
      <c r="AL114" s="416"/>
      <c r="AM114" s="416"/>
      <c r="AN114" s="419"/>
      <c r="AO114" s="128">
        <v>7</v>
      </c>
      <c r="AP114" s="415" t="s">
        <v>136</v>
      </c>
      <c r="AQ114" s="416"/>
      <c r="AR114" s="416"/>
      <c r="AS114" s="419"/>
      <c r="AT114" s="128">
        <v>8</v>
      </c>
      <c r="AU114" s="415" t="s">
        <v>62</v>
      </c>
      <c r="AV114" s="416"/>
      <c r="AW114" s="416"/>
      <c r="AX114" s="419"/>
      <c r="AY114" s="128">
        <v>9</v>
      </c>
      <c r="AZ114" s="415" t="s">
        <v>63</v>
      </c>
      <c r="BA114" s="416"/>
      <c r="BB114" s="416"/>
      <c r="BC114" s="417"/>
      <c r="BD114" s="416" t="s">
        <v>195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155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144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144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144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144</v>
      </c>
      <c r="C119" s="424"/>
      <c r="D119" s="424"/>
      <c r="E119" s="424" t="s">
        <v>144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144</v>
      </c>
      <c r="C120" s="424"/>
      <c r="D120" s="424"/>
      <c r="E120" s="424"/>
      <c r="F120" s="424"/>
      <c r="G120" s="424"/>
      <c r="H120" s="424" t="s">
        <v>144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144</v>
      </c>
      <c r="F121" s="424"/>
      <c r="G121" s="424"/>
      <c r="H121" s="424" t="s">
        <v>144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144</v>
      </c>
      <c r="C122" s="424"/>
      <c r="D122" s="424"/>
      <c r="E122" s="424" t="s">
        <v>144</v>
      </c>
      <c r="F122" s="424"/>
      <c r="G122" s="424"/>
      <c r="H122" s="424" t="s">
        <v>144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9</v>
      </c>
      <c r="H4" s="147" t="s">
        <v>54</v>
      </c>
      <c r="K4" s="228">
        <f>COUNTIFS(ローデータ!B12:B1011,1,ローデータ!G12:G1011,$G$4)</f>
        <v>20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7</v>
      </c>
      <c r="D10" s="56">
        <f>COUNTIFS(ローデータ!$B$12:$B$1011,1,ローデータ!$G$12:$G$1011,$G$4,ローデータ!$H$12:$H$1011,D8)</f>
        <v>4</v>
      </c>
      <c r="E10" s="56">
        <f>COUNTIFS(ローデータ!$B$12:$B$1011,1,ローデータ!$G$12:$G$1011,$G$4,ローデータ!$H$12:$H$1011,E8)</f>
        <v>1</v>
      </c>
      <c r="F10" s="56">
        <f>COUNTIFS(ローデータ!$B$12:$B$1011,1,ローデータ!$G$12:$G$1011,$G$4,ローデータ!$H$12:$H$1011,F8)</f>
        <v>4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20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20</v>
      </c>
      <c r="D16" s="56">
        <f>SUM(B16:C16)</f>
        <v>20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6</v>
      </c>
      <c r="C23" s="213"/>
      <c r="D23" s="211">
        <f>COUNTIFS(ローデータ!$B$12:$B$1011,1,ローデータ!$G$12:$G$1011,$G$4,ローデータ!$K$12:$K$1011,D21)</f>
        <v>8</v>
      </c>
      <c r="E23" s="213"/>
      <c r="F23" s="211">
        <f>COUNTIFS(ローデータ!$B$12:$B$1011,1,ローデータ!$G$12:$G$1011,$G$4,ローデータ!$K$12:$K$1011,F21)</f>
        <v>6</v>
      </c>
      <c r="G23" s="212"/>
      <c r="H23" s="213"/>
      <c r="I23" s="56">
        <f>SUM(B23:H23)</f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5</v>
      </c>
      <c r="L29" s="86">
        <f>SUMIFS(ローデータ!O12:O1011,ローデータ!$B$12:$B$1011,1,ローデータ!$G$12:$G$1011,$G$4,ローデータ!$K$12:$K$1011,$B$21)</f>
        <v>1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6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6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6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8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8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8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8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6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6</v>
      </c>
      <c r="H44" s="89">
        <f>COUNTIFS(ローデータ!$B$12:$B$1011,1,ローデータ!$G$12:$G$1011,$G$4,ローデータ!$K$12:$K$1011,$F$21,ローデータ!$S$12:$S$1011,H41)</f>
        <v>6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6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2</v>
      </c>
      <c r="C50" s="91">
        <f>SUMIFS(ローデータ!N12:N1011,ローデータ!$B$12:$B$1011,1,ローデータ!$G$12:$G$1011,$G$4,ローデータ!$K$12:$K$1011,$F$21)</f>
        <v>4</v>
      </c>
      <c r="D50" s="91">
        <f>SUMIFS(ローデータ!O12:O1011,ローデータ!$B$12:$B$1011,1,ローデータ!$G$12:$G$1011,$G$4,ローデータ!$K$12:$K$1011,$F$21)</f>
        <v>4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4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6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7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7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4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4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3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20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2</v>
      </c>
      <c r="D76" s="213"/>
      <c r="E76" s="211">
        <f>COUNTIFS(ローデータ!$B$12:$B$1011,1,ローデータ!$G$12:$G$1011,$G$4,ローデータ!$H$12:$H$1011,$A$76,ローデータ!$K$12:$K$1011,E73)</f>
        <v>4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7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3</v>
      </c>
      <c r="H77" s="212"/>
      <c r="I77" s="212"/>
      <c r="J77" s="104">
        <f t="shared" si="2"/>
        <v>4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1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3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4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2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1</v>
      </c>
      <c r="H80" s="212"/>
      <c r="I80" s="212"/>
      <c r="J80" s="104">
        <f t="shared" si="2"/>
        <v>3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6</v>
      </c>
      <c r="D84" s="403"/>
      <c r="E84" s="402">
        <f>SUM(E75:F83)</f>
        <v>8</v>
      </c>
      <c r="F84" s="403"/>
      <c r="G84" s="404">
        <f>SUM(G75:I83)</f>
        <v>6</v>
      </c>
      <c r="H84" s="404"/>
      <c r="I84" s="402"/>
      <c r="J84" s="106">
        <f t="shared" si="2"/>
        <v>20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2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0</v>
      </c>
      <c r="M101" s="103">
        <f>SUM(M92:M100)</f>
        <v>5</v>
      </c>
      <c r="N101" s="103">
        <f>SUM(N92:N100)</f>
        <v>1</v>
      </c>
      <c r="O101" s="103">
        <f>SUM(O92:O100)</f>
        <v>0</v>
      </c>
      <c r="P101" s="103">
        <f>SUM(P92:P100)</f>
        <v>0</v>
      </c>
      <c r="Q101" s="103">
        <f t="shared" si="3"/>
        <v>6</v>
      </c>
    </row>
    <row r="102" spans="1:17" ht="14.1" customHeight="1" x14ac:dyDescent="0.15">
      <c r="A102" s="140" t="s">
        <v>51</v>
      </c>
      <c r="B102" s="141"/>
      <c r="C102" s="56">
        <f>SUM(C93:C101)</f>
        <v>6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4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4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4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4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3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3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3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3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8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8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8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8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3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3</v>
      </c>
      <c r="I129" s="115">
        <f>COUNTIFS(ローデータ!$B$12:$B$1011,1,ローデータ!$G$12:$G$1011,$G$4,ローデータ!$K$12:$K$1011,$F$21,ローデータ!$S$12:$S$1011,$I$124,ローデータ!$H$12:$H$1011,A129)</f>
        <v>3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3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1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1</v>
      </c>
      <c r="I132" s="115">
        <f>COUNTIFS(ローデータ!$B$12:$B$1011,1,ローデータ!$G$12:$G$1011,$G$4,ローデータ!$K$12:$K$1011,$F$21,ローデータ!$S$12:$S$1011,$I$124,ローデータ!$H$12:$H$1011,A132)</f>
        <v>1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1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6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6</v>
      </c>
      <c r="I136" s="111">
        <f>SUM(I127:I135)</f>
        <v>6</v>
      </c>
      <c r="J136" s="109">
        <f>SUM(J127:J135)</f>
        <v>0</v>
      </c>
      <c r="K136" s="109">
        <f>SUM(K127:K135)</f>
        <v>0</v>
      </c>
      <c r="L136" s="109">
        <f t="shared" si="9"/>
        <v>6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1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2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4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2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3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1</v>
      </c>
      <c r="D148" s="91">
        <f>SUMIFS(ローデータ!$N$12:$N$1011,ローデータ!$B$12:$B$1011,1,ローデータ!$G$12:$G$1011,$G$4,ローデータ!$K$12:$K$1011,$F$21,ローデータ!$H$12:$H$1011,A148)</f>
        <v>1</v>
      </c>
      <c r="E148" s="91">
        <f>SUMIFS(ローデータ!$O$12:$O$1011,ローデータ!$B$12:$B$1011,1,ローデータ!$G$12:$G$1011,$G$4,ローデータ!$K$12:$K$1011,$F$21,ローデータ!$H$12:$H$1011,A148)</f>
        <v>1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3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1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2</v>
      </c>
      <c r="D152" s="56">
        <f>SUM(D143:D151)</f>
        <v>4</v>
      </c>
      <c r="E152" s="56">
        <f>SUM(E143:E151)</f>
        <v>4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10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4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6</v>
      </c>
      <c r="G159" s="213"/>
      <c r="H159" s="211">
        <f>COUNTIFS(ローデータ!$B$12:$B$1011,1,ローデータ!$G$12:$G$1011,$G$4,ローデータ!$I$12:$I$1011,$C$14,ローデータ!$K$12:$K$1011,H157)</f>
        <v>8</v>
      </c>
      <c r="I159" s="213"/>
      <c r="J159" s="211">
        <f>COUNTIFS(ローデータ!$B$12:$B$1011,1,ローデータ!$G$12:$G$1011,$G$4,ローデータ!$I$12:$I$1011,$C$14,ローデータ!$K$12:$K$1011,J157)</f>
        <v>6</v>
      </c>
      <c r="K159" s="212"/>
      <c r="L159" s="213"/>
      <c r="M159" s="56">
        <f t="shared" ref="M159:M171" si="16">SUM(F159:L159)</f>
        <v>20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6</v>
      </c>
      <c r="G171" s="213"/>
      <c r="H171" s="211">
        <f>SUM(H159:I170)</f>
        <v>8</v>
      </c>
      <c r="I171" s="213"/>
      <c r="J171" s="211">
        <f>SUM(J159:L170)</f>
        <v>6</v>
      </c>
      <c r="K171" s="212"/>
      <c r="L171" s="213"/>
      <c r="M171" s="56">
        <f t="shared" si="16"/>
        <v>20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6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6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6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6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5</v>
      </c>
      <c r="H198" s="90">
        <f>SUMIFS(ローデータ!O12:O1011,ローデータ!$B$12:$B$1011,1,ローデータ!$G$12:$G$1011,$G$4,ローデータ!$I$12:$I$1011,$C$14,ローデータ!$K$12:$K$1011,$B$21)</f>
        <v>1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6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5</v>
      </c>
      <c r="H210" s="95">
        <f>SUM(H198:H209)</f>
        <v>1</v>
      </c>
      <c r="I210" s="95">
        <f t="shared" si="19"/>
        <v>0</v>
      </c>
      <c r="J210" s="95">
        <f>SUM(J198:J209)</f>
        <v>0</v>
      </c>
      <c r="K210" s="119">
        <f t="shared" si="18"/>
        <v>6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8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8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8</v>
      </c>
      <c r="G228" s="56">
        <f>SUM(G216:G227)</f>
        <v>0</v>
      </c>
      <c r="H228" s="56">
        <f>SUM(H216:H227)</f>
        <v>0</v>
      </c>
      <c r="I228" s="56">
        <f t="shared" si="20"/>
        <v>8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8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8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8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8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6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6</v>
      </c>
      <c r="L254" s="56">
        <f>COUNTIFS(ローデータ!$B$12:$B$1011,1,ローデータ!$G$12:$G$1011,$G$4,ローデータ!$I$12:$I$1011,$C$14,ローデータ!$K$12:$K$1011,$F$21,ローデータ!$S$12:$S$1011,L251)</f>
        <v>6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6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6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6</v>
      </c>
      <c r="L266" s="95">
        <f>SUM(L254:L265)</f>
        <v>6</v>
      </c>
      <c r="M266" s="95">
        <f>SUM(M254:M265)</f>
        <v>0</v>
      </c>
      <c r="N266" s="95">
        <f>SUM(N254:N265)</f>
        <v>0</v>
      </c>
      <c r="O266" s="56">
        <f>SUM(L266:N266)</f>
        <v>6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4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4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10</v>
      </c>
      <c r="H4" s="147" t="s">
        <v>54</v>
      </c>
      <c r="K4" s="228">
        <f>COUNTIFS(ローデータ!B12:B1011,1,ローデータ!G12:G1011,$G$4)</f>
        <v>18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3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18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18</v>
      </c>
      <c r="D16" s="56">
        <f>SUM(B16:C16)</f>
        <v>18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10</v>
      </c>
      <c r="C23" s="213"/>
      <c r="D23" s="211">
        <f>COUNTIFS(ローデータ!$B$12:$B$1011,1,ローデータ!$G$12:$G$1011,$G$4,ローデータ!$K$12:$K$1011,D21)</f>
        <v>4</v>
      </c>
      <c r="E23" s="213"/>
      <c r="F23" s="211">
        <f>COUNTIFS(ローデータ!$B$12:$B$1011,1,ローデータ!$G$12:$G$1011,$G$4,ローデータ!$K$12:$K$1011,F21)</f>
        <v>4</v>
      </c>
      <c r="G23" s="212"/>
      <c r="H23" s="213"/>
      <c r="I23" s="56">
        <f>SUM(B23:H23)</f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9</v>
      </c>
      <c r="L29" s="86">
        <f>SUMIFS(ローデータ!O12:O1011,ローデータ!$B$12:$B$1011,1,ローデータ!$G$12:$G$1011,$G$4,ローデータ!$K$12:$K$1011,$B$21)</f>
        <v>3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16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10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4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4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51</v>
      </c>
      <c r="H40" s="266" t="s">
        <v>13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4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3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4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3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18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1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3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2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3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2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3</v>
      </c>
      <c r="H78" s="212"/>
      <c r="I78" s="212"/>
      <c r="J78" s="104">
        <f t="shared" si="2"/>
        <v>6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3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3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1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2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2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10</v>
      </c>
      <c r="D84" s="403"/>
      <c r="E84" s="402">
        <f>SUM(E75:F83)</f>
        <v>4</v>
      </c>
      <c r="F84" s="403"/>
      <c r="G84" s="404">
        <f>SUM(G75:I83)</f>
        <v>4</v>
      </c>
      <c r="H84" s="404"/>
      <c r="I84" s="402"/>
      <c r="J84" s="106">
        <f t="shared" si="2"/>
        <v>18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2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6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8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2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3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4</v>
      </c>
      <c r="M101" s="103">
        <f>SUM(M92:M100)</f>
        <v>9</v>
      </c>
      <c r="N101" s="103">
        <f>SUM(N92:N100)</f>
        <v>3</v>
      </c>
      <c r="O101" s="103">
        <f>SUM(O92:O100)</f>
        <v>0</v>
      </c>
      <c r="P101" s="103">
        <f>SUM(P92:P100)</f>
        <v>0</v>
      </c>
      <c r="Q101" s="103">
        <f t="shared" si="3"/>
        <v>16</v>
      </c>
    </row>
    <row r="102" spans="1:17" ht="14.1" customHeight="1" x14ac:dyDescent="0.15">
      <c r="A102" s="140" t="s">
        <v>51</v>
      </c>
      <c r="B102" s="141"/>
      <c r="C102" s="56">
        <f>SUM(C93:C101)</f>
        <v>10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2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4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4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4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4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51</v>
      </c>
      <c r="I123" s="266" t="s">
        <v>13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3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3</v>
      </c>
      <c r="I130" s="115">
        <f>COUNTIFS(ローデータ!$B$12:$B$1011,1,ローデータ!$G$12:$G$1011,$G$4,ローデータ!$K$12:$K$1011,$F$21,ローデータ!$S$12:$S$1011,$I$124,ローデータ!$H$12:$H$1011,A130)</f>
        <v>3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3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4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4</v>
      </c>
      <c r="J136" s="109">
        <f>SUM(J127:J135)</f>
        <v>0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4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4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3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3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1</v>
      </c>
      <c r="E152" s="56">
        <f>SUM(E143:E151)</f>
        <v>4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3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4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10</v>
      </c>
      <c r="G159" s="213"/>
      <c r="H159" s="211">
        <f>COUNTIFS(ローデータ!$B$12:$B$1011,1,ローデータ!$G$12:$G$1011,$G$4,ローデータ!$I$12:$I$1011,$C$14,ローデータ!$K$12:$K$1011,H157)</f>
        <v>4</v>
      </c>
      <c r="I159" s="213"/>
      <c r="J159" s="211">
        <f>COUNTIFS(ローデータ!$B$12:$B$1011,1,ローデータ!$G$12:$G$1011,$G$4,ローデータ!$I$12:$I$1011,$C$14,ローデータ!$K$12:$K$1011,J157)</f>
        <v>4</v>
      </c>
      <c r="K159" s="212"/>
      <c r="L159" s="213"/>
      <c r="M159" s="56">
        <f t="shared" ref="M159:M171" si="16">SUM(F159:L159)</f>
        <v>18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10</v>
      </c>
      <c r="G171" s="213"/>
      <c r="H171" s="211">
        <f>SUM(H159:I170)</f>
        <v>4</v>
      </c>
      <c r="I171" s="213"/>
      <c r="J171" s="211">
        <f>SUM(J159:L170)</f>
        <v>4</v>
      </c>
      <c r="K171" s="212"/>
      <c r="L171" s="213"/>
      <c r="M171" s="56">
        <f t="shared" si="16"/>
        <v>18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10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10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9</v>
      </c>
      <c r="H198" s="90">
        <f>SUMIFS(ローデータ!O12:O1011,ローデータ!$B$12:$B$1011,1,ローデータ!$G$12:$G$1011,$G$4,ローデータ!$I$12:$I$1011,$C$14,ローデータ!$K$12:$K$1011,$B$21)</f>
        <v>3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16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4</v>
      </c>
      <c r="G210" s="95">
        <f t="shared" ref="G210:I210" si="19">SUM(G198:G209)</f>
        <v>9</v>
      </c>
      <c r="H210" s="95">
        <f>SUM(H198:H209)</f>
        <v>3</v>
      </c>
      <c r="I210" s="95">
        <f t="shared" si="19"/>
        <v>0</v>
      </c>
      <c r="J210" s="95">
        <f>SUM(J198:J209)</f>
        <v>0</v>
      </c>
      <c r="K210" s="119">
        <f t="shared" si="18"/>
        <v>16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4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4</v>
      </c>
      <c r="G228" s="56">
        <f>SUM(G216:G227)</f>
        <v>0</v>
      </c>
      <c r="H228" s="56">
        <f>SUM(H216:H227)</f>
        <v>0</v>
      </c>
      <c r="I228" s="56">
        <f t="shared" si="20"/>
        <v>4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4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4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4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51</v>
      </c>
      <c r="L250" s="266" t="s">
        <v>13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4</v>
      </c>
      <c r="M266" s="95">
        <f>SUM(M254:M265)</f>
        <v>0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3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4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3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2020-06-05T01:32:43Z</dcterms:created>
  <dcterms:modified xsi:type="dcterms:W3CDTF">2020-06-05T01:32:48Z</dcterms:modified>
</cp:coreProperties>
</file>