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3" l="1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P152" i="36" s="1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L136" i="36" s="1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L136" i="42" s="1"/>
  <c r="E152" i="42"/>
  <c r="H152" i="42" s="1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Q101" i="39" s="1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Q118" i="51" s="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66" i="51" s="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F118" i="57" s="1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28" i="57" s="1"/>
  <c r="I218" i="57"/>
  <c r="I222" i="57"/>
  <c r="I226" i="57"/>
  <c r="H246" i="57"/>
  <c r="M246" i="57" s="1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M171" i="39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J118" i="36"/>
  <c r="Q118" i="36" s="1"/>
  <c r="F171" i="36"/>
  <c r="M171" i="36" s="1"/>
  <c r="F228" i="36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L101" i="42"/>
  <c r="Q101" i="42" s="1"/>
  <c r="Q9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K266" i="45"/>
  <c r="H127" i="42"/>
  <c r="H143" i="42"/>
  <c r="H210" i="42"/>
  <c r="F266" i="42"/>
  <c r="J266" i="42"/>
  <c r="N266" i="42"/>
  <c r="G266" i="42"/>
  <c r="K272" i="42"/>
  <c r="S272" i="42"/>
  <c r="O61" i="45"/>
  <c r="G102" i="45"/>
  <c r="H101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I228" i="51"/>
  <c r="M246" i="51"/>
  <c r="O60" i="48"/>
  <c r="L118" i="48"/>
  <c r="H127" i="48"/>
  <c r="H131" i="48"/>
  <c r="H135" i="48"/>
  <c r="C136" i="48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I136" i="51"/>
  <c r="I152" i="51"/>
  <c r="F191" i="51"/>
  <c r="K191" i="51" s="1"/>
  <c r="F266" i="5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60" i="54"/>
  <c r="C102" i="54"/>
  <c r="H102" i="54" s="1"/>
  <c r="C136" i="54"/>
  <c r="H127" i="54"/>
  <c r="H128" i="54"/>
  <c r="H152" i="54"/>
  <c r="I228" i="54"/>
  <c r="K266" i="54"/>
  <c r="K284" i="54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D152" i="57"/>
  <c r="I152" i="57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C102" i="61"/>
  <c r="C136" i="6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F210" i="70"/>
  <c r="K210" i="70" s="1"/>
  <c r="C152" i="67"/>
  <c r="K190" i="67"/>
  <c r="K202" i="67"/>
  <c r="K208" i="67"/>
  <c r="H228" i="67"/>
  <c r="M238" i="67"/>
  <c r="M242" i="67"/>
  <c r="F246" i="67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O266" i="70"/>
  <c r="K282" i="67"/>
  <c r="E68" i="70"/>
  <c r="O65" i="70"/>
  <c r="O66" i="70"/>
  <c r="G84" i="70"/>
  <c r="L101" i="70"/>
  <c r="Q110" i="70"/>
  <c r="J118" i="70"/>
  <c r="P143" i="70"/>
  <c r="I152" i="70"/>
  <c r="P152" i="70" s="1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45" l="1"/>
  <c r="J84" i="57"/>
  <c r="M246" i="54"/>
  <c r="Q118" i="42"/>
  <c r="H136" i="61"/>
  <c r="H136" i="48"/>
  <c r="J84" i="54"/>
  <c r="H102" i="48"/>
  <c r="H152" i="57"/>
  <c r="K266" i="51"/>
  <c r="F118" i="45"/>
  <c r="J84" i="61"/>
  <c r="K266" i="57"/>
  <c r="Q118" i="57"/>
  <c r="K210" i="51"/>
  <c r="M246" i="42"/>
  <c r="P152" i="42"/>
  <c r="O68" i="36"/>
  <c r="O266" i="57"/>
  <c r="M171" i="54"/>
  <c r="K191" i="54"/>
  <c r="Q118" i="45"/>
  <c r="I228" i="61"/>
  <c r="K210" i="57"/>
  <c r="Q118" i="39"/>
  <c r="Q101" i="57"/>
  <c r="H152" i="70"/>
  <c r="L136" i="70"/>
  <c r="H102" i="61"/>
  <c r="H136" i="54"/>
  <c r="L136" i="51"/>
  <c r="Q101" i="48"/>
  <c r="Q118" i="48"/>
  <c r="M171" i="45"/>
  <c r="O266" i="42"/>
  <c r="K191" i="39"/>
  <c r="Q101" i="36"/>
  <c r="I228" i="36"/>
  <c r="Q101" i="70"/>
  <c r="H102" i="57"/>
  <c r="H136" i="57"/>
  <c r="Q101" i="51"/>
  <c r="M246" i="70"/>
  <c r="Q118" i="70"/>
  <c r="M246" i="67"/>
  <c r="F118" i="70"/>
  <c r="H136" i="67"/>
  <c r="Q118" i="61"/>
  <c r="P152" i="57"/>
  <c r="P152" i="51"/>
  <c r="Q101" i="54"/>
  <c r="J84" i="45"/>
  <c r="K210" i="42"/>
  <c r="J84" i="42"/>
  <c r="K210" i="36"/>
  <c r="H102" i="36"/>
  <c r="H102" i="39"/>
  <c r="M246" i="39"/>
  <c r="M246" i="36"/>
  <c r="F118" i="36"/>
  <c r="H136" i="64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E13" i="33" l="1"/>
  <c r="D13" i="33"/>
  <c r="B8" i="33"/>
  <c r="F5" i="33"/>
  <c r="E5" i="33"/>
  <c r="C5" i="33"/>
  <c r="C3" i="33"/>
  <c r="F13" i="33" l="1"/>
  <c r="I52" i="33" l="1"/>
  <c r="N52" i="33"/>
  <c r="M52" i="33"/>
  <c r="L52" i="33"/>
  <c r="K52" i="33"/>
  <c r="J52" i="33"/>
  <c r="H52" i="33"/>
  <c r="F52" i="33"/>
  <c r="E52" i="33"/>
  <c r="D52" i="33"/>
  <c r="C52" i="33"/>
  <c r="B52" i="33"/>
  <c r="J46" i="33"/>
  <c r="I46" i="33"/>
  <c r="H46" i="33"/>
  <c r="F46" i="33"/>
  <c r="E46" i="33"/>
  <c r="D46" i="33"/>
  <c r="C46" i="33"/>
  <c r="B46" i="33"/>
  <c r="J38" i="33"/>
  <c r="P38" i="33"/>
  <c r="O38" i="33"/>
  <c r="N38" i="33"/>
  <c r="M38" i="33"/>
  <c r="L38" i="33"/>
  <c r="K38" i="33"/>
  <c r="D38" i="33"/>
  <c r="C38" i="33"/>
  <c r="B38" i="33"/>
  <c r="G18" i="33"/>
  <c r="M31" i="33"/>
  <c r="J31" i="33"/>
  <c r="N31" i="33"/>
  <c r="L31" i="33"/>
  <c r="K31" i="33"/>
  <c r="E32" i="33"/>
  <c r="F32" i="33"/>
  <c r="D32" i="33"/>
  <c r="C32" i="33"/>
  <c r="B32" i="33"/>
  <c r="G46" i="33" l="1"/>
  <c r="O52" i="33"/>
  <c r="O31" i="33"/>
  <c r="E38" i="33"/>
  <c r="Q38" i="33"/>
  <c r="G32" i="33"/>
  <c r="G52" i="33"/>
  <c r="K46" i="33"/>
  <c r="F25" i="33"/>
  <c r="D25" i="33"/>
  <c r="B25" i="33"/>
  <c r="P282" i="32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E18" i="33"/>
  <c r="D18" i="33"/>
  <c r="C18" i="33"/>
  <c r="B18" i="33"/>
  <c r="B16" i="33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H152" i="32" s="1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I25" i="33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Q101" i="32" l="1"/>
  <c r="K266" i="32"/>
  <c r="M246" i="32"/>
  <c r="Q118" i="32"/>
  <c r="L13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<sst xmlns="http://schemas.openxmlformats.org/spreadsheetml/2006/main" count="20704" uniqueCount="240">
  <si>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</si>
  <si>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</si>
  <si>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</si>
  <si>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</si>
  <si>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</si>
  <si>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</si>
  <si>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</si>
  <si>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</si>
  <si>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</si>
  <si>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</si>
  <si>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</si>
  <si>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</si>
  <si>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</si>
  <si>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</si>
  <si>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</si>
  <si>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</si>
  <si>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</si>
  <si>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</si>
  <si>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</si>
  <si>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</si>
  <si>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</si>
  <si>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</si>
  <si>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</si>
  <si>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</si>
  <si>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</si>
  <si>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</si>
  <si>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</si>
  <si>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</si>
  <si>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</si>
  <si>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</si>
  <si>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</si>
  <si>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</si>
  <si>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</si>
  <si>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</si>
  <si>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</si>
  <si>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</si>
  <si>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</si>
  <si>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</si>
  <si>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</si>
  <si>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</si>
  <si>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</si>
  <si>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</si>
  <si>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</si>
  <si>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</si>
  <si>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</si>
  <si>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</si>
  <si>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</si>
  <si>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</si>
  <si>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</si>
  <si>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</si>
  <si>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</si>
  <si>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</si>
  <si>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</si>
  <si>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</si>
  <si>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</si>
  <si>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</si>
  <si>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</si>
  <si>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</si>
  <si>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</si>
  <si>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</si>
  <si>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</si>
  <si>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</si>
  <si>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</si>
  <si>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</si>
  <si>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</si>
  <si>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</si>
  <si>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</si>
  <si>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</si>
  <si>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</si>
  <si>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</si>
  <si>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</si>
  <si>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</si>
  <si>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</si>
  <si>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</si>
  <si>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</si>
  <si>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</si>
  <si>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</si>
  <si>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</si>
  <si>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</si>
  <si>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</si>
  <si>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</si>
  <si>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</si>
  <si>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</si>
  <si>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</si>
  <si>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</si>
  <si>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</si>
  <si>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</si>
  <si>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</si>
  <si>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</si>
  <si>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</si>
  <si>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</si>
  <si>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</si>
  <si>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</si>
  <si>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</si>
  <si>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</si>
  <si>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</si>
  <si>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</si>
  <si>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</si>
  <si>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</si>
  <si>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</si>
  <si>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</si>
  <si>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</si>
  <si>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</si>
  <si>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</si>
  <si>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</si>
  <si>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</si>
  <si>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</si>
  <si>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</si>
  <si>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</si>
  <si>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</si>
  <si>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</si>
  <si>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</si>
  <si>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</si>
  <si>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</si>
  <si>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</si>
  <si>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</si>
  <si>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</si>
  <si>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</si>
  <si>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</si>
  <si>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</si>
  <si>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</si>
  <si>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</si>
  <si>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</si>
  <si>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</si>
  <si>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</si>
  <si>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</si>
  <si>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</si>
  <si>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</si>
  <si>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</si>
  <si>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</si>
  <si>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</si>
  <si>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</si>
  <si>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</si>
  <si>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</si>
  <si>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</si>
  <si>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</si>
  <si>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</si>
  <si>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</si>
  <si>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</si>
  <si>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</si>
  <si>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</si>
  <si>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</si>
  <si>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</si>
  <si>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</si>
  <si>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</si>
  <si>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</si>
  <si>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</si>
  <si>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</si>
  <si>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</si>
  <si>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</si>
  <si>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</si>
  <si>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</si>
  <si>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</si>
  <si>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</si>
  <si>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</si>
  <si>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</si>
  <si>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</si>
  <si>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</si>
  <si>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</si>
  <si>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</si>
  <si>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</si>
  <si>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</si>
  <si>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</si>
  <si>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</si>
  <si>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</si>
  <si>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</si>
  <si>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</si>
  <si>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</si>
  <si>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</si>
  <si>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</si>
  <si>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</si>
  <si>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</si>
  <si>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</si>
  <si>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</si>
  <si>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</si>
  <si>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</si>
  <si>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</si>
  <si>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</si>
  <si>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</si>
  <si>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</si>
  <si>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</si>
  <si>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</si>
  <si>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</si>
  <si>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</si>
  <si>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</si>
  <si>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</si>
  <si>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</si>
  <si>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</si>
  <si>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</si>
  <si>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</si>
  <si>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</si>
  <si>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</si>
  <si>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</si>
  <si>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</si>
  <si>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</si>
  <si>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</si>
  <si>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</si>
  <si>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</si>
  <si>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</si>
  <si>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</si>
  <si>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</si>
  <si>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</si>
  <si>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</si>
  <si>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</si>
  <si>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</si>
  <si>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</si>
  <si>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</si>
  <si>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</si>
  <si>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</si>
  <si>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</si>
  <si>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</si>
  <si>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</si>
  <si>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</si>
  <si>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</si>
  <si>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</si>
  <si>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</si>
  <si>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</si>
  <si>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</si>
  <si>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</si>
  <si>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</si>
  <si>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</si>
  <si>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</si>
  <si>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</si>
  <si>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</si>
  <si>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</si>
  <si>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</si>
  <si>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</si>
  <si>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</si>
  <si>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</si>
  <si>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</si>
  <si>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</si>
  <si>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</si>
  <si>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</si>
  <si>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都島区</t>
    <rPh sb="0" eb="2">
      <t>ミヤコジマ</t>
    </rPh>
    <rPh sb="2" eb="3">
      <t>ク</t>
    </rPh>
    <phoneticPr fontId="1"/>
  </si>
  <si>
    <t>令和2年</t>
    <rPh sb="0" eb="2">
      <t>レイワ</t>
    </rPh>
    <rPh sb="3" eb="4">
      <t>ネン</t>
    </rPh>
    <phoneticPr fontId="1"/>
  </si>
  <si>
    <t>令和２</t>
  </si>
  <si>
    <t>水</t>
    <rPh sb="0" eb="1">
      <t>スイ</t>
    </rPh>
    <phoneticPr fontId="1"/>
  </si>
  <si>
    <t>水</t>
  </si>
  <si>
    <t>№</t>
    <phoneticPr fontId="4"/>
  </si>
  <si>
    <t>カード類補記対応業務関係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</si>
</sst>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7" name="角丸四角形 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" name="角丸四角形 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10" name="角丸四角形 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2" name="角丸四角形 1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13" name="角丸四角形 12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16" name="角丸四角形 15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8" name="角丸四角形 1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19" name="角丸四角形 18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0" name="下矢印 1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1" name="角丸四角形 2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22" name="角丸四角形 21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25" name="角丸四角形 24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6" name="下矢印 2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7" name="角丸四角形 2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28" name="角丸四角形 27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0" name="角丸四角形 2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928688</xdr:colOff>
      <xdr:row>0</xdr:row>
      <xdr:rowOff>0</xdr:rowOff>
    </xdr:from>
    <xdr:to>
      <xdr:col>12</xdr:col>
      <xdr:colOff>619125</xdr:colOff>
      <xdr:row>10</xdr:row>
      <xdr:rowOff>1345406</xdr:rowOff>
    </xdr:to>
    <xdr:sp macro="" textlink="">
      <xdr:nvSpPr>
        <xdr:cNvPr id="31" name="角丸四角形 30"/>
        <xdr:cNvSpPr/>
      </xdr:nvSpPr>
      <xdr:spPr>
        <a:xfrm>
          <a:off x="867251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3" name="角丸四角形 3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47625</xdr:rowOff>
    </xdr:from>
    <xdr:to>
      <xdr:col>12</xdr:col>
      <xdr:colOff>642937</xdr:colOff>
      <xdr:row>10</xdr:row>
      <xdr:rowOff>1393031</xdr:rowOff>
    </xdr:to>
    <xdr:sp macro="" textlink="">
      <xdr:nvSpPr>
        <xdr:cNvPr id="34" name="角丸四角形 33"/>
        <xdr:cNvSpPr/>
      </xdr:nvSpPr>
      <xdr:spPr>
        <a:xfrm>
          <a:off x="8696325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C9" sqref="C9:C11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233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234</v>
      </c>
      <c r="C4" s="172">
        <v>3</v>
      </c>
      <c r="D4" s="172">
        <v>25</v>
      </c>
      <c r="E4" s="172" t="s">
        <v>236</v>
      </c>
    </row>
    <row r="5" spans="1:27" ht="15.95" customHeight="1" x14ac:dyDescent="0.15"/>
    <row r="6" spans="1:27" s="25" customFormat="1" ht="15.95" customHeight="1" x14ac:dyDescent="0.15">
      <c r="A6" s="208" t="s">
        <v>238</v>
      </c>
      <c r="B6" s="208" t="s">
        <v>37</v>
      </c>
      <c r="C6" s="189" t="s">
        <v>0</v>
      </c>
      <c r="D6" s="189" t="s">
        <v>1</v>
      </c>
      <c r="E6" s="189" t="s">
        <v>2</v>
      </c>
      <c r="F6" s="208" t="s">
        <v>8</v>
      </c>
      <c r="G6" s="208" t="s">
        <v>6</v>
      </c>
      <c r="H6" s="208" t="s">
        <v>9</v>
      </c>
      <c r="I6" s="183" t="s">
        <v>14</v>
      </c>
      <c r="J6" s="192"/>
      <c r="K6" s="183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9"/>
      <c r="B7" s="209"/>
      <c r="C7" s="190"/>
      <c r="D7" s="190"/>
      <c r="E7" s="190"/>
      <c r="F7" s="209"/>
      <c r="G7" s="209"/>
      <c r="H7" s="209"/>
      <c r="I7" s="184"/>
      <c r="J7" s="193"/>
      <c r="K7" s="184"/>
      <c r="L7" s="195" t="s">
        <v>45</v>
      </c>
      <c r="M7" s="195"/>
      <c r="N7" s="195"/>
      <c r="O7" s="195"/>
      <c r="P7" s="195"/>
      <c r="Q7" s="195"/>
      <c r="R7" s="195"/>
      <c r="S7" s="195" t="s">
        <v>44</v>
      </c>
      <c r="T7" s="195"/>
      <c r="U7" s="195"/>
      <c r="V7" s="195"/>
      <c r="W7" s="195"/>
      <c r="X7" s="195"/>
      <c r="Y7" s="195"/>
      <c r="Z7" s="195"/>
      <c r="AA7" s="196"/>
    </row>
    <row r="8" spans="1:27" s="25" customFormat="1" ht="15.95" customHeight="1" x14ac:dyDescent="0.15">
      <c r="A8" s="210"/>
      <c r="B8" s="210"/>
      <c r="C8" s="191"/>
      <c r="D8" s="191"/>
      <c r="E8" s="191"/>
      <c r="F8" s="210"/>
      <c r="G8" s="210"/>
      <c r="H8" s="210"/>
      <c r="I8" s="185"/>
      <c r="J8" s="194"/>
      <c r="K8" s="184"/>
      <c r="L8" s="186" t="s">
        <v>16</v>
      </c>
      <c r="M8" s="187"/>
      <c r="N8" s="187"/>
      <c r="O8" s="187"/>
      <c r="P8" s="187"/>
      <c r="Q8" s="187"/>
      <c r="R8" s="188"/>
      <c r="S8" s="186" t="s">
        <v>13</v>
      </c>
      <c r="T8" s="187"/>
      <c r="U8" s="187"/>
      <c r="V8" s="187"/>
      <c r="W8" s="187"/>
      <c r="X8" s="187"/>
      <c r="Y8" s="187"/>
      <c r="Z8" s="187"/>
      <c r="AA8" s="188"/>
    </row>
    <row r="9" spans="1:27" s="25" customFormat="1" ht="15.95" customHeight="1" x14ac:dyDescent="0.15">
      <c r="A9" s="197"/>
      <c r="B9" s="205" t="s">
        <v>38</v>
      </c>
      <c r="C9" s="180"/>
      <c r="D9" s="180"/>
      <c r="E9" s="180"/>
      <c r="F9" s="197"/>
      <c r="G9" s="202" t="s">
        <v>7</v>
      </c>
      <c r="H9" s="202" t="s">
        <v>39</v>
      </c>
      <c r="I9" s="200" t="s">
        <v>17</v>
      </c>
      <c r="J9" s="201"/>
      <c r="K9" s="184"/>
      <c r="L9" s="173" t="s">
        <v>26</v>
      </c>
      <c r="M9" s="174" t="s">
        <v>34</v>
      </c>
      <c r="N9" s="175"/>
      <c r="O9" s="175"/>
      <c r="P9" s="175"/>
      <c r="Q9" s="175"/>
      <c r="R9" s="170"/>
      <c r="S9" s="173" t="s">
        <v>27</v>
      </c>
      <c r="T9" s="174" t="s">
        <v>33</v>
      </c>
      <c r="U9" s="175"/>
      <c r="V9" s="175"/>
      <c r="W9" s="175"/>
      <c r="X9" s="175"/>
      <c r="Y9" s="175"/>
      <c r="Z9" s="175"/>
      <c r="AA9" s="176"/>
    </row>
    <row r="10" spans="1:27" s="25" customFormat="1" ht="15.95" customHeight="1" x14ac:dyDescent="0.15">
      <c r="A10" s="198"/>
      <c r="B10" s="206"/>
      <c r="C10" s="181"/>
      <c r="D10" s="181"/>
      <c r="E10" s="181"/>
      <c r="F10" s="198"/>
      <c r="G10" s="203"/>
      <c r="H10" s="203"/>
      <c r="I10" s="14"/>
      <c r="J10" s="31" t="s">
        <v>31</v>
      </c>
      <c r="K10" s="185"/>
      <c r="L10" s="173"/>
      <c r="M10" s="177"/>
      <c r="N10" s="178"/>
      <c r="O10" s="178"/>
      <c r="P10" s="178"/>
      <c r="Q10" s="178"/>
      <c r="R10" s="171"/>
      <c r="S10" s="173"/>
      <c r="T10" s="177"/>
      <c r="U10" s="178"/>
      <c r="V10" s="178"/>
      <c r="W10" s="178"/>
      <c r="X10" s="178"/>
      <c r="Y10" s="178"/>
      <c r="Z10" s="178"/>
      <c r="AA10" s="179"/>
    </row>
    <row r="11" spans="1:27" s="25" customFormat="1" ht="159.94999999999999" customHeight="1" x14ac:dyDescent="0.15">
      <c r="A11" s="199"/>
      <c r="B11" s="207"/>
      <c r="C11" s="182"/>
      <c r="D11" s="182"/>
      <c r="E11" s="182"/>
      <c r="F11" s="199"/>
      <c r="G11" s="204"/>
      <c r="H11" s="204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239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235</v>
      </c>
      <c r="D12" s="22">
        <v>3</v>
      </c>
      <c r="E12" s="22">
        <v>25</v>
      </c>
      <c r="F12" s="16" t="s">
        <v>237</v>
      </c>
      <c r="G12" s="23">
        <v>17</v>
      </c>
      <c r="H12" s="23">
        <v>2</v>
      </c>
      <c r="I12" s="16">
        <v>2</v>
      </c>
      <c r="J12" s="24"/>
      <c r="K12" s="13">
        <v>2</v>
      </c>
      <c r="L12" s="23"/>
      <c r="M12" s="5"/>
      <c r="N12" s="6"/>
      <c r="O12" s="7"/>
      <c r="P12" s="8"/>
      <c r="Q12" s="7"/>
      <c r="R12" s="19">
        <v>0</v>
      </c>
      <c r="S12" s="23">
        <v>1</v>
      </c>
      <c r="T12" s="5"/>
      <c r="U12" s="6">
        <v>1</v>
      </c>
      <c r="V12" s="7"/>
      <c r="W12" s="8"/>
      <c r="X12" s="7">
        <v>1</v>
      </c>
      <c r="Y12" s="7"/>
      <c r="Z12" s="12"/>
      <c r="AA12" s="19">
        <v>2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235</v>
      </c>
      <c r="D13" s="22">
        <v>3</v>
      </c>
      <c r="E13" s="22">
        <v>25</v>
      </c>
      <c r="F13" s="16" t="s">
        <v>237</v>
      </c>
      <c r="G13" s="23">
        <v>16</v>
      </c>
      <c r="H13" s="23">
        <v>3</v>
      </c>
      <c r="I13" s="16">
        <v>2</v>
      </c>
      <c r="J13" s="24"/>
      <c r="K13" s="13">
        <v>3</v>
      </c>
      <c r="L13" s="23">
        <v>1</v>
      </c>
      <c r="M13" s="5">
        <v>1</v>
      </c>
      <c r="N13" s="6"/>
      <c r="O13" s="7"/>
      <c r="P13" s="8"/>
      <c r="Q13" s="7"/>
      <c r="R13" s="19">
        <v>1</v>
      </c>
      <c r="S13" s="23">
        <v>1</v>
      </c>
      <c r="T13" s="5">
        <v>1</v>
      </c>
      <c r="U13" s="6">
        <v>1</v>
      </c>
      <c r="V13" s="7"/>
      <c r="W13" s="8"/>
      <c r="X13" s="7">
        <v>1</v>
      </c>
      <c r="Y13" s="7"/>
      <c r="Z13" s="12"/>
      <c r="AA13" s="19">
        <v>3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235</v>
      </c>
      <c r="D14" s="22">
        <v>3</v>
      </c>
      <c r="E14" s="22">
        <v>25</v>
      </c>
      <c r="F14" s="16" t="s">
        <v>237</v>
      </c>
      <c r="G14" s="23">
        <v>17</v>
      </c>
      <c r="H14" s="23">
        <v>4</v>
      </c>
      <c r="I14" s="16">
        <v>2</v>
      </c>
      <c r="J14" s="24"/>
      <c r="K14" s="13">
        <v>2</v>
      </c>
      <c r="L14" s="23"/>
      <c r="M14" s="5"/>
      <c r="N14" s="6"/>
      <c r="O14" s="7"/>
      <c r="P14" s="8"/>
      <c r="Q14" s="7"/>
      <c r="R14" s="19">
        <v>0</v>
      </c>
      <c r="S14" s="23">
        <v>3</v>
      </c>
      <c r="T14" s="5">
        <v>1</v>
      </c>
      <c r="U14" s="6"/>
      <c r="V14" s="7"/>
      <c r="W14" s="8"/>
      <c r="X14" s="7"/>
      <c r="Y14" s="7"/>
      <c r="Z14" s="12"/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235</v>
      </c>
      <c r="D15" s="22">
        <v>3</v>
      </c>
      <c r="E15" s="22">
        <v>25</v>
      </c>
      <c r="F15" s="16" t="s">
        <v>237</v>
      </c>
      <c r="G15" s="23">
        <v>16</v>
      </c>
      <c r="H15" s="23">
        <v>2</v>
      </c>
      <c r="I15" s="16">
        <v>2</v>
      </c>
      <c r="J15" s="24"/>
      <c r="K15" s="13">
        <v>2</v>
      </c>
      <c r="L15" s="23"/>
      <c r="M15" s="5"/>
      <c r="N15" s="6"/>
      <c r="O15" s="7"/>
      <c r="P15" s="8"/>
      <c r="Q15" s="7"/>
      <c r="R15" s="19">
        <v>0</v>
      </c>
      <c r="S15" s="23">
        <v>1</v>
      </c>
      <c r="T15" s="5"/>
      <c r="U15" s="6">
        <v>1</v>
      </c>
      <c r="V15" s="7"/>
      <c r="W15" s="8"/>
      <c r="X15" s="7">
        <v>1</v>
      </c>
      <c r="Y15" s="7"/>
      <c r="Z15" s="12"/>
      <c r="AA15" s="19">
        <v>2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235</v>
      </c>
      <c r="D16" s="22">
        <v>3</v>
      </c>
      <c r="E16" s="22">
        <v>25</v>
      </c>
      <c r="F16" s="16" t="s">
        <v>237</v>
      </c>
      <c r="G16" s="23">
        <v>17</v>
      </c>
      <c r="H16" s="23">
        <v>4</v>
      </c>
      <c r="I16" s="16">
        <v>2</v>
      </c>
      <c r="J16" s="24"/>
      <c r="K16" s="13">
        <v>1</v>
      </c>
      <c r="L16" s="23">
        <v>1</v>
      </c>
      <c r="M16" s="5"/>
      <c r="N16" s="6">
        <v>2</v>
      </c>
      <c r="O16" s="7"/>
      <c r="P16" s="8"/>
      <c r="Q16" s="7"/>
      <c r="R16" s="19">
        <v>2</v>
      </c>
      <c r="S16" s="23"/>
      <c r="T16" s="5"/>
      <c r="U16" s="6"/>
      <c r="V16" s="7"/>
      <c r="W16" s="8"/>
      <c r="X16" s="7"/>
      <c r="Y16" s="7"/>
      <c r="Z16" s="12"/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235</v>
      </c>
      <c r="D17" s="22">
        <v>3</v>
      </c>
      <c r="E17" s="22">
        <v>25</v>
      </c>
      <c r="F17" s="16" t="s">
        <v>237</v>
      </c>
      <c r="G17" s="23">
        <v>17</v>
      </c>
      <c r="H17" s="23">
        <v>6</v>
      </c>
      <c r="I17" s="16">
        <v>2</v>
      </c>
      <c r="J17" s="24"/>
      <c r="K17" s="13">
        <v>1</v>
      </c>
      <c r="L17" s="23">
        <v>1</v>
      </c>
      <c r="M17" s="5"/>
      <c r="N17" s="6">
        <v>1</v>
      </c>
      <c r="O17" s="7">
        <v>1</v>
      </c>
      <c r="P17" s="8"/>
      <c r="Q17" s="7"/>
      <c r="R17" s="19">
        <v>2</v>
      </c>
      <c r="S17" s="23"/>
      <c r="T17" s="5"/>
      <c r="U17" s="6"/>
      <c r="V17" s="7"/>
      <c r="W17" s="8"/>
      <c r="X17" s="7"/>
      <c r="Y17" s="7"/>
      <c r="Z17" s="12"/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235</v>
      </c>
      <c r="D18" s="22">
        <v>3</v>
      </c>
      <c r="E18" s="22">
        <v>25</v>
      </c>
      <c r="F18" s="16" t="s">
        <v>237</v>
      </c>
      <c r="G18" s="23">
        <v>17</v>
      </c>
      <c r="H18" s="23">
        <v>3</v>
      </c>
      <c r="I18" s="16">
        <v>2</v>
      </c>
      <c r="J18" s="24"/>
      <c r="K18" s="13">
        <v>1</v>
      </c>
      <c r="L18" s="23">
        <v>1</v>
      </c>
      <c r="M18" s="5"/>
      <c r="N18" s="6">
        <v>1</v>
      </c>
      <c r="O18" s="7">
        <v>1</v>
      </c>
      <c r="P18" s="8"/>
      <c r="Q18" s="7"/>
      <c r="R18" s="19">
        <v>2</v>
      </c>
      <c r="S18" s="23"/>
      <c r="T18" s="5"/>
      <c r="U18" s="6"/>
      <c r="V18" s="7"/>
      <c r="W18" s="8"/>
      <c r="X18" s="7"/>
      <c r="Y18" s="7"/>
      <c r="Z18" s="12"/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235</v>
      </c>
      <c r="D19" s="22">
        <v>3</v>
      </c>
      <c r="E19" s="22">
        <v>25</v>
      </c>
      <c r="F19" s="16" t="s">
        <v>237</v>
      </c>
      <c r="G19" s="23">
        <v>17</v>
      </c>
      <c r="H19" s="23">
        <v>5</v>
      </c>
      <c r="I19" s="16">
        <v>2</v>
      </c>
      <c r="J19" s="24"/>
      <c r="K19" s="13">
        <v>1</v>
      </c>
      <c r="L19" s="23">
        <v>1</v>
      </c>
      <c r="M19" s="5"/>
      <c r="N19" s="6"/>
      <c r="O19" s="7"/>
      <c r="P19" s="8">
        <v>1</v>
      </c>
      <c r="Q19" s="7"/>
      <c r="R19" s="19">
        <v>1</v>
      </c>
      <c r="S19" s="23"/>
      <c r="T19" s="5"/>
      <c r="U19" s="6"/>
      <c r="V19" s="7"/>
      <c r="W19" s="8"/>
      <c r="X19" s="7"/>
      <c r="Y19" s="7"/>
      <c r="Z19" s="12"/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235</v>
      </c>
      <c r="D20" s="22">
        <v>3</v>
      </c>
      <c r="E20" s="22">
        <v>25</v>
      </c>
      <c r="F20" s="16" t="s">
        <v>237</v>
      </c>
      <c r="G20" s="23">
        <v>16</v>
      </c>
      <c r="H20" s="23">
        <v>2</v>
      </c>
      <c r="I20" s="16">
        <v>2</v>
      </c>
      <c r="J20" s="24"/>
      <c r="K20" s="13">
        <v>2</v>
      </c>
      <c r="L20" s="23"/>
      <c r="M20" s="5"/>
      <c r="N20" s="6"/>
      <c r="O20" s="7"/>
      <c r="P20" s="8"/>
      <c r="Q20" s="7"/>
      <c r="R20" s="19">
        <v>0</v>
      </c>
      <c r="S20" s="23">
        <v>1</v>
      </c>
      <c r="T20" s="5"/>
      <c r="U20" s="6">
        <v>1</v>
      </c>
      <c r="V20" s="7"/>
      <c r="W20" s="8"/>
      <c r="X20" s="7">
        <v>1</v>
      </c>
      <c r="Y20" s="7"/>
      <c r="Z20" s="12"/>
      <c r="AA20" s="19">
        <v>2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235</v>
      </c>
      <c r="D21" s="22">
        <v>3</v>
      </c>
      <c r="E21" s="22">
        <v>25</v>
      </c>
      <c r="F21" s="16" t="s">
        <v>237</v>
      </c>
      <c r="G21" s="23">
        <v>17</v>
      </c>
      <c r="H21" s="23">
        <v>3</v>
      </c>
      <c r="I21" s="16">
        <v>2</v>
      </c>
      <c r="J21" s="24"/>
      <c r="K21" s="13">
        <v>2</v>
      </c>
      <c r="L21" s="23"/>
      <c r="M21" s="5"/>
      <c r="N21" s="6"/>
      <c r="O21" s="7"/>
      <c r="P21" s="8"/>
      <c r="Q21" s="7"/>
      <c r="R21" s="19">
        <v>0</v>
      </c>
      <c r="S21" s="23">
        <v>1</v>
      </c>
      <c r="T21" s="5"/>
      <c r="U21" s="6"/>
      <c r="V21" s="7"/>
      <c r="W21" s="8"/>
      <c r="X21" s="7"/>
      <c r="Y21" s="7">
        <v>1</v>
      </c>
      <c r="Z21" s="12"/>
      <c r="AA21" s="19">
        <v>1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235</v>
      </c>
      <c r="D22" s="22">
        <v>3</v>
      </c>
      <c r="E22" s="22">
        <v>25</v>
      </c>
      <c r="F22" s="16" t="s">
        <v>237</v>
      </c>
      <c r="G22" s="23">
        <v>17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2</v>
      </c>
      <c r="N22" s="6"/>
      <c r="O22" s="7"/>
      <c r="P22" s="8"/>
      <c r="Q22" s="7"/>
      <c r="R22" s="19">
        <v>2</v>
      </c>
      <c r="S22" s="23"/>
      <c r="T22" s="5"/>
      <c r="U22" s="6"/>
      <c r="V22" s="7"/>
      <c r="W22" s="8"/>
      <c r="X22" s="7"/>
      <c r="Y22" s="7"/>
      <c r="Z22" s="12"/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235</v>
      </c>
      <c r="D23" s="22">
        <v>3</v>
      </c>
      <c r="E23" s="22">
        <v>25</v>
      </c>
      <c r="F23" s="16" t="s">
        <v>237</v>
      </c>
      <c r="G23" s="23">
        <v>16</v>
      </c>
      <c r="H23" s="23">
        <v>4</v>
      </c>
      <c r="I23" s="16">
        <v>2</v>
      </c>
      <c r="J23" s="24"/>
      <c r="K23" s="13">
        <v>2</v>
      </c>
      <c r="L23" s="23"/>
      <c r="M23" s="5"/>
      <c r="N23" s="6"/>
      <c r="O23" s="7"/>
      <c r="P23" s="8"/>
      <c r="Q23" s="7"/>
      <c r="R23" s="19">
        <v>0</v>
      </c>
      <c r="S23" s="23">
        <v>1</v>
      </c>
      <c r="T23" s="5"/>
      <c r="U23" s="6"/>
      <c r="V23" s="7"/>
      <c r="W23" s="8"/>
      <c r="X23" s="7"/>
      <c r="Y23" s="7">
        <v>1</v>
      </c>
      <c r="Z23" s="12"/>
      <c r="AA23" s="19">
        <v>1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235</v>
      </c>
      <c r="D24" s="22">
        <v>3</v>
      </c>
      <c r="E24" s="22">
        <v>25</v>
      </c>
      <c r="F24" s="16" t="s">
        <v>237</v>
      </c>
      <c r="G24" s="23">
        <v>16</v>
      </c>
      <c r="H24" s="23">
        <v>2</v>
      </c>
      <c r="I24" s="16">
        <v>2</v>
      </c>
      <c r="J24" s="24"/>
      <c r="K24" s="13">
        <v>3</v>
      </c>
      <c r="L24" s="23">
        <v>1</v>
      </c>
      <c r="M24" s="5"/>
      <c r="N24" s="6">
        <v>1</v>
      </c>
      <c r="O24" s="7"/>
      <c r="P24" s="8"/>
      <c r="Q24" s="7"/>
      <c r="R24" s="19">
        <v>1</v>
      </c>
      <c r="S24" s="23">
        <v>1</v>
      </c>
      <c r="T24" s="5"/>
      <c r="U24" s="6">
        <v>1</v>
      </c>
      <c r="V24" s="7"/>
      <c r="W24" s="8"/>
      <c r="X24" s="7"/>
      <c r="Y24" s="7"/>
      <c r="Z24" s="12"/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235</v>
      </c>
      <c r="D25" s="22">
        <v>3</v>
      </c>
      <c r="E25" s="22">
        <v>25</v>
      </c>
      <c r="F25" s="16" t="s">
        <v>237</v>
      </c>
      <c r="G25" s="23">
        <v>17</v>
      </c>
      <c r="H25" s="23">
        <v>3</v>
      </c>
      <c r="I25" s="16">
        <v>2</v>
      </c>
      <c r="J25" s="24"/>
      <c r="K25" s="13">
        <v>2</v>
      </c>
      <c r="L25" s="23"/>
      <c r="M25" s="5"/>
      <c r="N25" s="6"/>
      <c r="O25" s="7"/>
      <c r="P25" s="8"/>
      <c r="Q25" s="7"/>
      <c r="R25" s="19">
        <v>0</v>
      </c>
      <c r="S25" s="23">
        <v>1</v>
      </c>
      <c r="T25" s="5"/>
      <c r="U25" s="6"/>
      <c r="V25" s="7"/>
      <c r="W25" s="8"/>
      <c r="X25" s="7"/>
      <c r="Y25" s="7">
        <v>1</v>
      </c>
      <c r="Z25" s="12"/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235</v>
      </c>
      <c r="D26" s="22">
        <v>3</v>
      </c>
      <c r="E26" s="22">
        <v>25</v>
      </c>
      <c r="F26" s="16" t="s">
        <v>237</v>
      </c>
      <c r="G26" s="23">
        <v>16</v>
      </c>
      <c r="H26" s="23">
        <v>4</v>
      </c>
      <c r="I26" s="16">
        <v>2</v>
      </c>
      <c r="J26" s="24"/>
      <c r="K26" s="13">
        <v>3</v>
      </c>
      <c r="L26" s="23">
        <v>1</v>
      </c>
      <c r="M26" s="5"/>
      <c r="N26" s="6">
        <v>1</v>
      </c>
      <c r="O26" s="7"/>
      <c r="P26" s="8"/>
      <c r="Q26" s="7"/>
      <c r="R26" s="19">
        <v>1</v>
      </c>
      <c r="S26" s="23">
        <v>1</v>
      </c>
      <c r="T26" s="5"/>
      <c r="U26" s="6">
        <v>1</v>
      </c>
      <c r="V26" s="7"/>
      <c r="W26" s="8"/>
      <c r="X26" s="7"/>
      <c r="Y26" s="7"/>
      <c r="Z26" s="12"/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235</v>
      </c>
      <c r="D27" s="22">
        <v>3</v>
      </c>
      <c r="E27" s="22">
        <v>25</v>
      </c>
      <c r="F27" s="16" t="s">
        <v>237</v>
      </c>
      <c r="G27" s="23">
        <v>16</v>
      </c>
      <c r="H27" s="23">
        <v>5</v>
      </c>
      <c r="I27" s="16">
        <v>2</v>
      </c>
      <c r="J27" s="24"/>
      <c r="K27" s="13">
        <v>2</v>
      </c>
      <c r="L27" s="23"/>
      <c r="M27" s="5"/>
      <c r="N27" s="6"/>
      <c r="O27" s="7"/>
      <c r="P27" s="8"/>
      <c r="Q27" s="7"/>
      <c r="R27" s="19">
        <v>0</v>
      </c>
      <c r="S27" s="23">
        <v>1</v>
      </c>
      <c r="T27" s="5"/>
      <c r="U27" s="6">
        <v>1</v>
      </c>
      <c r="V27" s="7"/>
      <c r="W27" s="8"/>
      <c r="X27" s="7"/>
      <c r="Y27" s="7"/>
      <c r="Z27" s="12"/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235</v>
      </c>
      <c r="D28" s="22">
        <v>3</v>
      </c>
      <c r="E28" s="22">
        <v>25</v>
      </c>
      <c r="F28" s="16" t="s">
        <v>237</v>
      </c>
      <c r="G28" s="23">
        <v>16</v>
      </c>
      <c r="H28" s="23">
        <v>2</v>
      </c>
      <c r="I28" s="16">
        <v>2</v>
      </c>
      <c r="J28" s="24"/>
      <c r="K28" s="13">
        <v>1</v>
      </c>
      <c r="L28" s="23">
        <v>1</v>
      </c>
      <c r="M28" s="5"/>
      <c r="N28" s="6">
        <v>1</v>
      </c>
      <c r="O28" s="7"/>
      <c r="P28" s="8"/>
      <c r="Q28" s="7"/>
      <c r="R28" s="19">
        <v>1</v>
      </c>
      <c r="S28" s="23"/>
      <c r="T28" s="5"/>
      <c r="U28" s="6"/>
      <c r="V28" s="7"/>
      <c r="W28" s="8"/>
      <c r="X28" s="7"/>
      <c r="Y28" s="7"/>
      <c r="Z28" s="12"/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235</v>
      </c>
      <c r="D29" s="22">
        <v>3</v>
      </c>
      <c r="E29" s="22">
        <v>25</v>
      </c>
      <c r="F29" s="16" t="s">
        <v>237</v>
      </c>
      <c r="G29" s="23">
        <v>16</v>
      </c>
      <c r="H29" s="23">
        <v>3</v>
      </c>
      <c r="I29" s="16">
        <v>2</v>
      </c>
      <c r="J29" s="24"/>
      <c r="K29" s="13">
        <v>1</v>
      </c>
      <c r="L29" s="23">
        <v>1</v>
      </c>
      <c r="M29" s="5"/>
      <c r="N29" s="6">
        <v>1</v>
      </c>
      <c r="O29" s="7"/>
      <c r="P29" s="8"/>
      <c r="Q29" s="7"/>
      <c r="R29" s="19">
        <v>1</v>
      </c>
      <c r="S29" s="23"/>
      <c r="T29" s="5"/>
      <c r="U29" s="6"/>
      <c r="V29" s="7"/>
      <c r="W29" s="8"/>
      <c r="X29" s="7"/>
      <c r="Y29" s="7"/>
      <c r="Z29" s="12"/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235</v>
      </c>
      <c r="D30" s="22">
        <v>3</v>
      </c>
      <c r="E30" s="22">
        <v>25</v>
      </c>
      <c r="F30" s="16" t="s">
        <v>237</v>
      </c>
      <c r="G30" s="23">
        <v>16</v>
      </c>
      <c r="H30" s="23">
        <v>2</v>
      </c>
      <c r="I30" s="16">
        <v>2</v>
      </c>
      <c r="J30" s="24"/>
      <c r="K30" s="13">
        <v>1</v>
      </c>
      <c r="L30" s="23">
        <v>1</v>
      </c>
      <c r="M30" s="5"/>
      <c r="N30" s="6">
        <v>1</v>
      </c>
      <c r="O30" s="7"/>
      <c r="P30" s="8"/>
      <c r="Q30" s="7"/>
      <c r="R30" s="19">
        <v>1</v>
      </c>
      <c r="S30" s="23"/>
      <c r="T30" s="5"/>
      <c r="U30" s="6"/>
      <c r="V30" s="7"/>
      <c r="W30" s="8"/>
      <c r="X30" s="7"/>
      <c r="Y30" s="7"/>
      <c r="Z30" s="12"/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235</v>
      </c>
      <c r="D31" s="22">
        <v>3</v>
      </c>
      <c r="E31" s="22">
        <v>25</v>
      </c>
      <c r="F31" s="16" t="s">
        <v>237</v>
      </c>
      <c r="G31" s="23">
        <v>16</v>
      </c>
      <c r="H31" s="23">
        <v>3</v>
      </c>
      <c r="I31" s="16">
        <v>2</v>
      </c>
      <c r="J31" s="24"/>
      <c r="K31" s="13">
        <v>2</v>
      </c>
      <c r="L31" s="23"/>
      <c r="M31" s="5"/>
      <c r="N31" s="6"/>
      <c r="O31" s="7"/>
      <c r="P31" s="8"/>
      <c r="Q31" s="7"/>
      <c r="R31" s="19">
        <v>0</v>
      </c>
      <c r="S31" s="23">
        <v>1</v>
      </c>
      <c r="T31" s="5"/>
      <c r="U31" s="6">
        <v>1</v>
      </c>
      <c r="V31" s="7"/>
      <c r="W31" s="8"/>
      <c r="X31" s="7"/>
      <c r="Y31" s="7">
        <v>1</v>
      </c>
      <c r="Z31" s="12"/>
      <c r="AA31" s="19">
        <v>2</v>
      </c>
    </row>
    <row r="32" spans="1:27" ht="15.95" customHeight="1" x14ac:dyDescent="0.15">
      <c r="A32" s="1">
        <v>21</v>
      </c>
      <c r="B32" s="30">
        <v>1</v>
      </c>
      <c r="C32" s="21" t="s">
        <v>235</v>
      </c>
      <c r="D32" s="22">
        <v>3</v>
      </c>
      <c r="E32" s="22">
        <v>25</v>
      </c>
      <c r="F32" s="16" t="s">
        <v>237</v>
      </c>
      <c r="G32" s="23">
        <v>16</v>
      </c>
      <c r="H32" s="23">
        <v>5</v>
      </c>
      <c r="I32" s="16">
        <v>2</v>
      </c>
      <c r="J32" s="24"/>
      <c r="K32" s="13">
        <v>1</v>
      </c>
      <c r="L32" s="23">
        <v>1</v>
      </c>
      <c r="M32" s="5">
        <v>1</v>
      </c>
      <c r="N32" s="6"/>
      <c r="O32" s="7"/>
      <c r="P32" s="8"/>
      <c r="Q32" s="7"/>
      <c r="R32" s="19">
        <v>1</v>
      </c>
      <c r="S32" s="23"/>
      <c r="T32" s="5"/>
      <c r="U32" s="6"/>
      <c r="V32" s="7"/>
      <c r="W32" s="8"/>
      <c r="X32" s="7"/>
      <c r="Y32" s="7"/>
      <c r="Z32" s="12"/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235</v>
      </c>
      <c r="D33" s="22">
        <v>3</v>
      </c>
      <c r="E33" s="22">
        <v>25</v>
      </c>
      <c r="F33" s="16" t="s">
        <v>237</v>
      </c>
      <c r="G33" s="23">
        <v>16</v>
      </c>
      <c r="H33" s="23">
        <v>7</v>
      </c>
      <c r="I33" s="16">
        <v>2</v>
      </c>
      <c r="J33" s="24"/>
      <c r="K33" s="13">
        <v>1</v>
      </c>
      <c r="L33" s="23">
        <v>1</v>
      </c>
      <c r="M33" s="5"/>
      <c r="N33" s="6">
        <v>1</v>
      </c>
      <c r="O33" s="7"/>
      <c r="P33" s="8"/>
      <c r="Q33" s="7"/>
      <c r="R33" s="19">
        <v>1</v>
      </c>
      <c r="S33" s="23"/>
      <c r="T33" s="5"/>
      <c r="U33" s="6"/>
      <c r="V33" s="7"/>
      <c r="W33" s="8"/>
      <c r="X33" s="7"/>
      <c r="Y33" s="7"/>
      <c r="Z33" s="12"/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235</v>
      </c>
      <c r="D34" s="22">
        <v>3</v>
      </c>
      <c r="E34" s="22">
        <v>25</v>
      </c>
      <c r="F34" s="16" t="s">
        <v>237</v>
      </c>
      <c r="G34" s="23">
        <v>15</v>
      </c>
      <c r="H34" s="23">
        <v>2</v>
      </c>
      <c r="I34" s="16">
        <v>2</v>
      </c>
      <c r="J34" s="24"/>
      <c r="K34" s="13">
        <v>3</v>
      </c>
      <c r="L34" s="23">
        <v>1</v>
      </c>
      <c r="M34" s="5"/>
      <c r="N34" s="6">
        <v>1</v>
      </c>
      <c r="O34" s="7"/>
      <c r="P34" s="8"/>
      <c r="Q34" s="7"/>
      <c r="R34" s="19">
        <v>1</v>
      </c>
      <c r="S34" s="23">
        <v>1</v>
      </c>
      <c r="T34" s="5"/>
      <c r="U34" s="6">
        <v>1</v>
      </c>
      <c r="V34" s="7"/>
      <c r="W34" s="8"/>
      <c r="X34" s="7">
        <v>2</v>
      </c>
      <c r="Y34" s="7"/>
      <c r="Z34" s="12"/>
      <c r="AA34" s="19">
        <v>3</v>
      </c>
    </row>
    <row r="35" spans="1:27" ht="15.95" customHeight="1" x14ac:dyDescent="0.15">
      <c r="A35" s="1">
        <v>24</v>
      </c>
      <c r="B35" s="30">
        <v>1</v>
      </c>
      <c r="C35" s="21" t="s">
        <v>235</v>
      </c>
      <c r="D35" s="22">
        <v>3</v>
      </c>
      <c r="E35" s="22">
        <v>25</v>
      </c>
      <c r="F35" s="16" t="s">
        <v>237</v>
      </c>
      <c r="G35" s="23">
        <v>16</v>
      </c>
      <c r="H35" s="23">
        <v>8</v>
      </c>
      <c r="I35" s="16">
        <v>2</v>
      </c>
      <c r="J35" s="24"/>
      <c r="K35" s="13">
        <v>1</v>
      </c>
      <c r="L35" s="23">
        <v>1</v>
      </c>
      <c r="M35" s="5">
        <v>1</v>
      </c>
      <c r="N35" s="6"/>
      <c r="O35" s="7"/>
      <c r="P35" s="8"/>
      <c r="Q35" s="7"/>
      <c r="R35" s="19">
        <v>1</v>
      </c>
      <c r="S35" s="23"/>
      <c r="T35" s="5"/>
      <c r="U35" s="6"/>
      <c r="V35" s="7"/>
      <c r="W35" s="8"/>
      <c r="X35" s="7"/>
      <c r="Y35" s="7"/>
      <c r="Z35" s="12"/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235</v>
      </c>
      <c r="D36" s="22">
        <v>3</v>
      </c>
      <c r="E36" s="22">
        <v>25</v>
      </c>
      <c r="F36" s="16" t="s">
        <v>237</v>
      </c>
      <c r="G36" s="23">
        <v>16</v>
      </c>
      <c r="H36" s="23">
        <v>5</v>
      </c>
      <c r="I36" s="16">
        <v>2</v>
      </c>
      <c r="J36" s="24"/>
      <c r="K36" s="13">
        <v>1</v>
      </c>
      <c r="L36" s="23">
        <v>2</v>
      </c>
      <c r="M36" s="5"/>
      <c r="N36" s="6"/>
      <c r="O36" s="7">
        <v>1</v>
      </c>
      <c r="P36" s="8"/>
      <c r="Q36" s="7"/>
      <c r="R36" s="19">
        <v>1</v>
      </c>
      <c r="S36" s="23"/>
      <c r="T36" s="5"/>
      <c r="U36" s="6"/>
      <c r="V36" s="7"/>
      <c r="W36" s="8"/>
      <c r="X36" s="7"/>
      <c r="Y36" s="7"/>
      <c r="Z36" s="12"/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235</v>
      </c>
      <c r="D37" s="22">
        <v>3</v>
      </c>
      <c r="E37" s="22">
        <v>25</v>
      </c>
      <c r="F37" s="16" t="s">
        <v>237</v>
      </c>
      <c r="G37" s="23">
        <v>16</v>
      </c>
      <c r="H37" s="23">
        <v>3</v>
      </c>
      <c r="I37" s="16">
        <v>2</v>
      </c>
      <c r="J37" s="24"/>
      <c r="K37" s="13">
        <v>2</v>
      </c>
      <c r="L37" s="23"/>
      <c r="M37" s="5"/>
      <c r="N37" s="6"/>
      <c r="O37" s="7"/>
      <c r="P37" s="8"/>
      <c r="Q37" s="7"/>
      <c r="R37" s="19">
        <v>0</v>
      </c>
      <c r="S37" s="23">
        <v>1</v>
      </c>
      <c r="T37" s="5"/>
      <c r="U37" s="6">
        <v>1</v>
      </c>
      <c r="V37" s="7"/>
      <c r="W37" s="8"/>
      <c r="X37" s="7">
        <v>1</v>
      </c>
      <c r="Y37" s="7"/>
      <c r="Z37" s="12"/>
      <c r="AA37" s="19">
        <v>2</v>
      </c>
    </row>
    <row r="38" spans="1:27" ht="15.95" customHeight="1" x14ac:dyDescent="0.15">
      <c r="A38" s="1">
        <v>27</v>
      </c>
      <c r="B38" s="30">
        <v>1</v>
      </c>
      <c r="C38" s="21" t="s">
        <v>235</v>
      </c>
      <c r="D38" s="22">
        <v>3</v>
      </c>
      <c r="E38" s="22">
        <v>25</v>
      </c>
      <c r="F38" s="16" t="s">
        <v>237</v>
      </c>
      <c r="G38" s="23">
        <v>15</v>
      </c>
      <c r="H38" s="23">
        <v>2</v>
      </c>
      <c r="I38" s="16">
        <v>2</v>
      </c>
      <c r="J38" s="24"/>
      <c r="K38" s="13">
        <v>2</v>
      </c>
      <c r="L38" s="23"/>
      <c r="M38" s="5"/>
      <c r="N38" s="6"/>
      <c r="O38" s="7"/>
      <c r="P38" s="8"/>
      <c r="Q38" s="7"/>
      <c r="R38" s="19">
        <v>0</v>
      </c>
      <c r="S38" s="23">
        <v>1</v>
      </c>
      <c r="T38" s="5"/>
      <c r="U38" s="6">
        <v>1</v>
      </c>
      <c r="V38" s="7"/>
      <c r="W38" s="8"/>
      <c r="X38" s="7"/>
      <c r="Y38" s="7"/>
      <c r="Z38" s="12"/>
      <c r="AA38" s="19">
        <v>1</v>
      </c>
    </row>
    <row r="39" spans="1:27" ht="15.95" customHeight="1" x14ac:dyDescent="0.15">
      <c r="A39" s="1">
        <v>28</v>
      </c>
      <c r="B39" s="30">
        <v>1</v>
      </c>
      <c r="C39" s="21" t="s">
        <v>235</v>
      </c>
      <c r="D39" s="22">
        <v>3</v>
      </c>
      <c r="E39" s="22">
        <v>25</v>
      </c>
      <c r="F39" s="16" t="s">
        <v>237</v>
      </c>
      <c r="G39" s="23">
        <v>16</v>
      </c>
      <c r="H39" s="23">
        <v>2</v>
      </c>
      <c r="I39" s="16">
        <v>2</v>
      </c>
      <c r="J39" s="24"/>
      <c r="K39" s="13">
        <v>1</v>
      </c>
      <c r="L39" s="23">
        <v>1</v>
      </c>
      <c r="M39" s="5"/>
      <c r="N39" s="6">
        <v>1</v>
      </c>
      <c r="O39" s="7"/>
      <c r="P39" s="8"/>
      <c r="Q39" s="7"/>
      <c r="R39" s="19">
        <v>1</v>
      </c>
      <c r="S39" s="23"/>
      <c r="T39" s="5"/>
      <c r="U39" s="6"/>
      <c r="V39" s="7"/>
      <c r="W39" s="8"/>
      <c r="X39" s="7"/>
      <c r="Y39" s="7"/>
      <c r="Z39" s="12"/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235</v>
      </c>
      <c r="D40" s="22">
        <v>3</v>
      </c>
      <c r="E40" s="22">
        <v>25</v>
      </c>
      <c r="F40" s="16" t="s">
        <v>237</v>
      </c>
      <c r="G40" s="23">
        <v>16</v>
      </c>
      <c r="H40" s="23">
        <v>3</v>
      </c>
      <c r="I40" s="16">
        <v>2</v>
      </c>
      <c r="J40" s="24"/>
      <c r="K40" s="13">
        <v>1</v>
      </c>
      <c r="L40" s="23">
        <v>1</v>
      </c>
      <c r="M40" s="5"/>
      <c r="N40" s="6">
        <v>1</v>
      </c>
      <c r="O40" s="7"/>
      <c r="P40" s="8"/>
      <c r="Q40" s="7"/>
      <c r="R40" s="19">
        <v>1</v>
      </c>
      <c r="S40" s="23"/>
      <c r="T40" s="5"/>
      <c r="U40" s="6"/>
      <c r="V40" s="7"/>
      <c r="W40" s="8"/>
      <c r="X40" s="7"/>
      <c r="Y40" s="7"/>
      <c r="Z40" s="12"/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235</v>
      </c>
      <c r="D41" s="22">
        <v>3</v>
      </c>
      <c r="E41" s="22">
        <v>25</v>
      </c>
      <c r="F41" s="16" t="s">
        <v>237</v>
      </c>
      <c r="G41" s="23">
        <v>16</v>
      </c>
      <c r="H41" s="23">
        <v>4</v>
      </c>
      <c r="I41" s="16">
        <v>2</v>
      </c>
      <c r="J41" s="24"/>
      <c r="K41" s="13">
        <v>1</v>
      </c>
      <c r="L41" s="23">
        <v>1</v>
      </c>
      <c r="M41" s="5"/>
      <c r="N41" s="6">
        <v>1</v>
      </c>
      <c r="O41" s="7"/>
      <c r="P41" s="8"/>
      <c r="Q41" s="7"/>
      <c r="R41" s="19">
        <v>1</v>
      </c>
      <c r="S41" s="23"/>
      <c r="T41" s="5"/>
      <c r="U41" s="6"/>
      <c r="V41" s="7"/>
      <c r="W41" s="8"/>
      <c r="X41" s="7"/>
      <c r="Y41" s="7"/>
      <c r="Z41" s="12"/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235</v>
      </c>
      <c r="D42" s="22">
        <v>3</v>
      </c>
      <c r="E42" s="22">
        <v>25</v>
      </c>
      <c r="F42" s="16" t="s">
        <v>237</v>
      </c>
      <c r="G42" s="23">
        <v>16</v>
      </c>
      <c r="H42" s="23">
        <v>1</v>
      </c>
      <c r="I42" s="16">
        <v>2</v>
      </c>
      <c r="J42" s="24"/>
      <c r="K42" s="13">
        <v>2</v>
      </c>
      <c r="L42" s="23"/>
      <c r="M42" s="5"/>
      <c r="N42" s="6"/>
      <c r="O42" s="7"/>
      <c r="P42" s="8"/>
      <c r="Q42" s="7"/>
      <c r="R42" s="19">
        <v>0</v>
      </c>
      <c r="S42" s="23">
        <v>1</v>
      </c>
      <c r="T42" s="5"/>
      <c r="U42" s="6">
        <v>1</v>
      </c>
      <c r="V42" s="7"/>
      <c r="W42" s="8"/>
      <c r="X42" s="7"/>
      <c r="Y42" s="7"/>
      <c r="Z42" s="12"/>
      <c r="AA42" s="19">
        <v>1</v>
      </c>
    </row>
    <row r="43" spans="1:27" ht="15.95" customHeight="1" x14ac:dyDescent="0.15">
      <c r="A43" s="1">
        <v>32</v>
      </c>
      <c r="B43" s="30">
        <v>1</v>
      </c>
      <c r="C43" s="21" t="s">
        <v>235</v>
      </c>
      <c r="D43" s="22">
        <v>3</v>
      </c>
      <c r="E43" s="22">
        <v>25</v>
      </c>
      <c r="F43" s="16" t="s">
        <v>237</v>
      </c>
      <c r="G43" s="23">
        <v>16</v>
      </c>
      <c r="H43" s="23">
        <v>2</v>
      </c>
      <c r="I43" s="16">
        <v>2</v>
      </c>
      <c r="J43" s="24"/>
      <c r="K43" s="13">
        <v>1</v>
      </c>
      <c r="L43" s="23">
        <v>1</v>
      </c>
      <c r="M43" s="5"/>
      <c r="N43" s="6">
        <v>1</v>
      </c>
      <c r="O43" s="7"/>
      <c r="P43" s="8"/>
      <c r="Q43" s="7"/>
      <c r="R43" s="19">
        <v>1</v>
      </c>
      <c r="S43" s="23"/>
      <c r="T43" s="5"/>
      <c r="U43" s="6"/>
      <c r="V43" s="7"/>
      <c r="W43" s="8"/>
      <c r="X43" s="7"/>
      <c r="Y43" s="7"/>
      <c r="Z43" s="12"/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235</v>
      </c>
      <c r="D44" s="22">
        <v>3</v>
      </c>
      <c r="E44" s="22">
        <v>25</v>
      </c>
      <c r="F44" s="16" t="s">
        <v>237</v>
      </c>
      <c r="G44" s="23">
        <v>16</v>
      </c>
      <c r="H44" s="23">
        <v>3</v>
      </c>
      <c r="I44" s="16">
        <v>2</v>
      </c>
      <c r="J44" s="24"/>
      <c r="K44" s="13">
        <v>1</v>
      </c>
      <c r="L44" s="23">
        <v>1</v>
      </c>
      <c r="M44" s="5"/>
      <c r="N44" s="6">
        <v>1</v>
      </c>
      <c r="O44" s="7"/>
      <c r="P44" s="8"/>
      <c r="Q44" s="7"/>
      <c r="R44" s="19">
        <v>1</v>
      </c>
      <c r="S44" s="23"/>
      <c r="T44" s="5"/>
      <c r="U44" s="6"/>
      <c r="V44" s="7"/>
      <c r="W44" s="8"/>
      <c r="X44" s="7"/>
      <c r="Y44" s="7"/>
      <c r="Z44" s="12"/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235</v>
      </c>
      <c r="D45" s="22">
        <v>3</v>
      </c>
      <c r="E45" s="22">
        <v>25</v>
      </c>
      <c r="F45" s="16" t="s">
        <v>237</v>
      </c>
      <c r="G45" s="23">
        <v>16</v>
      </c>
      <c r="H45" s="23">
        <v>2</v>
      </c>
      <c r="I45" s="16">
        <v>2</v>
      </c>
      <c r="J45" s="24"/>
      <c r="K45" s="13">
        <v>1</v>
      </c>
      <c r="L45" s="23">
        <v>1</v>
      </c>
      <c r="M45" s="5"/>
      <c r="N45" s="6">
        <v>1</v>
      </c>
      <c r="O45" s="7"/>
      <c r="P45" s="8"/>
      <c r="Q45" s="7"/>
      <c r="R45" s="19">
        <v>1</v>
      </c>
      <c r="S45" s="23"/>
      <c r="T45" s="5"/>
      <c r="U45" s="6"/>
      <c r="V45" s="7"/>
      <c r="W45" s="8"/>
      <c r="X45" s="7"/>
      <c r="Y45" s="7"/>
      <c r="Z45" s="12"/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235</v>
      </c>
      <c r="D46" s="22">
        <v>3</v>
      </c>
      <c r="E46" s="22">
        <v>25</v>
      </c>
      <c r="F46" s="16" t="s">
        <v>237</v>
      </c>
      <c r="G46" s="23">
        <v>16</v>
      </c>
      <c r="H46" s="23">
        <v>5</v>
      </c>
      <c r="I46" s="16">
        <v>2</v>
      </c>
      <c r="J46" s="24"/>
      <c r="K46" s="13">
        <v>1</v>
      </c>
      <c r="L46" s="23">
        <v>1</v>
      </c>
      <c r="M46" s="5"/>
      <c r="N46" s="6"/>
      <c r="O46" s="7">
        <v>1</v>
      </c>
      <c r="P46" s="8"/>
      <c r="Q46" s="7"/>
      <c r="R46" s="19">
        <v>1</v>
      </c>
      <c r="S46" s="23"/>
      <c r="T46" s="5"/>
      <c r="U46" s="6"/>
      <c r="V46" s="7"/>
      <c r="W46" s="8"/>
      <c r="X46" s="7"/>
      <c r="Y46" s="7"/>
      <c r="Z46" s="12"/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235</v>
      </c>
      <c r="D47" s="22">
        <v>3</v>
      </c>
      <c r="E47" s="22">
        <v>25</v>
      </c>
      <c r="F47" s="16" t="s">
        <v>237</v>
      </c>
      <c r="G47" s="23">
        <v>16</v>
      </c>
      <c r="H47" s="23">
        <v>2</v>
      </c>
      <c r="I47" s="16">
        <v>2</v>
      </c>
      <c r="J47" s="24"/>
      <c r="K47" s="13">
        <v>1</v>
      </c>
      <c r="L47" s="23">
        <v>1</v>
      </c>
      <c r="M47" s="5">
        <v>1</v>
      </c>
      <c r="N47" s="6"/>
      <c r="O47" s="7"/>
      <c r="P47" s="8"/>
      <c r="Q47" s="7"/>
      <c r="R47" s="19">
        <v>1</v>
      </c>
      <c r="S47" s="23"/>
      <c r="T47" s="5"/>
      <c r="U47" s="6"/>
      <c r="V47" s="7"/>
      <c r="W47" s="8"/>
      <c r="X47" s="7"/>
      <c r="Y47" s="7"/>
      <c r="Z47" s="12"/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235</v>
      </c>
      <c r="D48" s="22">
        <v>3</v>
      </c>
      <c r="E48" s="22">
        <v>25</v>
      </c>
      <c r="F48" s="16" t="s">
        <v>237</v>
      </c>
      <c r="G48" s="23">
        <v>16</v>
      </c>
      <c r="H48" s="23">
        <v>3</v>
      </c>
      <c r="I48" s="16">
        <v>2</v>
      </c>
      <c r="J48" s="24"/>
      <c r="K48" s="13">
        <v>2</v>
      </c>
      <c r="L48" s="23"/>
      <c r="M48" s="5"/>
      <c r="N48" s="6"/>
      <c r="O48" s="7"/>
      <c r="P48" s="8"/>
      <c r="Q48" s="7"/>
      <c r="R48" s="19">
        <v>0</v>
      </c>
      <c r="S48" s="23">
        <v>1</v>
      </c>
      <c r="T48" s="5"/>
      <c r="U48" s="6"/>
      <c r="V48" s="7"/>
      <c r="W48" s="8"/>
      <c r="X48" s="7"/>
      <c r="Y48" s="7">
        <v>1</v>
      </c>
      <c r="Z48" s="12"/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235</v>
      </c>
      <c r="D49" s="22">
        <v>3</v>
      </c>
      <c r="E49" s="22">
        <v>25</v>
      </c>
      <c r="F49" s="16" t="s">
        <v>237</v>
      </c>
      <c r="G49" s="23">
        <v>15</v>
      </c>
      <c r="H49" s="23">
        <v>4</v>
      </c>
      <c r="I49" s="16">
        <v>2</v>
      </c>
      <c r="J49" s="24"/>
      <c r="K49" s="13">
        <v>2</v>
      </c>
      <c r="L49" s="23"/>
      <c r="M49" s="5"/>
      <c r="N49" s="6"/>
      <c r="O49" s="7"/>
      <c r="P49" s="8"/>
      <c r="Q49" s="7"/>
      <c r="R49" s="19">
        <v>0</v>
      </c>
      <c r="S49" s="23">
        <v>1</v>
      </c>
      <c r="T49" s="5"/>
      <c r="U49" s="6"/>
      <c r="V49" s="7"/>
      <c r="W49" s="8"/>
      <c r="X49" s="7"/>
      <c r="Y49" s="7">
        <v>1</v>
      </c>
      <c r="Z49" s="12"/>
      <c r="AA49" s="19">
        <v>1</v>
      </c>
    </row>
    <row r="50" spans="1:27" ht="15.95" customHeight="1" x14ac:dyDescent="0.15">
      <c r="A50" s="1">
        <v>39</v>
      </c>
      <c r="B50" s="30">
        <v>1</v>
      </c>
      <c r="C50" s="21" t="s">
        <v>235</v>
      </c>
      <c r="D50" s="22">
        <v>3</v>
      </c>
      <c r="E50" s="22">
        <v>25</v>
      </c>
      <c r="F50" s="16" t="s">
        <v>237</v>
      </c>
      <c r="G50" s="23">
        <v>16</v>
      </c>
      <c r="H50" s="23">
        <v>4</v>
      </c>
      <c r="I50" s="16">
        <v>2</v>
      </c>
      <c r="J50" s="24"/>
      <c r="K50" s="13">
        <v>1</v>
      </c>
      <c r="L50" s="23">
        <v>1</v>
      </c>
      <c r="M50" s="5"/>
      <c r="N50" s="6">
        <v>1</v>
      </c>
      <c r="O50" s="7"/>
      <c r="P50" s="8"/>
      <c r="Q50" s="7"/>
      <c r="R50" s="19">
        <v>1</v>
      </c>
      <c r="S50" s="23"/>
      <c r="T50" s="5"/>
      <c r="U50" s="6"/>
      <c r="V50" s="7"/>
      <c r="W50" s="8"/>
      <c r="X50" s="7"/>
      <c r="Y50" s="7"/>
      <c r="Z50" s="12"/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235</v>
      </c>
      <c r="D51" s="22">
        <v>3</v>
      </c>
      <c r="E51" s="22">
        <v>25</v>
      </c>
      <c r="F51" s="16" t="s">
        <v>237</v>
      </c>
      <c r="G51" s="23">
        <v>16</v>
      </c>
      <c r="H51" s="23">
        <v>5</v>
      </c>
      <c r="I51" s="16">
        <v>2</v>
      </c>
      <c r="J51" s="24"/>
      <c r="K51" s="13">
        <v>1</v>
      </c>
      <c r="L51" s="23">
        <v>1</v>
      </c>
      <c r="M51" s="5"/>
      <c r="N51" s="6">
        <v>1</v>
      </c>
      <c r="O51" s="7">
        <v>1</v>
      </c>
      <c r="P51" s="8"/>
      <c r="Q51" s="7"/>
      <c r="R51" s="19">
        <v>2</v>
      </c>
      <c r="S51" s="23"/>
      <c r="T51" s="5"/>
      <c r="U51" s="6"/>
      <c r="V51" s="7"/>
      <c r="W51" s="8"/>
      <c r="X51" s="7"/>
      <c r="Y51" s="7"/>
      <c r="Z51" s="12"/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235</v>
      </c>
      <c r="D52" s="22">
        <v>3</v>
      </c>
      <c r="E52" s="22">
        <v>25</v>
      </c>
      <c r="F52" s="16" t="s">
        <v>237</v>
      </c>
      <c r="G52" s="23">
        <v>16</v>
      </c>
      <c r="H52" s="23">
        <v>1</v>
      </c>
      <c r="I52" s="16">
        <v>2</v>
      </c>
      <c r="J52" s="24"/>
      <c r="K52" s="13">
        <v>1</v>
      </c>
      <c r="L52" s="23">
        <v>1</v>
      </c>
      <c r="M52" s="5"/>
      <c r="N52" s="6">
        <v>1</v>
      </c>
      <c r="O52" s="7"/>
      <c r="P52" s="8"/>
      <c r="Q52" s="7"/>
      <c r="R52" s="19">
        <v>1</v>
      </c>
      <c r="S52" s="23"/>
      <c r="T52" s="5"/>
      <c r="U52" s="6"/>
      <c r="V52" s="7"/>
      <c r="W52" s="8"/>
      <c r="X52" s="7"/>
      <c r="Y52" s="7"/>
      <c r="Z52" s="12"/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235</v>
      </c>
      <c r="D53" s="22">
        <v>3</v>
      </c>
      <c r="E53" s="22">
        <v>25</v>
      </c>
      <c r="F53" s="16" t="s">
        <v>237</v>
      </c>
      <c r="G53" s="23">
        <v>15</v>
      </c>
      <c r="H53" s="23">
        <v>3</v>
      </c>
      <c r="I53" s="16">
        <v>2</v>
      </c>
      <c r="J53" s="24"/>
      <c r="K53" s="13">
        <v>2</v>
      </c>
      <c r="L53" s="23"/>
      <c r="M53" s="5"/>
      <c r="N53" s="6"/>
      <c r="O53" s="7"/>
      <c r="P53" s="8"/>
      <c r="Q53" s="7"/>
      <c r="R53" s="19">
        <v>0</v>
      </c>
      <c r="S53" s="23">
        <v>1</v>
      </c>
      <c r="T53" s="5"/>
      <c r="U53" s="6">
        <v>1</v>
      </c>
      <c r="V53" s="7"/>
      <c r="W53" s="8"/>
      <c r="X53" s="7"/>
      <c r="Y53" s="7"/>
      <c r="Z53" s="12"/>
      <c r="AA53" s="19">
        <v>1</v>
      </c>
    </row>
    <row r="54" spans="1:27" ht="15.95" customHeight="1" x14ac:dyDescent="0.15">
      <c r="A54" s="1">
        <v>43</v>
      </c>
      <c r="B54" s="30">
        <v>1</v>
      </c>
      <c r="C54" s="21" t="s">
        <v>235</v>
      </c>
      <c r="D54" s="22">
        <v>3</v>
      </c>
      <c r="E54" s="22">
        <v>25</v>
      </c>
      <c r="F54" s="16" t="s">
        <v>237</v>
      </c>
      <c r="G54" s="23">
        <v>15</v>
      </c>
      <c r="H54" s="23">
        <v>1</v>
      </c>
      <c r="I54" s="16">
        <v>2</v>
      </c>
      <c r="J54" s="24"/>
      <c r="K54" s="13">
        <v>3</v>
      </c>
      <c r="L54" s="23">
        <v>1</v>
      </c>
      <c r="M54" s="5"/>
      <c r="N54" s="6">
        <v>1</v>
      </c>
      <c r="O54" s="7"/>
      <c r="P54" s="8"/>
      <c r="Q54" s="7"/>
      <c r="R54" s="19">
        <v>1</v>
      </c>
      <c r="S54" s="23">
        <v>1</v>
      </c>
      <c r="T54" s="5"/>
      <c r="U54" s="6">
        <v>1</v>
      </c>
      <c r="V54" s="7"/>
      <c r="W54" s="8"/>
      <c r="X54" s="7"/>
      <c r="Y54" s="7"/>
      <c r="Z54" s="12"/>
      <c r="AA54" s="19">
        <v>1</v>
      </c>
    </row>
    <row r="55" spans="1:27" ht="15.95" customHeight="1" x14ac:dyDescent="0.15">
      <c r="A55" s="1">
        <v>44</v>
      </c>
      <c r="B55" s="30">
        <v>1</v>
      </c>
      <c r="C55" s="21" t="s">
        <v>235</v>
      </c>
      <c r="D55" s="22">
        <v>3</v>
      </c>
      <c r="E55" s="22">
        <v>25</v>
      </c>
      <c r="F55" s="16" t="s">
        <v>237</v>
      </c>
      <c r="G55" s="23">
        <v>16</v>
      </c>
      <c r="H55" s="23">
        <v>3</v>
      </c>
      <c r="I55" s="16">
        <v>2</v>
      </c>
      <c r="J55" s="24"/>
      <c r="K55" s="13">
        <v>1</v>
      </c>
      <c r="L55" s="23">
        <v>1</v>
      </c>
      <c r="M55" s="5"/>
      <c r="N55" s="6">
        <v>1</v>
      </c>
      <c r="O55" s="7"/>
      <c r="P55" s="8"/>
      <c r="Q55" s="7"/>
      <c r="R55" s="19">
        <v>1</v>
      </c>
      <c r="S55" s="23"/>
      <c r="T55" s="5"/>
      <c r="U55" s="6"/>
      <c r="V55" s="7"/>
      <c r="W55" s="8"/>
      <c r="X55" s="7"/>
      <c r="Y55" s="7"/>
      <c r="Z55" s="12"/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235</v>
      </c>
      <c r="D56" s="22">
        <v>3</v>
      </c>
      <c r="E56" s="22">
        <v>25</v>
      </c>
      <c r="F56" s="16" t="s">
        <v>237</v>
      </c>
      <c r="G56" s="23">
        <v>16</v>
      </c>
      <c r="H56" s="23">
        <v>2</v>
      </c>
      <c r="I56" s="16">
        <v>2</v>
      </c>
      <c r="J56" s="24"/>
      <c r="K56" s="13">
        <v>3</v>
      </c>
      <c r="L56" s="23">
        <v>1</v>
      </c>
      <c r="M56" s="5"/>
      <c r="N56" s="6">
        <v>1</v>
      </c>
      <c r="O56" s="7"/>
      <c r="P56" s="8"/>
      <c r="Q56" s="7"/>
      <c r="R56" s="19">
        <v>1</v>
      </c>
      <c r="S56" s="23">
        <v>1</v>
      </c>
      <c r="T56" s="5"/>
      <c r="U56" s="6">
        <v>1</v>
      </c>
      <c r="V56" s="7"/>
      <c r="W56" s="8"/>
      <c r="X56" s="7">
        <v>1</v>
      </c>
      <c r="Y56" s="7"/>
      <c r="Z56" s="12"/>
      <c r="AA56" s="19">
        <v>2</v>
      </c>
    </row>
    <row r="57" spans="1:27" ht="15.95" customHeight="1" x14ac:dyDescent="0.15">
      <c r="A57" s="1">
        <v>46</v>
      </c>
      <c r="B57" s="30">
        <v>1</v>
      </c>
      <c r="C57" s="21" t="s">
        <v>235</v>
      </c>
      <c r="D57" s="22">
        <v>3</v>
      </c>
      <c r="E57" s="22">
        <v>25</v>
      </c>
      <c r="F57" s="16" t="s">
        <v>237</v>
      </c>
      <c r="G57" s="23">
        <v>16</v>
      </c>
      <c r="H57" s="23">
        <v>3</v>
      </c>
      <c r="I57" s="16">
        <v>2</v>
      </c>
      <c r="J57" s="24"/>
      <c r="K57" s="13">
        <v>1</v>
      </c>
      <c r="L57" s="23">
        <v>1</v>
      </c>
      <c r="M57" s="5"/>
      <c r="N57" s="6"/>
      <c r="O57" s="7">
        <v>1</v>
      </c>
      <c r="P57" s="8"/>
      <c r="Q57" s="7"/>
      <c r="R57" s="19">
        <v>1</v>
      </c>
      <c r="S57" s="23"/>
      <c r="T57" s="5"/>
      <c r="U57" s="6"/>
      <c r="V57" s="7"/>
      <c r="W57" s="8"/>
      <c r="X57" s="7"/>
      <c r="Y57" s="7"/>
      <c r="Z57" s="12"/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235</v>
      </c>
      <c r="D58" s="22">
        <v>3</v>
      </c>
      <c r="E58" s="22">
        <v>25</v>
      </c>
      <c r="F58" s="16" t="s">
        <v>237</v>
      </c>
      <c r="G58" s="23">
        <v>16</v>
      </c>
      <c r="H58" s="23">
        <v>2</v>
      </c>
      <c r="I58" s="16">
        <v>2</v>
      </c>
      <c r="J58" s="24"/>
      <c r="K58" s="13">
        <v>1</v>
      </c>
      <c r="L58" s="23">
        <v>1</v>
      </c>
      <c r="M58" s="5">
        <v>1</v>
      </c>
      <c r="N58" s="6"/>
      <c r="O58" s="7"/>
      <c r="P58" s="8"/>
      <c r="Q58" s="7"/>
      <c r="R58" s="19">
        <v>1</v>
      </c>
      <c r="S58" s="23"/>
      <c r="T58" s="5"/>
      <c r="U58" s="6"/>
      <c r="V58" s="7"/>
      <c r="W58" s="8"/>
      <c r="X58" s="7"/>
      <c r="Y58" s="7"/>
      <c r="Z58" s="12"/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235</v>
      </c>
      <c r="D59" s="22">
        <v>3</v>
      </c>
      <c r="E59" s="22">
        <v>25</v>
      </c>
      <c r="F59" s="16" t="s">
        <v>237</v>
      </c>
      <c r="G59" s="23">
        <v>16</v>
      </c>
      <c r="H59" s="23">
        <v>4</v>
      </c>
      <c r="I59" s="16">
        <v>2</v>
      </c>
      <c r="J59" s="24"/>
      <c r="K59" s="13">
        <v>1</v>
      </c>
      <c r="L59" s="23">
        <v>1</v>
      </c>
      <c r="M59" s="5"/>
      <c r="N59" s="6">
        <v>1</v>
      </c>
      <c r="O59" s="7">
        <v>1</v>
      </c>
      <c r="P59" s="8"/>
      <c r="Q59" s="7"/>
      <c r="R59" s="19">
        <v>2</v>
      </c>
      <c r="S59" s="23"/>
      <c r="T59" s="5"/>
      <c r="U59" s="6"/>
      <c r="V59" s="7"/>
      <c r="W59" s="8"/>
      <c r="X59" s="7"/>
      <c r="Y59" s="7"/>
      <c r="Z59" s="12"/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235</v>
      </c>
      <c r="D60" s="22">
        <v>3</v>
      </c>
      <c r="E60" s="22">
        <v>25</v>
      </c>
      <c r="F60" s="16" t="s">
        <v>237</v>
      </c>
      <c r="G60" s="23">
        <v>16</v>
      </c>
      <c r="H60" s="23">
        <v>5</v>
      </c>
      <c r="I60" s="16">
        <v>2</v>
      </c>
      <c r="J60" s="24"/>
      <c r="K60" s="13">
        <v>1</v>
      </c>
      <c r="L60" s="23">
        <v>1</v>
      </c>
      <c r="M60" s="5"/>
      <c r="N60" s="6">
        <v>1</v>
      </c>
      <c r="O60" s="7">
        <v>1</v>
      </c>
      <c r="P60" s="8">
        <v>1</v>
      </c>
      <c r="Q60" s="7"/>
      <c r="R60" s="19">
        <v>3</v>
      </c>
      <c r="S60" s="23"/>
      <c r="T60" s="5"/>
      <c r="U60" s="6"/>
      <c r="V60" s="7"/>
      <c r="W60" s="8"/>
      <c r="X60" s="7"/>
      <c r="Y60" s="7"/>
      <c r="Z60" s="12"/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235</v>
      </c>
      <c r="D61" s="22">
        <v>3</v>
      </c>
      <c r="E61" s="22">
        <v>25</v>
      </c>
      <c r="F61" s="16" t="s">
        <v>237</v>
      </c>
      <c r="G61" s="23">
        <v>16</v>
      </c>
      <c r="H61" s="23">
        <v>4</v>
      </c>
      <c r="I61" s="16">
        <v>2</v>
      </c>
      <c r="J61" s="24"/>
      <c r="K61" s="13">
        <v>1</v>
      </c>
      <c r="L61" s="23">
        <v>1</v>
      </c>
      <c r="M61" s="5"/>
      <c r="N61" s="6">
        <v>1</v>
      </c>
      <c r="O61" s="7"/>
      <c r="P61" s="8"/>
      <c r="Q61" s="7"/>
      <c r="R61" s="19">
        <v>1</v>
      </c>
      <c r="S61" s="23"/>
      <c r="T61" s="5"/>
      <c r="U61" s="6"/>
      <c r="V61" s="7"/>
      <c r="W61" s="8"/>
      <c r="X61" s="7"/>
      <c r="Y61" s="7"/>
      <c r="Z61" s="12"/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235</v>
      </c>
      <c r="D62" s="22">
        <v>3</v>
      </c>
      <c r="E62" s="22">
        <v>25</v>
      </c>
      <c r="F62" s="16" t="s">
        <v>237</v>
      </c>
      <c r="G62" s="23">
        <v>16</v>
      </c>
      <c r="H62" s="23">
        <v>6</v>
      </c>
      <c r="I62" s="16">
        <v>2</v>
      </c>
      <c r="J62" s="24"/>
      <c r="K62" s="13">
        <v>1</v>
      </c>
      <c r="L62" s="23">
        <v>3</v>
      </c>
      <c r="M62" s="5"/>
      <c r="N62" s="6">
        <v>1</v>
      </c>
      <c r="O62" s="7"/>
      <c r="P62" s="8"/>
      <c r="Q62" s="7"/>
      <c r="R62" s="19">
        <v>1</v>
      </c>
      <c r="S62" s="23"/>
      <c r="T62" s="5"/>
      <c r="U62" s="6"/>
      <c r="V62" s="7"/>
      <c r="W62" s="8"/>
      <c r="X62" s="7"/>
      <c r="Y62" s="7"/>
      <c r="Z62" s="12"/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235</v>
      </c>
      <c r="D63" s="22">
        <v>3</v>
      </c>
      <c r="E63" s="22">
        <v>25</v>
      </c>
      <c r="F63" s="16" t="s">
        <v>237</v>
      </c>
      <c r="G63" s="23">
        <v>16</v>
      </c>
      <c r="H63" s="23">
        <v>2</v>
      </c>
      <c r="I63" s="16">
        <v>2</v>
      </c>
      <c r="J63" s="24"/>
      <c r="K63" s="13">
        <v>1</v>
      </c>
      <c r="L63" s="23">
        <v>1</v>
      </c>
      <c r="M63" s="5"/>
      <c r="N63" s="6">
        <v>1</v>
      </c>
      <c r="O63" s="7"/>
      <c r="P63" s="8"/>
      <c r="Q63" s="7"/>
      <c r="R63" s="19">
        <v>1</v>
      </c>
      <c r="S63" s="23"/>
      <c r="T63" s="5"/>
      <c r="U63" s="6"/>
      <c r="V63" s="7"/>
      <c r="W63" s="8"/>
      <c r="X63" s="7"/>
      <c r="Y63" s="7"/>
      <c r="Z63" s="12"/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235</v>
      </c>
      <c r="D64" s="22">
        <v>3</v>
      </c>
      <c r="E64" s="22">
        <v>25</v>
      </c>
      <c r="F64" s="16" t="s">
        <v>237</v>
      </c>
      <c r="G64" s="23">
        <v>15</v>
      </c>
      <c r="H64" s="23">
        <v>6</v>
      </c>
      <c r="I64" s="16">
        <v>2</v>
      </c>
      <c r="J64" s="24"/>
      <c r="K64" s="13">
        <v>1</v>
      </c>
      <c r="L64" s="23">
        <v>2</v>
      </c>
      <c r="M64" s="5"/>
      <c r="N64" s="6">
        <v>1</v>
      </c>
      <c r="O64" s="7"/>
      <c r="P64" s="8"/>
      <c r="Q64" s="7"/>
      <c r="R64" s="19">
        <v>1</v>
      </c>
      <c r="S64" s="23"/>
      <c r="T64" s="5"/>
      <c r="U64" s="6"/>
      <c r="V64" s="7"/>
      <c r="W64" s="8"/>
      <c r="X64" s="7"/>
      <c r="Y64" s="7"/>
      <c r="Z64" s="12"/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235</v>
      </c>
      <c r="D65" s="22">
        <v>3</v>
      </c>
      <c r="E65" s="22">
        <v>25</v>
      </c>
      <c r="F65" s="16" t="s">
        <v>237</v>
      </c>
      <c r="G65" s="23">
        <v>15</v>
      </c>
      <c r="H65" s="23">
        <v>4</v>
      </c>
      <c r="I65" s="16">
        <v>2</v>
      </c>
      <c r="J65" s="24"/>
      <c r="K65" s="13">
        <v>1</v>
      </c>
      <c r="L65" s="23">
        <v>1</v>
      </c>
      <c r="M65" s="5"/>
      <c r="N65" s="6">
        <v>1</v>
      </c>
      <c r="O65" s="7"/>
      <c r="P65" s="8">
        <v>1</v>
      </c>
      <c r="Q65" s="7"/>
      <c r="R65" s="19">
        <v>2</v>
      </c>
      <c r="S65" s="23"/>
      <c r="T65" s="5"/>
      <c r="U65" s="6"/>
      <c r="V65" s="7"/>
      <c r="W65" s="8"/>
      <c r="X65" s="7"/>
      <c r="Y65" s="7"/>
      <c r="Z65" s="12"/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235</v>
      </c>
      <c r="D66" s="22">
        <v>3</v>
      </c>
      <c r="E66" s="22">
        <v>25</v>
      </c>
      <c r="F66" s="16" t="s">
        <v>237</v>
      </c>
      <c r="G66" s="23">
        <v>15</v>
      </c>
      <c r="H66" s="23">
        <v>2</v>
      </c>
      <c r="I66" s="16">
        <v>2</v>
      </c>
      <c r="J66" s="24"/>
      <c r="K66" s="13">
        <v>1</v>
      </c>
      <c r="L66" s="23">
        <v>1</v>
      </c>
      <c r="M66" s="5"/>
      <c r="N66" s="6">
        <v>1</v>
      </c>
      <c r="O66" s="7"/>
      <c r="P66" s="8"/>
      <c r="Q66" s="7"/>
      <c r="R66" s="19">
        <v>1</v>
      </c>
      <c r="S66" s="23"/>
      <c r="T66" s="5"/>
      <c r="U66" s="6"/>
      <c r="V66" s="7"/>
      <c r="W66" s="8"/>
      <c r="X66" s="7"/>
      <c r="Y66" s="7"/>
      <c r="Z66" s="12"/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235</v>
      </c>
      <c r="D67" s="22">
        <v>3</v>
      </c>
      <c r="E67" s="22">
        <v>25</v>
      </c>
      <c r="F67" s="16" t="s">
        <v>237</v>
      </c>
      <c r="G67" s="23">
        <v>15</v>
      </c>
      <c r="H67" s="23">
        <v>5</v>
      </c>
      <c r="I67" s="16">
        <v>2</v>
      </c>
      <c r="J67" s="24"/>
      <c r="K67" s="13">
        <v>1</v>
      </c>
      <c r="L67" s="23">
        <v>1</v>
      </c>
      <c r="M67" s="5"/>
      <c r="N67" s="6">
        <v>1</v>
      </c>
      <c r="O67" s="7"/>
      <c r="P67" s="8"/>
      <c r="Q67" s="7"/>
      <c r="R67" s="19">
        <v>1</v>
      </c>
      <c r="S67" s="23"/>
      <c r="T67" s="5"/>
      <c r="U67" s="6"/>
      <c r="V67" s="7"/>
      <c r="W67" s="8"/>
      <c r="X67" s="7"/>
      <c r="Y67" s="7"/>
      <c r="Z67" s="12"/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235</v>
      </c>
      <c r="D68" s="22">
        <v>3</v>
      </c>
      <c r="E68" s="22">
        <v>25</v>
      </c>
      <c r="F68" s="16" t="s">
        <v>237</v>
      </c>
      <c r="G68" s="23">
        <v>15</v>
      </c>
      <c r="H68" s="23">
        <v>8</v>
      </c>
      <c r="I68" s="16">
        <v>2</v>
      </c>
      <c r="J68" s="24"/>
      <c r="K68" s="13">
        <v>1</v>
      </c>
      <c r="L68" s="23">
        <v>1</v>
      </c>
      <c r="M68" s="5"/>
      <c r="N68" s="6">
        <v>1</v>
      </c>
      <c r="O68" s="7">
        <v>1</v>
      </c>
      <c r="P68" s="8"/>
      <c r="Q68" s="7"/>
      <c r="R68" s="19">
        <v>2</v>
      </c>
      <c r="S68" s="23"/>
      <c r="T68" s="5"/>
      <c r="U68" s="6"/>
      <c r="V68" s="7"/>
      <c r="W68" s="8"/>
      <c r="X68" s="7"/>
      <c r="Y68" s="7"/>
      <c r="Z68" s="12"/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235</v>
      </c>
      <c r="D69" s="22">
        <v>3</v>
      </c>
      <c r="E69" s="22">
        <v>25</v>
      </c>
      <c r="F69" s="16" t="s">
        <v>237</v>
      </c>
      <c r="G69" s="23">
        <v>15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2</v>
      </c>
      <c r="N69" s="6"/>
      <c r="O69" s="7"/>
      <c r="P69" s="8"/>
      <c r="Q69" s="7"/>
      <c r="R69" s="19">
        <v>2</v>
      </c>
      <c r="S69" s="23"/>
      <c r="T69" s="5"/>
      <c r="U69" s="6"/>
      <c r="V69" s="7"/>
      <c r="W69" s="8"/>
      <c r="X69" s="7"/>
      <c r="Y69" s="7"/>
      <c r="Z69" s="12"/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235</v>
      </c>
      <c r="D70" s="22">
        <v>3</v>
      </c>
      <c r="E70" s="22">
        <v>25</v>
      </c>
      <c r="F70" s="16" t="s">
        <v>237</v>
      </c>
      <c r="G70" s="23">
        <v>15</v>
      </c>
      <c r="H70" s="23">
        <v>4</v>
      </c>
      <c r="I70" s="16">
        <v>2</v>
      </c>
      <c r="J70" s="24"/>
      <c r="K70" s="13">
        <v>1</v>
      </c>
      <c r="L70" s="23">
        <v>1</v>
      </c>
      <c r="M70" s="5"/>
      <c r="N70" s="6"/>
      <c r="O70" s="7"/>
      <c r="P70" s="8">
        <v>1</v>
      </c>
      <c r="Q70" s="7"/>
      <c r="R70" s="19">
        <v>1</v>
      </c>
      <c r="S70" s="23"/>
      <c r="T70" s="5"/>
      <c r="U70" s="6"/>
      <c r="V70" s="7"/>
      <c r="W70" s="8"/>
      <c r="X70" s="7"/>
      <c r="Y70" s="7"/>
      <c r="Z70" s="12"/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235</v>
      </c>
      <c r="D71" s="22">
        <v>3</v>
      </c>
      <c r="E71" s="22">
        <v>25</v>
      </c>
      <c r="F71" s="16" t="s">
        <v>237</v>
      </c>
      <c r="G71" s="23">
        <v>15</v>
      </c>
      <c r="H71" s="23">
        <v>4</v>
      </c>
      <c r="I71" s="16">
        <v>2</v>
      </c>
      <c r="J71" s="24"/>
      <c r="K71" s="13">
        <v>1</v>
      </c>
      <c r="L71" s="23">
        <v>1</v>
      </c>
      <c r="M71" s="5"/>
      <c r="N71" s="6">
        <v>1</v>
      </c>
      <c r="O71" s="7"/>
      <c r="P71" s="8"/>
      <c r="Q71" s="7"/>
      <c r="R71" s="19">
        <v>1</v>
      </c>
      <c r="S71" s="23"/>
      <c r="T71" s="5"/>
      <c r="U71" s="6"/>
      <c r="V71" s="7"/>
      <c r="W71" s="8"/>
      <c r="X71" s="7"/>
      <c r="Y71" s="7"/>
      <c r="Z71" s="12"/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235</v>
      </c>
      <c r="D72" s="22">
        <v>3</v>
      </c>
      <c r="E72" s="22">
        <v>25</v>
      </c>
      <c r="F72" s="16" t="s">
        <v>237</v>
      </c>
      <c r="G72" s="23">
        <v>15</v>
      </c>
      <c r="H72" s="23">
        <v>3</v>
      </c>
      <c r="I72" s="16">
        <v>2</v>
      </c>
      <c r="J72" s="24"/>
      <c r="K72" s="13">
        <v>3</v>
      </c>
      <c r="L72" s="23">
        <v>1</v>
      </c>
      <c r="M72" s="5"/>
      <c r="N72" s="6">
        <v>1</v>
      </c>
      <c r="O72" s="7"/>
      <c r="P72" s="8"/>
      <c r="Q72" s="7"/>
      <c r="R72" s="19">
        <v>1</v>
      </c>
      <c r="S72" s="23">
        <v>1</v>
      </c>
      <c r="T72" s="5"/>
      <c r="U72" s="6">
        <v>1</v>
      </c>
      <c r="V72" s="7"/>
      <c r="W72" s="8"/>
      <c r="X72" s="7">
        <v>1</v>
      </c>
      <c r="Y72" s="7"/>
      <c r="Z72" s="12"/>
      <c r="AA72" s="19">
        <v>2</v>
      </c>
    </row>
    <row r="73" spans="1:27" ht="15.95" customHeight="1" x14ac:dyDescent="0.15">
      <c r="A73" s="1">
        <v>62</v>
      </c>
      <c r="B73" s="30">
        <v>1</v>
      </c>
      <c r="C73" s="21" t="s">
        <v>235</v>
      </c>
      <c r="D73" s="22">
        <v>3</v>
      </c>
      <c r="E73" s="22">
        <v>25</v>
      </c>
      <c r="F73" s="16" t="s">
        <v>237</v>
      </c>
      <c r="G73" s="23">
        <v>15</v>
      </c>
      <c r="H73" s="23">
        <v>3</v>
      </c>
      <c r="I73" s="16">
        <v>2</v>
      </c>
      <c r="J73" s="24"/>
      <c r="K73" s="13">
        <v>1</v>
      </c>
      <c r="L73" s="23">
        <v>1</v>
      </c>
      <c r="M73" s="5"/>
      <c r="N73" s="6">
        <v>1</v>
      </c>
      <c r="O73" s="7"/>
      <c r="P73" s="8"/>
      <c r="Q73" s="7"/>
      <c r="R73" s="19">
        <v>1</v>
      </c>
      <c r="S73" s="23"/>
      <c r="T73" s="5"/>
      <c r="U73" s="6"/>
      <c r="V73" s="7"/>
      <c r="W73" s="8"/>
      <c r="X73" s="7"/>
      <c r="Y73" s="7"/>
      <c r="Z73" s="12"/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235</v>
      </c>
      <c r="D74" s="22">
        <v>3</v>
      </c>
      <c r="E74" s="22">
        <v>25</v>
      </c>
      <c r="F74" s="16" t="s">
        <v>237</v>
      </c>
      <c r="G74" s="23">
        <v>15</v>
      </c>
      <c r="H74" s="23">
        <v>3</v>
      </c>
      <c r="I74" s="16">
        <v>2</v>
      </c>
      <c r="J74" s="24"/>
      <c r="K74" s="13">
        <v>1</v>
      </c>
      <c r="L74" s="23">
        <v>1</v>
      </c>
      <c r="M74" s="5"/>
      <c r="N74" s="6"/>
      <c r="O74" s="7">
        <v>1</v>
      </c>
      <c r="P74" s="8"/>
      <c r="Q74" s="7"/>
      <c r="R74" s="19">
        <v>1</v>
      </c>
      <c r="S74" s="23"/>
      <c r="T74" s="5"/>
      <c r="U74" s="6"/>
      <c r="V74" s="7"/>
      <c r="W74" s="8"/>
      <c r="X74" s="7"/>
      <c r="Y74" s="7"/>
      <c r="Z74" s="12"/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235</v>
      </c>
      <c r="D75" s="22">
        <v>3</v>
      </c>
      <c r="E75" s="22">
        <v>25</v>
      </c>
      <c r="F75" s="16" t="s">
        <v>237</v>
      </c>
      <c r="G75" s="23">
        <v>15</v>
      </c>
      <c r="H75" s="23">
        <v>2</v>
      </c>
      <c r="I75" s="16">
        <v>2</v>
      </c>
      <c r="J75" s="24"/>
      <c r="K75" s="13">
        <v>1</v>
      </c>
      <c r="L75" s="23">
        <v>1</v>
      </c>
      <c r="M75" s="5"/>
      <c r="N75" s="6">
        <v>1</v>
      </c>
      <c r="O75" s="7"/>
      <c r="P75" s="8"/>
      <c r="Q75" s="7"/>
      <c r="R75" s="19">
        <v>1</v>
      </c>
      <c r="S75" s="23"/>
      <c r="T75" s="5"/>
      <c r="U75" s="6"/>
      <c r="V75" s="7"/>
      <c r="W75" s="8"/>
      <c r="X75" s="7"/>
      <c r="Y75" s="7"/>
      <c r="Z75" s="12"/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235</v>
      </c>
      <c r="D76" s="22">
        <v>3</v>
      </c>
      <c r="E76" s="22">
        <v>25</v>
      </c>
      <c r="F76" s="16" t="s">
        <v>237</v>
      </c>
      <c r="G76" s="23">
        <v>15</v>
      </c>
      <c r="H76" s="23">
        <v>5</v>
      </c>
      <c r="I76" s="16">
        <v>2</v>
      </c>
      <c r="J76" s="24"/>
      <c r="K76" s="13">
        <v>1</v>
      </c>
      <c r="L76" s="23">
        <v>1</v>
      </c>
      <c r="M76" s="5"/>
      <c r="N76" s="6">
        <v>1</v>
      </c>
      <c r="O76" s="7"/>
      <c r="P76" s="8"/>
      <c r="Q76" s="7"/>
      <c r="R76" s="19">
        <v>1</v>
      </c>
      <c r="S76" s="23"/>
      <c r="T76" s="5"/>
      <c r="U76" s="6"/>
      <c r="V76" s="7"/>
      <c r="W76" s="8"/>
      <c r="X76" s="7"/>
      <c r="Y76" s="7"/>
      <c r="Z76" s="12"/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235</v>
      </c>
      <c r="D77" s="22">
        <v>3</v>
      </c>
      <c r="E77" s="22">
        <v>25</v>
      </c>
      <c r="F77" s="16" t="s">
        <v>237</v>
      </c>
      <c r="G77" s="23">
        <v>15</v>
      </c>
      <c r="H77" s="23">
        <v>3</v>
      </c>
      <c r="I77" s="16">
        <v>2</v>
      </c>
      <c r="J77" s="24"/>
      <c r="K77" s="13">
        <v>1</v>
      </c>
      <c r="L77" s="23">
        <v>1</v>
      </c>
      <c r="M77" s="5"/>
      <c r="N77" s="6">
        <v>1</v>
      </c>
      <c r="O77" s="7"/>
      <c r="P77" s="8"/>
      <c r="Q77" s="7"/>
      <c r="R77" s="19">
        <v>1</v>
      </c>
      <c r="S77" s="23"/>
      <c r="T77" s="5"/>
      <c r="U77" s="6"/>
      <c r="V77" s="7"/>
      <c r="W77" s="8"/>
      <c r="X77" s="7"/>
      <c r="Y77" s="7"/>
      <c r="Z77" s="12"/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235</v>
      </c>
      <c r="D78" s="22">
        <v>3</v>
      </c>
      <c r="E78" s="22">
        <v>25</v>
      </c>
      <c r="F78" s="16" t="s">
        <v>237</v>
      </c>
      <c r="G78" s="23">
        <v>15</v>
      </c>
      <c r="H78" s="23">
        <v>1</v>
      </c>
      <c r="I78" s="16">
        <v>2</v>
      </c>
      <c r="J78" s="24"/>
      <c r="K78" s="13">
        <v>2</v>
      </c>
      <c r="L78" s="23"/>
      <c r="M78" s="5"/>
      <c r="N78" s="6"/>
      <c r="O78" s="7"/>
      <c r="P78" s="8"/>
      <c r="Q78" s="7"/>
      <c r="R78" s="19">
        <v>0</v>
      </c>
      <c r="S78" s="23">
        <v>1</v>
      </c>
      <c r="T78" s="5"/>
      <c r="U78" s="6">
        <v>1</v>
      </c>
      <c r="V78" s="7"/>
      <c r="W78" s="8"/>
      <c r="X78" s="7">
        <v>1</v>
      </c>
      <c r="Y78" s="7"/>
      <c r="Z78" s="12"/>
      <c r="AA78" s="19">
        <v>2</v>
      </c>
    </row>
    <row r="79" spans="1:27" ht="15.95" customHeight="1" x14ac:dyDescent="0.15">
      <c r="A79" s="1">
        <v>68</v>
      </c>
      <c r="B79" s="30">
        <v>1</v>
      </c>
      <c r="C79" s="21" t="s">
        <v>235</v>
      </c>
      <c r="D79" s="22">
        <v>3</v>
      </c>
      <c r="E79" s="22">
        <v>25</v>
      </c>
      <c r="F79" s="16" t="s">
        <v>237</v>
      </c>
      <c r="G79" s="23">
        <v>15</v>
      </c>
      <c r="H79" s="23">
        <v>6</v>
      </c>
      <c r="I79" s="16">
        <v>2</v>
      </c>
      <c r="J79" s="24"/>
      <c r="K79" s="13">
        <v>2</v>
      </c>
      <c r="L79" s="23"/>
      <c r="M79" s="5"/>
      <c r="N79" s="6"/>
      <c r="O79" s="7"/>
      <c r="P79" s="8"/>
      <c r="Q79" s="7"/>
      <c r="R79" s="19">
        <v>0</v>
      </c>
      <c r="S79" s="23">
        <v>1</v>
      </c>
      <c r="T79" s="5"/>
      <c r="U79" s="6">
        <v>1</v>
      </c>
      <c r="V79" s="7"/>
      <c r="W79" s="8"/>
      <c r="X79" s="7"/>
      <c r="Y79" s="7"/>
      <c r="Z79" s="12"/>
      <c r="AA79" s="19">
        <v>1</v>
      </c>
    </row>
    <row r="80" spans="1:27" ht="15.95" customHeight="1" x14ac:dyDescent="0.15">
      <c r="A80" s="1">
        <v>69</v>
      </c>
      <c r="B80" s="30">
        <v>1</v>
      </c>
      <c r="C80" s="21" t="s">
        <v>235</v>
      </c>
      <c r="D80" s="22">
        <v>3</v>
      </c>
      <c r="E80" s="22">
        <v>25</v>
      </c>
      <c r="F80" s="16" t="s">
        <v>237</v>
      </c>
      <c r="G80" s="23">
        <v>15</v>
      </c>
      <c r="H80" s="23">
        <v>6</v>
      </c>
      <c r="I80" s="16">
        <v>2</v>
      </c>
      <c r="J80" s="24"/>
      <c r="K80" s="13">
        <v>1</v>
      </c>
      <c r="L80" s="23">
        <v>1</v>
      </c>
      <c r="M80" s="5"/>
      <c r="N80" s="6">
        <v>1</v>
      </c>
      <c r="O80" s="7"/>
      <c r="P80" s="8"/>
      <c r="Q80" s="7"/>
      <c r="R80" s="19">
        <v>1</v>
      </c>
      <c r="S80" s="23"/>
      <c r="T80" s="5"/>
      <c r="U80" s="6"/>
      <c r="V80" s="7"/>
      <c r="W80" s="8"/>
      <c r="X80" s="7"/>
      <c r="Y80" s="7"/>
      <c r="Z80" s="12"/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235</v>
      </c>
      <c r="D81" s="22">
        <v>3</v>
      </c>
      <c r="E81" s="22">
        <v>25</v>
      </c>
      <c r="F81" s="16" t="s">
        <v>237</v>
      </c>
      <c r="G81" s="23">
        <v>15</v>
      </c>
      <c r="H81" s="23">
        <v>4</v>
      </c>
      <c r="I81" s="16">
        <v>2</v>
      </c>
      <c r="J81" s="24"/>
      <c r="K81" s="13">
        <v>1</v>
      </c>
      <c r="L81" s="23">
        <v>1</v>
      </c>
      <c r="M81" s="5"/>
      <c r="N81" s="6">
        <v>1</v>
      </c>
      <c r="O81" s="7">
        <v>1</v>
      </c>
      <c r="P81" s="8"/>
      <c r="Q81" s="7"/>
      <c r="R81" s="19">
        <v>2</v>
      </c>
      <c r="S81" s="23"/>
      <c r="T81" s="5"/>
      <c r="U81" s="6"/>
      <c r="V81" s="7"/>
      <c r="W81" s="8"/>
      <c r="X81" s="7"/>
      <c r="Y81" s="7"/>
      <c r="Z81" s="12"/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235</v>
      </c>
      <c r="D82" s="22">
        <v>3</v>
      </c>
      <c r="E82" s="22">
        <v>25</v>
      </c>
      <c r="F82" s="16" t="s">
        <v>237</v>
      </c>
      <c r="G82" s="23">
        <v>15</v>
      </c>
      <c r="H82" s="23">
        <v>2</v>
      </c>
      <c r="I82" s="16">
        <v>2</v>
      </c>
      <c r="J82" s="24"/>
      <c r="K82" s="13">
        <v>3</v>
      </c>
      <c r="L82" s="23">
        <v>1</v>
      </c>
      <c r="M82" s="5"/>
      <c r="N82" s="6">
        <v>1</v>
      </c>
      <c r="O82" s="7"/>
      <c r="P82" s="8"/>
      <c r="Q82" s="7"/>
      <c r="R82" s="19">
        <v>1</v>
      </c>
      <c r="S82" s="23">
        <v>1</v>
      </c>
      <c r="T82" s="5"/>
      <c r="U82" s="6">
        <v>1</v>
      </c>
      <c r="V82" s="7"/>
      <c r="W82" s="8"/>
      <c r="X82" s="7">
        <v>1</v>
      </c>
      <c r="Y82" s="7"/>
      <c r="Z82" s="12"/>
      <c r="AA82" s="19">
        <v>2</v>
      </c>
    </row>
    <row r="83" spans="1:27" ht="15.95" customHeight="1" x14ac:dyDescent="0.15">
      <c r="A83" s="1">
        <v>72</v>
      </c>
      <c r="B83" s="30">
        <v>1</v>
      </c>
      <c r="C83" s="21" t="s">
        <v>235</v>
      </c>
      <c r="D83" s="22">
        <v>3</v>
      </c>
      <c r="E83" s="22">
        <v>25</v>
      </c>
      <c r="F83" s="16" t="s">
        <v>237</v>
      </c>
      <c r="G83" s="23">
        <v>15</v>
      </c>
      <c r="H83" s="23">
        <v>3</v>
      </c>
      <c r="I83" s="16">
        <v>2</v>
      </c>
      <c r="J83" s="24"/>
      <c r="K83" s="13">
        <v>1</v>
      </c>
      <c r="L83" s="23">
        <v>1</v>
      </c>
      <c r="M83" s="5"/>
      <c r="N83" s="6"/>
      <c r="O83" s="7"/>
      <c r="P83" s="8">
        <v>1</v>
      </c>
      <c r="Q83" s="7"/>
      <c r="R83" s="19">
        <v>1</v>
      </c>
      <c r="S83" s="23"/>
      <c r="T83" s="5"/>
      <c r="U83" s="6"/>
      <c r="V83" s="7"/>
      <c r="W83" s="8"/>
      <c r="X83" s="7"/>
      <c r="Y83" s="7"/>
      <c r="Z83" s="12"/>
      <c r="AA83" s="19">
        <v>0</v>
      </c>
    </row>
    <row r="84" spans="1:27" ht="15.95" customHeight="1" x14ac:dyDescent="0.15">
      <c r="A84" s="1">
        <v>73</v>
      </c>
      <c r="B84" s="30">
        <v>1</v>
      </c>
      <c r="C84" s="21" t="s">
        <v>235</v>
      </c>
      <c r="D84" s="22">
        <v>3</v>
      </c>
      <c r="E84" s="22">
        <v>25</v>
      </c>
      <c r="F84" s="16" t="s">
        <v>237</v>
      </c>
      <c r="G84" s="23">
        <v>15</v>
      </c>
      <c r="H84" s="23">
        <v>7</v>
      </c>
      <c r="I84" s="16">
        <v>2</v>
      </c>
      <c r="J84" s="24"/>
      <c r="K84" s="13">
        <v>1</v>
      </c>
      <c r="L84" s="23">
        <v>1</v>
      </c>
      <c r="M84" s="5"/>
      <c r="N84" s="6">
        <v>1</v>
      </c>
      <c r="O84" s="7"/>
      <c r="P84" s="8"/>
      <c r="Q84" s="7"/>
      <c r="R84" s="19">
        <v>1</v>
      </c>
      <c r="S84" s="23"/>
      <c r="T84" s="5"/>
      <c r="U84" s="6"/>
      <c r="V84" s="7"/>
      <c r="W84" s="8"/>
      <c r="X84" s="7"/>
      <c r="Y84" s="7"/>
      <c r="Z84" s="12"/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235</v>
      </c>
      <c r="D85" s="22">
        <v>3</v>
      </c>
      <c r="E85" s="22">
        <v>25</v>
      </c>
      <c r="F85" s="16" t="s">
        <v>237</v>
      </c>
      <c r="G85" s="23">
        <v>15</v>
      </c>
      <c r="H85" s="23">
        <v>2</v>
      </c>
      <c r="I85" s="16">
        <v>2</v>
      </c>
      <c r="J85" s="24"/>
      <c r="K85" s="13">
        <v>1</v>
      </c>
      <c r="L85" s="23">
        <v>1</v>
      </c>
      <c r="M85" s="5"/>
      <c r="N85" s="6">
        <v>1</v>
      </c>
      <c r="O85" s="7"/>
      <c r="P85" s="8"/>
      <c r="Q85" s="7"/>
      <c r="R85" s="19">
        <v>1</v>
      </c>
      <c r="S85" s="23"/>
      <c r="T85" s="5"/>
      <c r="U85" s="6"/>
      <c r="V85" s="7"/>
      <c r="W85" s="8"/>
      <c r="X85" s="7"/>
      <c r="Y85" s="7"/>
      <c r="Z85" s="12"/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235</v>
      </c>
      <c r="D86" s="22">
        <v>3</v>
      </c>
      <c r="E86" s="22">
        <v>25</v>
      </c>
      <c r="F86" s="16" t="s">
        <v>237</v>
      </c>
      <c r="G86" s="23">
        <v>14</v>
      </c>
      <c r="H86" s="23">
        <v>9</v>
      </c>
      <c r="I86" s="16">
        <v>2</v>
      </c>
      <c r="J86" s="24"/>
      <c r="K86" s="13">
        <v>2</v>
      </c>
      <c r="L86" s="23"/>
      <c r="M86" s="5"/>
      <c r="N86" s="6"/>
      <c r="O86" s="7"/>
      <c r="P86" s="8"/>
      <c r="Q86" s="7"/>
      <c r="R86" s="19">
        <v>0</v>
      </c>
      <c r="S86" s="23">
        <v>1</v>
      </c>
      <c r="T86" s="5"/>
      <c r="U86" s="6"/>
      <c r="V86" s="7"/>
      <c r="W86" s="8"/>
      <c r="X86" s="7"/>
      <c r="Y86" s="7">
        <v>1</v>
      </c>
      <c r="Z86" s="12"/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235</v>
      </c>
      <c r="D87" s="22">
        <v>3</v>
      </c>
      <c r="E87" s="22">
        <v>25</v>
      </c>
      <c r="F87" s="16" t="s">
        <v>237</v>
      </c>
      <c r="G87" s="23">
        <v>15</v>
      </c>
      <c r="H87" s="23">
        <v>3</v>
      </c>
      <c r="I87" s="16">
        <v>2</v>
      </c>
      <c r="J87" s="24"/>
      <c r="K87" s="13">
        <v>2</v>
      </c>
      <c r="L87" s="23"/>
      <c r="M87" s="5"/>
      <c r="N87" s="6"/>
      <c r="O87" s="7"/>
      <c r="P87" s="8"/>
      <c r="Q87" s="7"/>
      <c r="R87" s="19">
        <v>0</v>
      </c>
      <c r="S87" s="23">
        <v>1</v>
      </c>
      <c r="T87" s="5"/>
      <c r="U87" s="6">
        <v>1</v>
      </c>
      <c r="V87" s="7"/>
      <c r="W87" s="8"/>
      <c r="X87" s="7"/>
      <c r="Y87" s="7"/>
      <c r="Z87" s="12"/>
      <c r="AA87" s="19">
        <v>1</v>
      </c>
    </row>
    <row r="88" spans="1:27" ht="15.95" customHeight="1" x14ac:dyDescent="0.15">
      <c r="A88" s="1">
        <v>77</v>
      </c>
      <c r="B88" s="30">
        <v>1</v>
      </c>
      <c r="C88" s="21" t="s">
        <v>235</v>
      </c>
      <c r="D88" s="22">
        <v>3</v>
      </c>
      <c r="E88" s="22">
        <v>25</v>
      </c>
      <c r="F88" s="16" t="s">
        <v>237</v>
      </c>
      <c r="G88" s="23">
        <v>15</v>
      </c>
      <c r="H88" s="23">
        <v>4</v>
      </c>
      <c r="I88" s="16">
        <v>2</v>
      </c>
      <c r="J88" s="24"/>
      <c r="K88" s="13">
        <v>1</v>
      </c>
      <c r="L88" s="23">
        <v>1</v>
      </c>
      <c r="M88" s="5"/>
      <c r="N88" s="6">
        <v>1</v>
      </c>
      <c r="O88" s="7"/>
      <c r="P88" s="8"/>
      <c r="Q88" s="7"/>
      <c r="R88" s="19">
        <v>1</v>
      </c>
      <c r="S88" s="23"/>
      <c r="T88" s="5"/>
      <c r="U88" s="6"/>
      <c r="V88" s="7"/>
      <c r="W88" s="8"/>
      <c r="X88" s="7"/>
      <c r="Y88" s="7"/>
      <c r="Z88" s="12"/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235</v>
      </c>
      <c r="D89" s="22">
        <v>3</v>
      </c>
      <c r="E89" s="22">
        <v>25</v>
      </c>
      <c r="F89" s="16" t="s">
        <v>237</v>
      </c>
      <c r="G89" s="23">
        <v>15</v>
      </c>
      <c r="H89" s="23">
        <v>4</v>
      </c>
      <c r="I89" s="16">
        <v>2</v>
      </c>
      <c r="J89" s="24"/>
      <c r="K89" s="13">
        <v>1</v>
      </c>
      <c r="L89" s="23">
        <v>1</v>
      </c>
      <c r="M89" s="5">
        <v>1</v>
      </c>
      <c r="N89" s="6"/>
      <c r="O89" s="7"/>
      <c r="P89" s="8"/>
      <c r="Q89" s="7"/>
      <c r="R89" s="19">
        <v>1</v>
      </c>
      <c r="S89" s="23"/>
      <c r="T89" s="5"/>
      <c r="U89" s="6"/>
      <c r="V89" s="7"/>
      <c r="W89" s="8"/>
      <c r="X89" s="7"/>
      <c r="Y89" s="7"/>
      <c r="Z89" s="12"/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235</v>
      </c>
      <c r="D90" s="22">
        <v>3</v>
      </c>
      <c r="E90" s="22">
        <v>25</v>
      </c>
      <c r="F90" s="16" t="s">
        <v>237</v>
      </c>
      <c r="G90" s="23">
        <v>15</v>
      </c>
      <c r="H90" s="23">
        <v>2</v>
      </c>
      <c r="I90" s="16">
        <v>2</v>
      </c>
      <c r="J90" s="24"/>
      <c r="K90" s="13">
        <v>1</v>
      </c>
      <c r="L90" s="23">
        <v>1</v>
      </c>
      <c r="M90" s="5"/>
      <c r="N90" s="6">
        <v>1</v>
      </c>
      <c r="O90" s="7"/>
      <c r="P90" s="8"/>
      <c r="Q90" s="7"/>
      <c r="R90" s="19">
        <v>1</v>
      </c>
      <c r="S90" s="23"/>
      <c r="T90" s="5"/>
      <c r="U90" s="6"/>
      <c r="V90" s="7"/>
      <c r="W90" s="8"/>
      <c r="X90" s="7"/>
      <c r="Y90" s="7"/>
      <c r="Z90" s="12"/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235</v>
      </c>
      <c r="D91" s="22">
        <v>3</v>
      </c>
      <c r="E91" s="22">
        <v>25</v>
      </c>
      <c r="F91" s="16" t="s">
        <v>237</v>
      </c>
      <c r="G91" s="23">
        <v>15</v>
      </c>
      <c r="H91" s="23">
        <v>4</v>
      </c>
      <c r="I91" s="16">
        <v>2</v>
      </c>
      <c r="J91" s="24"/>
      <c r="K91" s="13">
        <v>3</v>
      </c>
      <c r="L91" s="23">
        <v>1</v>
      </c>
      <c r="M91" s="5"/>
      <c r="N91" s="6"/>
      <c r="O91" s="7">
        <v>1</v>
      </c>
      <c r="P91" s="8"/>
      <c r="Q91" s="7"/>
      <c r="R91" s="19">
        <v>1</v>
      </c>
      <c r="S91" s="23">
        <v>1</v>
      </c>
      <c r="T91" s="5"/>
      <c r="U91" s="6">
        <v>1</v>
      </c>
      <c r="V91" s="7"/>
      <c r="W91" s="8"/>
      <c r="X91" s="7"/>
      <c r="Y91" s="7"/>
      <c r="Z91" s="12"/>
      <c r="AA91" s="19">
        <v>1</v>
      </c>
    </row>
    <row r="92" spans="1:27" ht="15.95" customHeight="1" x14ac:dyDescent="0.15">
      <c r="A92" s="1">
        <v>81</v>
      </c>
      <c r="B92" s="30">
        <v>1</v>
      </c>
      <c r="C92" s="21" t="s">
        <v>235</v>
      </c>
      <c r="D92" s="22">
        <v>3</v>
      </c>
      <c r="E92" s="22">
        <v>25</v>
      </c>
      <c r="F92" s="16" t="s">
        <v>237</v>
      </c>
      <c r="G92" s="23">
        <v>15</v>
      </c>
      <c r="H92" s="23">
        <v>3</v>
      </c>
      <c r="I92" s="16">
        <v>2</v>
      </c>
      <c r="J92" s="24"/>
      <c r="K92" s="13">
        <v>2</v>
      </c>
      <c r="L92" s="23"/>
      <c r="M92" s="5"/>
      <c r="N92" s="6"/>
      <c r="O92" s="7"/>
      <c r="P92" s="8"/>
      <c r="Q92" s="7"/>
      <c r="R92" s="19">
        <v>0</v>
      </c>
      <c r="S92" s="23">
        <v>1</v>
      </c>
      <c r="T92" s="5"/>
      <c r="U92" s="6"/>
      <c r="V92" s="7"/>
      <c r="W92" s="8"/>
      <c r="X92" s="7"/>
      <c r="Y92" s="7">
        <v>1</v>
      </c>
      <c r="Z92" s="12"/>
      <c r="AA92" s="19">
        <v>1</v>
      </c>
    </row>
    <row r="93" spans="1:27" ht="15.95" customHeight="1" x14ac:dyDescent="0.15">
      <c r="A93" s="1">
        <v>82</v>
      </c>
      <c r="B93" s="30">
        <v>1</v>
      </c>
      <c r="C93" s="21" t="s">
        <v>235</v>
      </c>
      <c r="D93" s="22">
        <v>3</v>
      </c>
      <c r="E93" s="22">
        <v>25</v>
      </c>
      <c r="F93" s="16" t="s">
        <v>237</v>
      </c>
      <c r="G93" s="23">
        <v>15</v>
      </c>
      <c r="H93" s="23">
        <v>3</v>
      </c>
      <c r="I93" s="16">
        <v>2</v>
      </c>
      <c r="J93" s="24"/>
      <c r="K93" s="13">
        <v>1</v>
      </c>
      <c r="L93" s="23">
        <v>1</v>
      </c>
      <c r="M93" s="5"/>
      <c r="N93" s="6">
        <v>1</v>
      </c>
      <c r="O93" s="7"/>
      <c r="P93" s="8"/>
      <c r="Q93" s="7"/>
      <c r="R93" s="19">
        <v>1</v>
      </c>
      <c r="S93" s="23"/>
      <c r="T93" s="5"/>
      <c r="U93" s="6"/>
      <c r="V93" s="7"/>
      <c r="W93" s="8"/>
      <c r="X93" s="7"/>
      <c r="Y93" s="7"/>
      <c r="Z93" s="12"/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235</v>
      </c>
      <c r="D94" s="22">
        <v>3</v>
      </c>
      <c r="E94" s="22">
        <v>25</v>
      </c>
      <c r="F94" s="16" t="s">
        <v>237</v>
      </c>
      <c r="G94" s="23">
        <v>15</v>
      </c>
      <c r="H94" s="23">
        <v>4</v>
      </c>
      <c r="I94" s="16">
        <v>2</v>
      </c>
      <c r="J94" s="24"/>
      <c r="K94" s="13">
        <v>1</v>
      </c>
      <c r="L94" s="23">
        <v>1</v>
      </c>
      <c r="M94" s="5"/>
      <c r="N94" s="6">
        <v>1</v>
      </c>
      <c r="O94" s="7"/>
      <c r="P94" s="8"/>
      <c r="Q94" s="7"/>
      <c r="R94" s="19">
        <v>1</v>
      </c>
      <c r="S94" s="23"/>
      <c r="T94" s="5"/>
      <c r="U94" s="6"/>
      <c r="V94" s="7"/>
      <c r="W94" s="8"/>
      <c r="X94" s="7"/>
      <c r="Y94" s="7"/>
      <c r="Z94" s="12"/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235</v>
      </c>
      <c r="D95" s="22">
        <v>3</v>
      </c>
      <c r="E95" s="22">
        <v>25</v>
      </c>
      <c r="F95" s="16" t="s">
        <v>237</v>
      </c>
      <c r="G95" s="23">
        <v>15</v>
      </c>
      <c r="H95" s="23">
        <v>7</v>
      </c>
      <c r="I95" s="16">
        <v>2</v>
      </c>
      <c r="J95" s="24"/>
      <c r="K95" s="13">
        <v>1</v>
      </c>
      <c r="L95" s="23">
        <v>1</v>
      </c>
      <c r="M95" s="5"/>
      <c r="N95" s="6">
        <v>1</v>
      </c>
      <c r="O95" s="7"/>
      <c r="P95" s="8"/>
      <c r="Q95" s="7"/>
      <c r="R95" s="19">
        <v>1</v>
      </c>
      <c r="S95" s="23"/>
      <c r="T95" s="5"/>
      <c r="U95" s="6"/>
      <c r="V95" s="7"/>
      <c r="W95" s="8"/>
      <c r="X95" s="7"/>
      <c r="Y95" s="7"/>
      <c r="Z95" s="12"/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235</v>
      </c>
      <c r="D96" s="22">
        <v>3</v>
      </c>
      <c r="E96" s="22">
        <v>25</v>
      </c>
      <c r="F96" s="16" t="s">
        <v>237</v>
      </c>
      <c r="G96" s="23">
        <v>14</v>
      </c>
      <c r="H96" s="23">
        <v>1</v>
      </c>
      <c r="I96" s="16">
        <v>2</v>
      </c>
      <c r="J96" s="24"/>
      <c r="K96" s="13">
        <v>3</v>
      </c>
      <c r="L96" s="23">
        <v>1</v>
      </c>
      <c r="M96" s="5">
        <v>1</v>
      </c>
      <c r="N96" s="6"/>
      <c r="O96" s="7"/>
      <c r="P96" s="8"/>
      <c r="Q96" s="7"/>
      <c r="R96" s="19">
        <v>1</v>
      </c>
      <c r="S96" s="23">
        <v>1</v>
      </c>
      <c r="T96" s="5"/>
      <c r="U96" s="6">
        <v>1</v>
      </c>
      <c r="V96" s="7"/>
      <c r="W96" s="8"/>
      <c r="X96" s="7"/>
      <c r="Y96" s="7"/>
      <c r="Z96" s="12"/>
      <c r="AA96" s="19">
        <v>1</v>
      </c>
    </row>
    <row r="97" spans="1:27" ht="15.95" customHeight="1" x14ac:dyDescent="0.15">
      <c r="A97" s="1">
        <v>86</v>
      </c>
      <c r="B97" s="30">
        <v>1</v>
      </c>
      <c r="C97" s="21" t="s">
        <v>235</v>
      </c>
      <c r="D97" s="22">
        <v>3</v>
      </c>
      <c r="E97" s="22">
        <v>25</v>
      </c>
      <c r="F97" s="16" t="s">
        <v>237</v>
      </c>
      <c r="G97" s="23">
        <v>15</v>
      </c>
      <c r="H97" s="23">
        <v>3</v>
      </c>
      <c r="I97" s="16">
        <v>2</v>
      </c>
      <c r="J97" s="24"/>
      <c r="K97" s="13">
        <v>1</v>
      </c>
      <c r="L97" s="23">
        <v>1</v>
      </c>
      <c r="M97" s="5">
        <v>1</v>
      </c>
      <c r="N97" s="6"/>
      <c r="O97" s="7"/>
      <c r="P97" s="8"/>
      <c r="Q97" s="7"/>
      <c r="R97" s="19">
        <v>1</v>
      </c>
      <c r="S97" s="23"/>
      <c r="T97" s="5"/>
      <c r="U97" s="6"/>
      <c r="V97" s="7"/>
      <c r="W97" s="8"/>
      <c r="X97" s="7"/>
      <c r="Y97" s="7"/>
      <c r="Z97" s="12"/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235</v>
      </c>
      <c r="D98" s="22">
        <v>3</v>
      </c>
      <c r="E98" s="22">
        <v>25</v>
      </c>
      <c r="F98" s="16" t="s">
        <v>237</v>
      </c>
      <c r="G98" s="23">
        <v>15</v>
      </c>
      <c r="H98" s="23">
        <v>4</v>
      </c>
      <c r="I98" s="16">
        <v>2</v>
      </c>
      <c r="J98" s="24"/>
      <c r="K98" s="13">
        <v>1</v>
      </c>
      <c r="L98" s="23">
        <v>1</v>
      </c>
      <c r="M98" s="5"/>
      <c r="N98" s="6">
        <v>1</v>
      </c>
      <c r="O98" s="7"/>
      <c r="P98" s="8"/>
      <c r="Q98" s="7"/>
      <c r="R98" s="19">
        <v>1</v>
      </c>
      <c r="S98" s="23"/>
      <c r="T98" s="5"/>
      <c r="U98" s="6"/>
      <c r="V98" s="7"/>
      <c r="W98" s="8"/>
      <c r="X98" s="7"/>
      <c r="Y98" s="7"/>
      <c r="Z98" s="12"/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235</v>
      </c>
      <c r="D99" s="22">
        <v>3</v>
      </c>
      <c r="E99" s="22">
        <v>25</v>
      </c>
      <c r="F99" s="16" t="s">
        <v>237</v>
      </c>
      <c r="G99" s="23">
        <v>15</v>
      </c>
      <c r="H99" s="23">
        <v>2</v>
      </c>
      <c r="I99" s="16">
        <v>2</v>
      </c>
      <c r="J99" s="24"/>
      <c r="K99" s="13">
        <v>2</v>
      </c>
      <c r="L99" s="23"/>
      <c r="M99" s="5"/>
      <c r="N99" s="6"/>
      <c r="O99" s="7"/>
      <c r="P99" s="8"/>
      <c r="Q99" s="7"/>
      <c r="R99" s="19">
        <v>0</v>
      </c>
      <c r="S99" s="23">
        <v>1</v>
      </c>
      <c r="T99" s="5"/>
      <c r="U99" s="6">
        <v>1</v>
      </c>
      <c r="V99" s="7"/>
      <c r="W99" s="8"/>
      <c r="X99" s="7"/>
      <c r="Y99" s="7"/>
      <c r="Z99" s="12"/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 t="s">
        <v>235</v>
      </c>
      <c r="D100" s="22">
        <v>3</v>
      </c>
      <c r="E100" s="22">
        <v>25</v>
      </c>
      <c r="F100" s="16" t="s">
        <v>237</v>
      </c>
      <c r="G100" s="23">
        <v>15</v>
      </c>
      <c r="H100" s="23">
        <v>2</v>
      </c>
      <c r="I100" s="16">
        <v>2</v>
      </c>
      <c r="J100" s="24"/>
      <c r="K100" s="13">
        <v>1</v>
      </c>
      <c r="L100" s="23">
        <v>1</v>
      </c>
      <c r="M100" s="5"/>
      <c r="N100" s="6">
        <v>1</v>
      </c>
      <c r="O100" s="7"/>
      <c r="P100" s="8"/>
      <c r="Q100" s="7"/>
      <c r="R100" s="19">
        <v>1</v>
      </c>
      <c r="S100" s="23"/>
      <c r="T100" s="5"/>
      <c r="U100" s="6"/>
      <c r="V100" s="7"/>
      <c r="W100" s="8"/>
      <c r="X100" s="7"/>
      <c r="Y100" s="7"/>
      <c r="Z100" s="12"/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235</v>
      </c>
      <c r="D101" s="22">
        <v>3</v>
      </c>
      <c r="E101" s="22">
        <v>25</v>
      </c>
      <c r="F101" s="16" t="s">
        <v>237</v>
      </c>
      <c r="G101" s="23">
        <v>14</v>
      </c>
      <c r="H101" s="23">
        <v>2</v>
      </c>
      <c r="I101" s="16">
        <v>2</v>
      </c>
      <c r="J101" s="24"/>
      <c r="K101" s="13">
        <v>3</v>
      </c>
      <c r="L101" s="23">
        <v>1</v>
      </c>
      <c r="M101" s="5"/>
      <c r="N101" s="6">
        <v>1</v>
      </c>
      <c r="O101" s="7"/>
      <c r="P101" s="8"/>
      <c r="Q101" s="7"/>
      <c r="R101" s="19">
        <v>1</v>
      </c>
      <c r="S101" s="23">
        <v>1</v>
      </c>
      <c r="T101" s="5"/>
      <c r="U101" s="6">
        <v>1</v>
      </c>
      <c r="V101" s="7"/>
      <c r="W101" s="8"/>
      <c r="X101" s="7">
        <v>1</v>
      </c>
      <c r="Y101" s="7"/>
      <c r="Z101" s="12"/>
      <c r="AA101" s="19">
        <v>2</v>
      </c>
    </row>
    <row r="102" spans="1:27" ht="15.95" customHeight="1" x14ac:dyDescent="0.15">
      <c r="A102" s="1">
        <v>91</v>
      </c>
      <c r="B102" s="30">
        <v>1</v>
      </c>
      <c r="C102" s="21" t="s">
        <v>235</v>
      </c>
      <c r="D102" s="22">
        <v>3</v>
      </c>
      <c r="E102" s="22">
        <v>25</v>
      </c>
      <c r="F102" s="16" t="s">
        <v>237</v>
      </c>
      <c r="G102" s="23">
        <v>14</v>
      </c>
      <c r="H102" s="23">
        <v>6</v>
      </c>
      <c r="I102" s="16">
        <v>2</v>
      </c>
      <c r="J102" s="24"/>
      <c r="K102" s="13">
        <v>2</v>
      </c>
      <c r="L102" s="23"/>
      <c r="M102" s="5"/>
      <c r="N102" s="6"/>
      <c r="O102" s="7"/>
      <c r="P102" s="8"/>
      <c r="Q102" s="7"/>
      <c r="R102" s="19">
        <v>0</v>
      </c>
      <c r="S102" s="23">
        <v>2</v>
      </c>
      <c r="T102" s="5"/>
      <c r="U102" s="6"/>
      <c r="V102" s="7">
        <v>1</v>
      </c>
      <c r="W102" s="8"/>
      <c r="X102" s="7"/>
      <c r="Y102" s="7"/>
      <c r="Z102" s="12"/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 t="s">
        <v>235</v>
      </c>
      <c r="D103" s="22">
        <v>3</v>
      </c>
      <c r="E103" s="22">
        <v>25</v>
      </c>
      <c r="F103" s="16" t="s">
        <v>237</v>
      </c>
      <c r="G103" s="23">
        <v>14</v>
      </c>
      <c r="H103" s="23">
        <v>3</v>
      </c>
      <c r="I103" s="16">
        <v>2</v>
      </c>
      <c r="J103" s="24"/>
      <c r="K103" s="13">
        <v>2</v>
      </c>
      <c r="L103" s="23"/>
      <c r="M103" s="5"/>
      <c r="N103" s="6"/>
      <c r="O103" s="7"/>
      <c r="P103" s="8"/>
      <c r="Q103" s="7"/>
      <c r="R103" s="19">
        <v>0</v>
      </c>
      <c r="S103" s="23">
        <v>1</v>
      </c>
      <c r="T103" s="5"/>
      <c r="U103" s="6"/>
      <c r="V103" s="7"/>
      <c r="W103" s="8"/>
      <c r="X103" s="7"/>
      <c r="Y103" s="7">
        <v>1</v>
      </c>
      <c r="Z103" s="12"/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 t="s">
        <v>235</v>
      </c>
      <c r="D104" s="22">
        <v>3</v>
      </c>
      <c r="E104" s="22">
        <v>25</v>
      </c>
      <c r="F104" s="16" t="s">
        <v>237</v>
      </c>
      <c r="G104" s="23">
        <v>14</v>
      </c>
      <c r="H104" s="23">
        <v>2</v>
      </c>
      <c r="I104" s="16">
        <v>2</v>
      </c>
      <c r="J104" s="24"/>
      <c r="K104" s="13">
        <v>3</v>
      </c>
      <c r="L104" s="23">
        <v>1</v>
      </c>
      <c r="M104" s="5"/>
      <c r="N104" s="6">
        <v>1</v>
      </c>
      <c r="O104" s="7"/>
      <c r="P104" s="8"/>
      <c r="Q104" s="7"/>
      <c r="R104" s="19">
        <v>1</v>
      </c>
      <c r="S104" s="23">
        <v>1</v>
      </c>
      <c r="T104" s="5"/>
      <c r="U104" s="6">
        <v>1</v>
      </c>
      <c r="V104" s="7"/>
      <c r="W104" s="8"/>
      <c r="X104" s="7"/>
      <c r="Y104" s="7"/>
      <c r="Z104" s="12"/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 t="s">
        <v>235</v>
      </c>
      <c r="D105" s="22">
        <v>3</v>
      </c>
      <c r="E105" s="22">
        <v>25</v>
      </c>
      <c r="F105" s="16" t="s">
        <v>237</v>
      </c>
      <c r="G105" s="23">
        <v>15</v>
      </c>
      <c r="H105" s="23">
        <v>2</v>
      </c>
      <c r="I105" s="16">
        <v>2</v>
      </c>
      <c r="J105" s="24"/>
      <c r="K105" s="13">
        <v>1</v>
      </c>
      <c r="L105" s="23">
        <v>1</v>
      </c>
      <c r="M105" s="5"/>
      <c r="N105" s="6">
        <v>1</v>
      </c>
      <c r="O105" s="7"/>
      <c r="P105" s="8"/>
      <c r="Q105" s="7"/>
      <c r="R105" s="19">
        <v>1</v>
      </c>
      <c r="S105" s="23"/>
      <c r="T105" s="5"/>
      <c r="U105" s="6"/>
      <c r="V105" s="7"/>
      <c r="W105" s="8"/>
      <c r="X105" s="7"/>
      <c r="Y105" s="7"/>
      <c r="Z105" s="12"/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235</v>
      </c>
      <c r="D106" s="22">
        <v>3</v>
      </c>
      <c r="E106" s="22">
        <v>25</v>
      </c>
      <c r="F106" s="16" t="s">
        <v>237</v>
      </c>
      <c r="G106" s="23">
        <v>15</v>
      </c>
      <c r="H106" s="23">
        <v>2</v>
      </c>
      <c r="I106" s="16">
        <v>2</v>
      </c>
      <c r="J106" s="24"/>
      <c r="K106" s="13">
        <v>2</v>
      </c>
      <c r="L106" s="23"/>
      <c r="M106" s="5"/>
      <c r="N106" s="6"/>
      <c r="O106" s="7"/>
      <c r="P106" s="8"/>
      <c r="Q106" s="7"/>
      <c r="R106" s="19">
        <v>0</v>
      </c>
      <c r="S106" s="23">
        <v>1</v>
      </c>
      <c r="T106" s="5"/>
      <c r="U106" s="6"/>
      <c r="V106" s="7">
        <v>1</v>
      </c>
      <c r="W106" s="8"/>
      <c r="X106" s="7"/>
      <c r="Y106" s="7"/>
      <c r="Z106" s="12"/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 t="s">
        <v>235</v>
      </c>
      <c r="D107" s="22">
        <v>3</v>
      </c>
      <c r="E107" s="22">
        <v>25</v>
      </c>
      <c r="F107" s="16" t="s">
        <v>237</v>
      </c>
      <c r="G107" s="23">
        <v>15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/>
      <c r="N107" s="6">
        <v>1</v>
      </c>
      <c r="O107" s="7"/>
      <c r="P107" s="8"/>
      <c r="Q107" s="7"/>
      <c r="R107" s="19">
        <v>1</v>
      </c>
      <c r="S107" s="23"/>
      <c r="T107" s="5"/>
      <c r="U107" s="6"/>
      <c r="V107" s="7"/>
      <c r="W107" s="8"/>
      <c r="X107" s="7"/>
      <c r="Y107" s="7"/>
      <c r="Z107" s="12"/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235</v>
      </c>
      <c r="D108" s="22">
        <v>3</v>
      </c>
      <c r="E108" s="22">
        <v>25</v>
      </c>
      <c r="F108" s="16" t="s">
        <v>237</v>
      </c>
      <c r="G108" s="23">
        <v>14</v>
      </c>
      <c r="H108" s="23">
        <v>3</v>
      </c>
      <c r="I108" s="16">
        <v>2</v>
      </c>
      <c r="J108" s="24"/>
      <c r="K108" s="13">
        <v>1</v>
      </c>
      <c r="L108" s="23">
        <v>1</v>
      </c>
      <c r="M108" s="5"/>
      <c r="N108" s="6">
        <v>1</v>
      </c>
      <c r="O108" s="7">
        <v>1</v>
      </c>
      <c r="P108" s="8"/>
      <c r="Q108" s="7"/>
      <c r="R108" s="19">
        <v>2</v>
      </c>
      <c r="S108" s="23"/>
      <c r="T108" s="5"/>
      <c r="U108" s="6"/>
      <c r="V108" s="7"/>
      <c r="W108" s="8"/>
      <c r="X108" s="7"/>
      <c r="Y108" s="7"/>
      <c r="Z108" s="12"/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235</v>
      </c>
      <c r="D109" s="22">
        <v>3</v>
      </c>
      <c r="E109" s="22">
        <v>25</v>
      </c>
      <c r="F109" s="16" t="s">
        <v>237</v>
      </c>
      <c r="G109" s="23">
        <v>14</v>
      </c>
      <c r="H109" s="23">
        <v>5</v>
      </c>
      <c r="I109" s="16">
        <v>2</v>
      </c>
      <c r="J109" s="24"/>
      <c r="K109" s="13">
        <v>2</v>
      </c>
      <c r="L109" s="23"/>
      <c r="M109" s="5"/>
      <c r="N109" s="6"/>
      <c r="O109" s="7"/>
      <c r="P109" s="8"/>
      <c r="Q109" s="7"/>
      <c r="R109" s="19">
        <v>0</v>
      </c>
      <c r="S109" s="23">
        <v>1</v>
      </c>
      <c r="T109" s="5"/>
      <c r="U109" s="6">
        <v>1</v>
      </c>
      <c r="V109" s="7"/>
      <c r="W109" s="8"/>
      <c r="X109" s="7"/>
      <c r="Y109" s="7"/>
      <c r="Z109" s="12"/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 t="s">
        <v>235</v>
      </c>
      <c r="D110" s="22">
        <v>3</v>
      </c>
      <c r="E110" s="22">
        <v>25</v>
      </c>
      <c r="F110" s="16" t="s">
        <v>237</v>
      </c>
      <c r="G110" s="23">
        <v>14</v>
      </c>
      <c r="H110" s="23">
        <v>4</v>
      </c>
      <c r="I110" s="16">
        <v>2</v>
      </c>
      <c r="J110" s="24"/>
      <c r="K110" s="13">
        <v>1</v>
      </c>
      <c r="L110" s="23">
        <v>1</v>
      </c>
      <c r="M110" s="5"/>
      <c r="N110" s="6"/>
      <c r="O110" s="7"/>
      <c r="P110" s="8">
        <v>1</v>
      </c>
      <c r="Q110" s="7"/>
      <c r="R110" s="19">
        <v>1</v>
      </c>
      <c r="S110" s="23"/>
      <c r="T110" s="5"/>
      <c r="U110" s="6"/>
      <c r="V110" s="7"/>
      <c r="W110" s="8"/>
      <c r="X110" s="7"/>
      <c r="Y110" s="7"/>
      <c r="Z110" s="12"/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 t="s">
        <v>235</v>
      </c>
      <c r="D111" s="22">
        <v>3</v>
      </c>
      <c r="E111" s="22">
        <v>25</v>
      </c>
      <c r="F111" s="16" t="s">
        <v>237</v>
      </c>
      <c r="G111" s="23">
        <v>15</v>
      </c>
      <c r="H111" s="23">
        <v>2</v>
      </c>
      <c r="I111" s="16">
        <v>2</v>
      </c>
      <c r="J111" s="24"/>
      <c r="K111" s="13">
        <v>2</v>
      </c>
      <c r="L111" s="23"/>
      <c r="M111" s="5"/>
      <c r="N111" s="6"/>
      <c r="O111" s="7"/>
      <c r="P111" s="8"/>
      <c r="Q111" s="7"/>
      <c r="R111" s="19">
        <v>0</v>
      </c>
      <c r="S111" s="23">
        <v>1</v>
      </c>
      <c r="T111" s="5"/>
      <c r="U111" s="6">
        <v>1</v>
      </c>
      <c r="V111" s="7"/>
      <c r="W111" s="8"/>
      <c r="X111" s="7"/>
      <c r="Y111" s="7"/>
      <c r="Z111" s="12"/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 t="s">
        <v>235</v>
      </c>
      <c r="D112" s="22">
        <v>3</v>
      </c>
      <c r="E112" s="22">
        <v>25</v>
      </c>
      <c r="F112" s="16" t="s">
        <v>237</v>
      </c>
      <c r="G112" s="23">
        <v>15</v>
      </c>
      <c r="H112" s="23">
        <v>3</v>
      </c>
      <c r="I112" s="16">
        <v>2</v>
      </c>
      <c r="J112" s="24"/>
      <c r="K112" s="13">
        <v>2</v>
      </c>
      <c r="L112" s="23"/>
      <c r="M112" s="5"/>
      <c r="N112" s="6"/>
      <c r="O112" s="7"/>
      <c r="P112" s="8"/>
      <c r="Q112" s="7"/>
      <c r="R112" s="19">
        <v>0</v>
      </c>
      <c r="S112" s="23">
        <v>1</v>
      </c>
      <c r="T112" s="5"/>
      <c r="U112" s="6">
        <v>1</v>
      </c>
      <c r="V112" s="7"/>
      <c r="W112" s="8"/>
      <c r="X112" s="7"/>
      <c r="Y112" s="7"/>
      <c r="Z112" s="12"/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 t="s">
        <v>235</v>
      </c>
      <c r="D113" s="22">
        <v>3</v>
      </c>
      <c r="E113" s="22">
        <v>25</v>
      </c>
      <c r="F113" s="16" t="s">
        <v>237</v>
      </c>
      <c r="G113" s="23">
        <v>14</v>
      </c>
      <c r="H113" s="23">
        <v>6</v>
      </c>
      <c r="I113" s="16">
        <v>2</v>
      </c>
      <c r="J113" s="24"/>
      <c r="K113" s="13">
        <v>1</v>
      </c>
      <c r="L113" s="23">
        <v>1</v>
      </c>
      <c r="M113" s="5"/>
      <c r="N113" s="6"/>
      <c r="O113" s="7"/>
      <c r="P113" s="8">
        <v>1</v>
      </c>
      <c r="Q113" s="7"/>
      <c r="R113" s="19">
        <v>1</v>
      </c>
      <c r="S113" s="23"/>
      <c r="T113" s="5"/>
      <c r="U113" s="6"/>
      <c r="V113" s="7"/>
      <c r="W113" s="8"/>
      <c r="X113" s="7"/>
      <c r="Y113" s="7"/>
      <c r="Z113" s="12"/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235</v>
      </c>
      <c r="D114" s="22">
        <v>3</v>
      </c>
      <c r="E114" s="22">
        <v>25</v>
      </c>
      <c r="F114" s="16" t="s">
        <v>237</v>
      </c>
      <c r="G114" s="23">
        <v>14</v>
      </c>
      <c r="H114" s="23">
        <v>3</v>
      </c>
      <c r="I114" s="16">
        <v>2</v>
      </c>
      <c r="J114" s="24"/>
      <c r="K114" s="13">
        <v>1</v>
      </c>
      <c r="L114" s="23">
        <v>1</v>
      </c>
      <c r="M114" s="5">
        <v>1</v>
      </c>
      <c r="N114" s="6"/>
      <c r="O114" s="7"/>
      <c r="P114" s="8"/>
      <c r="Q114" s="7"/>
      <c r="R114" s="19">
        <v>1</v>
      </c>
      <c r="S114" s="23"/>
      <c r="T114" s="5"/>
      <c r="U114" s="6"/>
      <c r="V114" s="7"/>
      <c r="W114" s="8"/>
      <c r="X114" s="7"/>
      <c r="Y114" s="7"/>
      <c r="Z114" s="12"/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 t="s">
        <v>235</v>
      </c>
      <c r="D115" s="22">
        <v>3</v>
      </c>
      <c r="E115" s="22">
        <v>25</v>
      </c>
      <c r="F115" s="16" t="s">
        <v>237</v>
      </c>
      <c r="G115" s="23">
        <v>14</v>
      </c>
      <c r="H115" s="23">
        <v>6</v>
      </c>
      <c r="I115" s="16">
        <v>2</v>
      </c>
      <c r="J115" s="24"/>
      <c r="K115" s="13">
        <v>1</v>
      </c>
      <c r="L115" s="23">
        <v>1</v>
      </c>
      <c r="M115" s="5"/>
      <c r="N115" s="6"/>
      <c r="O115" s="7">
        <v>1</v>
      </c>
      <c r="P115" s="8"/>
      <c r="Q115" s="7"/>
      <c r="R115" s="19">
        <v>1</v>
      </c>
      <c r="S115" s="23"/>
      <c r="T115" s="5"/>
      <c r="U115" s="6"/>
      <c r="V115" s="7"/>
      <c r="W115" s="8"/>
      <c r="X115" s="7"/>
      <c r="Y115" s="7"/>
      <c r="Z115" s="12"/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235</v>
      </c>
      <c r="D116" s="22">
        <v>3</v>
      </c>
      <c r="E116" s="22">
        <v>25</v>
      </c>
      <c r="F116" s="16" t="s">
        <v>237</v>
      </c>
      <c r="G116" s="23">
        <v>14</v>
      </c>
      <c r="H116" s="23">
        <v>5</v>
      </c>
      <c r="I116" s="16">
        <v>2</v>
      </c>
      <c r="J116" s="24"/>
      <c r="K116" s="13">
        <v>1</v>
      </c>
      <c r="L116" s="23">
        <v>1</v>
      </c>
      <c r="M116" s="5"/>
      <c r="N116" s="6"/>
      <c r="O116" s="7">
        <v>1</v>
      </c>
      <c r="P116" s="8"/>
      <c r="Q116" s="7"/>
      <c r="R116" s="19">
        <v>1</v>
      </c>
      <c r="S116" s="23"/>
      <c r="T116" s="5"/>
      <c r="U116" s="6"/>
      <c r="V116" s="7"/>
      <c r="W116" s="8"/>
      <c r="X116" s="7"/>
      <c r="Y116" s="7"/>
      <c r="Z116" s="12"/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235</v>
      </c>
      <c r="D117" s="22">
        <v>3</v>
      </c>
      <c r="E117" s="22">
        <v>25</v>
      </c>
      <c r="F117" s="16" t="s">
        <v>237</v>
      </c>
      <c r="G117" s="23">
        <v>14</v>
      </c>
      <c r="H117" s="23">
        <v>4</v>
      </c>
      <c r="I117" s="16">
        <v>2</v>
      </c>
      <c r="J117" s="24"/>
      <c r="K117" s="13">
        <v>1</v>
      </c>
      <c r="L117" s="23">
        <v>1</v>
      </c>
      <c r="M117" s="5"/>
      <c r="N117" s="6">
        <v>1</v>
      </c>
      <c r="O117" s="7"/>
      <c r="P117" s="8"/>
      <c r="Q117" s="7"/>
      <c r="R117" s="19">
        <v>1</v>
      </c>
      <c r="S117" s="23"/>
      <c r="T117" s="5"/>
      <c r="U117" s="6"/>
      <c r="V117" s="7"/>
      <c r="W117" s="8"/>
      <c r="X117" s="7"/>
      <c r="Y117" s="7"/>
      <c r="Z117" s="12"/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235</v>
      </c>
      <c r="D118" s="22">
        <v>3</v>
      </c>
      <c r="E118" s="22">
        <v>25</v>
      </c>
      <c r="F118" s="16" t="s">
        <v>237</v>
      </c>
      <c r="G118" s="23">
        <v>14</v>
      </c>
      <c r="H118" s="23">
        <v>4</v>
      </c>
      <c r="I118" s="16">
        <v>2</v>
      </c>
      <c r="J118" s="24"/>
      <c r="K118" s="13">
        <v>3</v>
      </c>
      <c r="L118" s="23">
        <v>1</v>
      </c>
      <c r="M118" s="5"/>
      <c r="N118" s="6"/>
      <c r="O118" s="7">
        <v>1</v>
      </c>
      <c r="P118" s="8"/>
      <c r="Q118" s="7"/>
      <c r="R118" s="19">
        <v>1</v>
      </c>
      <c r="S118" s="23">
        <v>1</v>
      </c>
      <c r="T118" s="5"/>
      <c r="U118" s="6"/>
      <c r="V118" s="7">
        <v>1</v>
      </c>
      <c r="W118" s="8"/>
      <c r="X118" s="7"/>
      <c r="Y118" s="7"/>
      <c r="Z118" s="12"/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 t="s">
        <v>235</v>
      </c>
      <c r="D119" s="22">
        <v>3</v>
      </c>
      <c r="E119" s="22">
        <v>25</v>
      </c>
      <c r="F119" s="16" t="s">
        <v>237</v>
      </c>
      <c r="G119" s="23">
        <v>14</v>
      </c>
      <c r="H119" s="23">
        <v>5</v>
      </c>
      <c r="I119" s="16">
        <v>2</v>
      </c>
      <c r="J119" s="24"/>
      <c r="K119" s="13">
        <v>1</v>
      </c>
      <c r="L119" s="23">
        <v>1</v>
      </c>
      <c r="M119" s="5"/>
      <c r="N119" s="6">
        <v>1</v>
      </c>
      <c r="O119" s="7"/>
      <c r="P119" s="8"/>
      <c r="Q119" s="7"/>
      <c r="R119" s="19">
        <v>1</v>
      </c>
      <c r="S119" s="23"/>
      <c r="T119" s="5"/>
      <c r="U119" s="6"/>
      <c r="V119" s="7"/>
      <c r="W119" s="8"/>
      <c r="X119" s="7"/>
      <c r="Y119" s="7"/>
      <c r="Z119" s="12"/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 t="s">
        <v>235</v>
      </c>
      <c r="D120" s="22">
        <v>3</v>
      </c>
      <c r="E120" s="22">
        <v>25</v>
      </c>
      <c r="F120" s="16" t="s">
        <v>237</v>
      </c>
      <c r="G120" s="23">
        <v>14</v>
      </c>
      <c r="H120" s="23">
        <v>8</v>
      </c>
      <c r="I120" s="16">
        <v>2</v>
      </c>
      <c r="J120" s="24"/>
      <c r="K120" s="13">
        <v>2</v>
      </c>
      <c r="L120" s="23"/>
      <c r="M120" s="5"/>
      <c r="N120" s="6"/>
      <c r="O120" s="7"/>
      <c r="P120" s="8"/>
      <c r="Q120" s="7"/>
      <c r="R120" s="19">
        <v>0</v>
      </c>
      <c r="S120" s="23">
        <v>2</v>
      </c>
      <c r="T120" s="5"/>
      <c r="U120" s="6">
        <v>1</v>
      </c>
      <c r="V120" s="7"/>
      <c r="W120" s="8"/>
      <c r="X120" s="7"/>
      <c r="Y120" s="7"/>
      <c r="Z120" s="12"/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 t="s">
        <v>235</v>
      </c>
      <c r="D121" s="22">
        <v>3</v>
      </c>
      <c r="E121" s="22">
        <v>25</v>
      </c>
      <c r="F121" s="16" t="s">
        <v>237</v>
      </c>
      <c r="G121" s="23">
        <v>14</v>
      </c>
      <c r="H121" s="23">
        <v>4</v>
      </c>
      <c r="I121" s="16">
        <v>2</v>
      </c>
      <c r="J121" s="24"/>
      <c r="K121" s="13">
        <v>1</v>
      </c>
      <c r="L121" s="23">
        <v>1</v>
      </c>
      <c r="M121" s="5"/>
      <c r="N121" s="6"/>
      <c r="O121" s="7">
        <v>1</v>
      </c>
      <c r="P121" s="8"/>
      <c r="Q121" s="7"/>
      <c r="R121" s="19">
        <v>1</v>
      </c>
      <c r="S121" s="23"/>
      <c r="T121" s="5"/>
      <c r="U121" s="6"/>
      <c r="V121" s="7"/>
      <c r="W121" s="8"/>
      <c r="X121" s="7"/>
      <c r="Y121" s="7"/>
      <c r="Z121" s="12"/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 t="s">
        <v>235</v>
      </c>
      <c r="D122" s="22">
        <v>3</v>
      </c>
      <c r="E122" s="22">
        <v>25</v>
      </c>
      <c r="F122" s="16" t="s">
        <v>237</v>
      </c>
      <c r="G122" s="23">
        <v>14</v>
      </c>
      <c r="H122" s="23">
        <v>3</v>
      </c>
      <c r="I122" s="16">
        <v>2</v>
      </c>
      <c r="J122" s="24"/>
      <c r="K122" s="13">
        <v>1</v>
      </c>
      <c r="L122" s="23">
        <v>1</v>
      </c>
      <c r="M122" s="5"/>
      <c r="N122" s="6"/>
      <c r="O122" s="7"/>
      <c r="P122" s="8">
        <v>1</v>
      </c>
      <c r="Q122" s="7"/>
      <c r="R122" s="19">
        <v>1</v>
      </c>
      <c r="S122" s="23"/>
      <c r="T122" s="5"/>
      <c r="U122" s="6"/>
      <c r="V122" s="7"/>
      <c r="W122" s="8"/>
      <c r="X122" s="7"/>
      <c r="Y122" s="7"/>
      <c r="Z122" s="12"/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235</v>
      </c>
      <c r="D123" s="22">
        <v>3</v>
      </c>
      <c r="E123" s="22">
        <v>25</v>
      </c>
      <c r="F123" s="16" t="s">
        <v>237</v>
      </c>
      <c r="G123" s="23">
        <v>14</v>
      </c>
      <c r="H123" s="23">
        <v>2</v>
      </c>
      <c r="I123" s="16">
        <v>2</v>
      </c>
      <c r="J123" s="24"/>
      <c r="K123" s="13">
        <v>2</v>
      </c>
      <c r="L123" s="23"/>
      <c r="M123" s="5"/>
      <c r="N123" s="6"/>
      <c r="O123" s="7"/>
      <c r="P123" s="8"/>
      <c r="Q123" s="7"/>
      <c r="R123" s="19">
        <v>0</v>
      </c>
      <c r="S123" s="23">
        <v>1</v>
      </c>
      <c r="T123" s="5"/>
      <c r="U123" s="6"/>
      <c r="V123" s="7"/>
      <c r="W123" s="8"/>
      <c r="X123" s="7"/>
      <c r="Y123" s="7">
        <v>1</v>
      </c>
      <c r="Z123" s="12"/>
      <c r="AA123" s="19">
        <v>1</v>
      </c>
    </row>
    <row r="124" spans="1:27" ht="15.95" customHeight="1" x14ac:dyDescent="0.15">
      <c r="A124" s="1">
        <v>113</v>
      </c>
      <c r="B124" s="30">
        <v>1</v>
      </c>
      <c r="C124" s="21" t="s">
        <v>235</v>
      </c>
      <c r="D124" s="22">
        <v>3</v>
      </c>
      <c r="E124" s="22">
        <v>25</v>
      </c>
      <c r="F124" s="16" t="s">
        <v>237</v>
      </c>
      <c r="G124" s="23">
        <v>14</v>
      </c>
      <c r="H124" s="23">
        <v>8</v>
      </c>
      <c r="I124" s="16">
        <v>2</v>
      </c>
      <c r="J124" s="24"/>
      <c r="K124" s="13">
        <v>2</v>
      </c>
      <c r="L124" s="23"/>
      <c r="M124" s="5"/>
      <c r="N124" s="6"/>
      <c r="O124" s="7"/>
      <c r="P124" s="8"/>
      <c r="Q124" s="7"/>
      <c r="R124" s="19">
        <v>0</v>
      </c>
      <c r="S124" s="23">
        <v>1</v>
      </c>
      <c r="T124" s="5"/>
      <c r="U124" s="6"/>
      <c r="V124" s="7"/>
      <c r="W124" s="8"/>
      <c r="X124" s="7"/>
      <c r="Y124" s="7">
        <v>1</v>
      </c>
      <c r="Z124" s="12"/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 t="s">
        <v>235</v>
      </c>
      <c r="D125" s="22">
        <v>3</v>
      </c>
      <c r="E125" s="22">
        <v>25</v>
      </c>
      <c r="F125" s="16" t="s">
        <v>237</v>
      </c>
      <c r="G125" s="23">
        <v>14</v>
      </c>
      <c r="H125" s="23">
        <v>7</v>
      </c>
      <c r="I125" s="16">
        <v>2</v>
      </c>
      <c r="J125" s="24"/>
      <c r="K125" s="13">
        <v>1</v>
      </c>
      <c r="L125" s="23">
        <v>1</v>
      </c>
      <c r="M125" s="5"/>
      <c r="N125" s="6">
        <v>1</v>
      </c>
      <c r="O125" s="7"/>
      <c r="P125" s="8"/>
      <c r="Q125" s="7"/>
      <c r="R125" s="19">
        <v>1</v>
      </c>
      <c r="S125" s="23"/>
      <c r="T125" s="5"/>
      <c r="U125" s="6"/>
      <c r="V125" s="7"/>
      <c r="W125" s="8"/>
      <c r="X125" s="7"/>
      <c r="Y125" s="7"/>
      <c r="Z125" s="12"/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235</v>
      </c>
      <c r="D126" s="22">
        <v>3</v>
      </c>
      <c r="E126" s="22">
        <v>25</v>
      </c>
      <c r="F126" s="16" t="s">
        <v>237</v>
      </c>
      <c r="G126" s="23">
        <v>14</v>
      </c>
      <c r="H126" s="23">
        <v>8</v>
      </c>
      <c r="I126" s="16">
        <v>2</v>
      </c>
      <c r="J126" s="24"/>
      <c r="K126" s="13">
        <v>1</v>
      </c>
      <c r="L126" s="23">
        <v>2</v>
      </c>
      <c r="M126" s="5"/>
      <c r="N126" s="6">
        <v>1</v>
      </c>
      <c r="O126" s="7"/>
      <c r="P126" s="8"/>
      <c r="Q126" s="7"/>
      <c r="R126" s="19">
        <v>1</v>
      </c>
      <c r="S126" s="23"/>
      <c r="T126" s="5"/>
      <c r="U126" s="6"/>
      <c r="V126" s="7"/>
      <c r="W126" s="8"/>
      <c r="X126" s="7"/>
      <c r="Y126" s="7"/>
      <c r="Z126" s="12"/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235</v>
      </c>
      <c r="D127" s="22">
        <v>3</v>
      </c>
      <c r="E127" s="22">
        <v>25</v>
      </c>
      <c r="F127" s="16" t="s">
        <v>237</v>
      </c>
      <c r="G127" s="23">
        <v>14</v>
      </c>
      <c r="H127" s="23">
        <v>3</v>
      </c>
      <c r="I127" s="16">
        <v>2</v>
      </c>
      <c r="J127" s="24"/>
      <c r="K127" s="13">
        <v>1</v>
      </c>
      <c r="L127" s="23">
        <v>1</v>
      </c>
      <c r="M127" s="5"/>
      <c r="N127" s="6"/>
      <c r="O127" s="7"/>
      <c r="P127" s="8">
        <v>1</v>
      </c>
      <c r="Q127" s="7"/>
      <c r="R127" s="19">
        <v>1</v>
      </c>
      <c r="S127" s="23"/>
      <c r="T127" s="5"/>
      <c r="U127" s="6"/>
      <c r="V127" s="7"/>
      <c r="W127" s="8"/>
      <c r="X127" s="7"/>
      <c r="Y127" s="7"/>
      <c r="Z127" s="12"/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235</v>
      </c>
      <c r="D128" s="22">
        <v>3</v>
      </c>
      <c r="E128" s="22">
        <v>25</v>
      </c>
      <c r="F128" s="16" t="s">
        <v>237</v>
      </c>
      <c r="G128" s="23">
        <v>14</v>
      </c>
      <c r="H128" s="23">
        <v>4</v>
      </c>
      <c r="I128" s="16">
        <v>2</v>
      </c>
      <c r="J128" s="24"/>
      <c r="K128" s="13">
        <v>1</v>
      </c>
      <c r="L128" s="23">
        <v>1</v>
      </c>
      <c r="M128" s="5"/>
      <c r="N128" s="6">
        <v>1</v>
      </c>
      <c r="O128" s="7"/>
      <c r="P128" s="8"/>
      <c r="Q128" s="7"/>
      <c r="R128" s="19">
        <v>1</v>
      </c>
      <c r="S128" s="23"/>
      <c r="T128" s="5"/>
      <c r="U128" s="6"/>
      <c r="V128" s="7"/>
      <c r="W128" s="8"/>
      <c r="X128" s="7"/>
      <c r="Y128" s="7"/>
      <c r="Z128" s="12"/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235</v>
      </c>
      <c r="D129" s="22">
        <v>3</v>
      </c>
      <c r="E129" s="22">
        <v>25</v>
      </c>
      <c r="F129" s="16" t="s">
        <v>237</v>
      </c>
      <c r="G129" s="23">
        <v>14</v>
      </c>
      <c r="H129" s="23">
        <v>8</v>
      </c>
      <c r="I129" s="16">
        <v>2</v>
      </c>
      <c r="J129" s="24"/>
      <c r="K129" s="13">
        <v>1</v>
      </c>
      <c r="L129" s="23">
        <v>1</v>
      </c>
      <c r="M129" s="5"/>
      <c r="N129" s="6">
        <v>1</v>
      </c>
      <c r="O129" s="7">
        <v>1</v>
      </c>
      <c r="P129" s="8"/>
      <c r="Q129" s="7"/>
      <c r="R129" s="19">
        <v>2</v>
      </c>
      <c r="S129" s="23"/>
      <c r="T129" s="5"/>
      <c r="U129" s="6"/>
      <c r="V129" s="7"/>
      <c r="W129" s="8"/>
      <c r="X129" s="7"/>
      <c r="Y129" s="7"/>
      <c r="Z129" s="12"/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235</v>
      </c>
      <c r="D130" s="22">
        <v>3</v>
      </c>
      <c r="E130" s="22">
        <v>25</v>
      </c>
      <c r="F130" s="16" t="s">
        <v>237</v>
      </c>
      <c r="G130" s="23">
        <v>14</v>
      </c>
      <c r="H130" s="23">
        <v>4</v>
      </c>
      <c r="I130" s="16">
        <v>2</v>
      </c>
      <c r="J130" s="24"/>
      <c r="K130" s="13">
        <v>1</v>
      </c>
      <c r="L130" s="23">
        <v>1</v>
      </c>
      <c r="M130" s="5">
        <v>1</v>
      </c>
      <c r="N130" s="6"/>
      <c r="O130" s="7"/>
      <c r="P130" s="8"/>
      <c r="Q130" s="7"/>
      <c r="R130" s="19">
        <v>1</v>
      </c>
      <c r="S130" s="23"/>
      <c r="T130" s="5"/>
      <c r="U130" s="6"/>
      <c r="V130" s="7"/>
      <c r="W130" s="8"/>
      <c r="X130" s="7"/>
      <c r="Y130" s="7"/>
      <c r="Z130" s="12"/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235</v>
      </c>
      <c r="D131" s="22">
        <v>3</v>
      </c>
      <c r="E131" s="22">
        <v>25</v>
      </c>
      <c r="F131" s="16" t="s">
        <v>237</v>
      </c>
      <c r="G131" s="23">
        <v>14</v>
      </c>
      <c r="H131" s="23">
        <v>4</v>
      </c>
      <c r="I131" s="16">
        <v>2</v>
      </c>
      <c r="J131" s="24"/>
      <c r="K131" s="13">
        <v>3</v>
      </c>
      <c r="L131" s="23">
        <v>1</v>
      </c>
      <c r="M131" s="5"/>
      <c r="N131" s="6"/>
      <c r="O131" s="7">
        <v>1</v>
      </c>
      <c r="P131" s="8"/>
      <c r="Q131" s="7"/>
      <c r="R131" s="19">
        <v>1</v>
      </c>
      <c r="S131" s="23">
        <v>1</v>
      </c>
      <c r="T131" s="5"/>
      <c r="U131" s="6">
        <v>1</v>
      </c>
      <c r="V131" s="7"/>
      <c r="W131" s="8"/>
      <c r="X131" s="7"/>
      <c r="Y131" s="7"/>
      <c r="Z131" s="12"/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21" t="s">
        <v>235</v>
      </c>
      <c r="D132" s="22">
        <v>3</v>
      </c>
      <c r="E132" s="22">
        <v>25</v>
      </c>
      <c r="F132" s="16" t="s">
        <v>237</v>
      </c>
      <c r="G132" s="23">
        <v>14</v>
      </c>
      <c r="H132" s="23">
        <v>4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/>
      <c r="O132" s="7"/>
      <c r="P132" s="8"/>
      <c r="Q132" s="7"/>
      <c r="R132" s="19">
        <v>1</v>
      </c>
      <c r="S132" s="23"/>
      <c r="T132" s="5"/>
      <c r="U132" s="6"/>
      <c r="V132" s="7"/>
      <c r="W132" s="8"/>
      <c r="X132" s="7"/>
      <c r="Y132" s="7"/>
      <c r="Z132" s="12"/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235</v>
      </c>
      <c r="D133" s="22">
        <v>3</v>
      </c>
      <c r="E133" s="22">
        <v>25</v>
      </c>
      <c r="F133" s="16" t="s">
        <v>237</v>
      </c>
      <c r="G133" s="23">
        <v>14</v>
      </c>
      <c r="H133" s="23">
        <v>2</v>
      </c>
      <c r="I133" s="16">
        <v>2</v>
      </c>
      <c r="J133" s="24"/>
      <c r="K133" s="13">
        <v>2</v>
      </c>
      <c r="L133" s="23"/>
      <c r="M133" s="5"/>
      <c r="N133" s="6"/>
      <c r="O133" s="7"/>
      <c r="P133" s="8"/>
      <c r="Q133" s="7"/>
      <c r="R133" s="19">
        <v>0</v>
      </c>
      <c r="S133" s="23">
        <v>1</v>
      </c>
      <c r="T133" s="5"/>
      <c r="U133" s="6">
        <v>1</v>
      </c>
      <c r="V133" s="7"/>
      <c r="W133" s="8"/>
      <c r="X133" s="7"/>
      <c r="Y133" s="7"/>
      <c r="Z133" s="12"/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 t="s">
        <v>235</v>
      </c>
      <c r="D134" s="22">
        <v>3</v>
      </c>
      <c r="E134" s="22">
        <v>25</v>
      </c>
      <c r="F134" s="16" t="s">
        <v>237</v>
      </c>
      <c r="G134" s="23">
        <v>14</v>
      </c>
      <c r="H134" s="23">
        <v>2</v>
      </c>
      <c r="I134" s="16">
        <v>2</v>
      </c>
      <c r="J134" s="24"/>
      <c r="K134" s="13">
        <v>1</v>
      </c>
      <c r="L134" s="23">
        <v>1</v>
      </c>
      <c r="M134" s="5"/>
      <c r="N134" s="6">
        <v>1</v>
      </c>
      <c r="O134" s="7"/>
      <c r="P134" s="8"/>
      <c r="Q134" s="7"/>
      <c r="R134" s="19">
        <v>1</v>
      </c>
      <c r="S134" s="23"/>
      <c r="T134" s="5"/>
      <c r="U134" s="6"/>
      <c r="V134" s="7"/>
      <c r="W134" s="8"/>
      <c r="X134" s="7"/>
      <c r="Y134" s="7"/>
      <c r="Z134" s="12"/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 t="s">
        <v>235</v>
      </c>
      <c r="D135" s="22">
        <v>3</v>
      </c>
      <c r="E135" s="22">
        <v>25</v>
      </c>
      <c r="F135" s="16" t="s">
        <v>237</v>
      </c>
      <c r="G135" s="23">
        <v>14</v>
      </c>
      <c r="H135" s="23">
        <v>2</v>
      </c>
      <c r="I135" s="16">
        <v>2</v>
      </c>
      <c r="J135" s="24"/>
      <c r="K135" s="13">
        <v>1</v>
      </c>
      <c r="L135" s="23">
        <v>1</v>
      </c>
      <c r="M135" s="5"/>
      <c r="N135" s="6">
        <v>1</v>
      </c>
      <c r="O135" s="7"/>
      <c r="P135" s="8"/>
      <c r="Q135" s="7"/>
      <c r="R135" s="19">
        <v>1</v>
      </c>
      <c r="S135" s="23"/>
      <c r="T135" s="5"/>
      <c r="U135" s="6"/>
      <c r="V135" s="7"/>
      <c r="W135" s="8"/>
      <c r="X135" s="7"/>
      <c r="Y135" s="7"/>
      <c r="Z135" s="12"/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235</v>
      </c>
      <c r="D136" s="22">
        <v>3</v>
      </c>
      <c r="E136" s="22">
        <v>25</v>
      </c>
      <c r="F136" s="16" t="s">
        <v>237</v>
      </c>
      <c r="G136" s="23">
        <v>14</v>
      </c>
      <c r="H136" s="23">
        <v>3</v>
      </c>
      <c r="I136" s="16">
        <v>2</v>
      </c>
      <c r="J136" s="24"/>
      <c r="K136" s="13">
        <v>1</v>
      </c>
      <c r="L136" s="23">
        <v>1</v>
      </c>
      <c r="M136" s="5"/>
      <c r="N136" s="6">
        <v>1</v>
      </c>
      <c r="O136" s="7"/>
      <c r="P136" s="8"/>
      <c r="Q136" s="7"/>
      <c r="R136" s="19">
        <v>1</v>
      </c>
      <c r="S136" s="23"/>
      <c r="T136" s="5"/>
      <c r="U136" s="6"/>
      <c r="V136" s="7"/>
      <c r="W136" s="8"/>
      <c r="X136" s="7"/>
      <c r="Y136" s="7"/>
      <c r="Z136" s="12"/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235</v>
      </c>
      <c r="D137" s="22">
        <v>3</v>
      </c>
      <c r="E137" s="22">
        <v>25</v>
      </c>
      <c r="F137" s="16" t="s">
        <v>237</v>
      </c>
      <c r="G137" s="23">
        <v>14</v>
      </c>
      <c r="H137" s="23">
        <v>8</v>
      </c>
      <c r="I137" s="16">
        <v>2</v>
      </c>
      <c r="J137" s="24"/>
      <c r="K137" s="13">
        <v>1</v>
      </c>
      <c r="L137" s="23">
        <v>1</v>
      </c>
      <c r="M137" s="5"/>
      <c r="N137" s="6"/>
      <c r="O137" s="7">
        <v>1</v>
      </c>
      <c r="P137" s="8"/>
      <c r="Q137" s="7"/>
      <c r="R137" s="19">
        <v>1</v>
      </c>
      <c r="S137" s="23"/>
      <c r="T137" s="5"/>
      <c r="U137" s="6"/>
      <c r="V137" s="7"/>
      <c r="W137" s="8"/>
      <c r="X137" s="7"/>
      <c r="Y137" s="7"/>
      <c r="Z137" s="12"/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235</v>
      </c>
      <c r="D138" s="22">
        <v>3</v>
      </c>
      <c r="E138" s="22">
        <v>25</v>
      </c>
      <c r="F138" s="16" t="s">
        <v>237</v>
      </c>
      <c r="G138" s="23">
        <v>14</v>
      </c>
      <c r="H138" s="23">
        <v>3</v>
      </c>
      <c r="I138" s="16">
        <v>2</v>
      </c>
      <c r="J138" s="24"/>
      <c r="K138" s="13">
        <v>1</v>
      </c>
      <c r="L138" s="23">
        <v>1</v>
      </c>
      <c r="M138" s="5"/>
      <c r="N138" s="6"/>
      <c r="O138" s="7">
        <v>1</v>
      </c>
      <c r="P138" s="8"/>
      <c r="Q138" s="7"/>
      <c r="R138" s="19">
        <v>1</v>
      </c>
      <c r="S138" s="23"/>
      <c r="T138" s="5"/>
      <c r="U138" s="6"/>
      <c r="V138" s="7"/>
      <c r="W138" s="8"/>
      <c r="X138" s="7"/>
      <c r="Y138" s="7"/>
      <c r="Z138" s="12"/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 t="s">
        <v>235</v>
      </c>
      <c r="D139" s="22">
        <v>3</v>
      </c>
      <c r="E139" s="22">
        <v>25</v>
      </c>
      <c r="F139" s="16" t="s">
        <v>237</v>
      </c>
      <c r="G139" s="23">
        <v>14</v>
      </c>
      <c r="H139" s="23">
        <v>6</v>
      </c>
      <c r="I139" s="16">
        <v>2</v>
      </c>
      <c r="J139" s="24"/>
      <c r="K139" s="13">
        <v>1</v>
      </c>
      <c r="L139" s="23">
        <v>1</v>
      </c>
      <c r="M139" s="5"/>
      <c r="N139" s="6"/>
      <c r="O139" s="7">
        <v>1</v>
      </c>
      <c r="P139" s="8"/>
      <c r="Q139" s="7"/>
      <c r="R139" s="19">
        <v>1</v>
      </c>
      <c r="S139" s="23"/>
      <c r="T139" s="5"/>
      <c r="U139" s="6"/>
      <c r="V139" s="7"/>
      <c r="W139" s="8"/>
      <c r="X139" s="7"/>
      <c r="Y139" s="7"/>
      <c r="Z139" s="12"/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 t="s">
        <v>235</v>
      </c>
      <c r="D140" s="22">
        <v>3</v>
      </c>
      <c r="E140" s="22">
        <v>25</v>
      </c>
      <c r="F140" s="16" t="s">
        <v>237</v>
      </c>
      <c r="G140" s="23">
        <v>14</v>
      </c>
      <c r="H140" s="23">
        <v>2</v>
      </c>
      <c r="I140" s="16">
        <v>2</v>
      </c>
      <c r="J140" s="24"/>
      <c r="K140" s="13">
        <v>2</v>
      </c>
      <c r="L140" s="23"/>
      <c r="M140" s="5"/>
      <c r="N140" s="6"/>
      <c r="O140" s="7"/>
      <c r="P140" s="8"/>
      <c r="Q140" s="7"/>
      <c r="R140" s="19">
        <v>0</v>
      </c>
      <c r="S140" s="23">
        <v>1</v>
      </c>
      <c r="T140" s="5"/>
      <c r="U140" s="6">
        <v>1</v>
      </c>
      <c r="V140" s="7"/>
      <c r="W140" s="8"/>
      <c r="X140" s="7"/>
      <c r="Y140" s="7"/>
      <c r="Z140" s="12"/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 t="s">
        <v>235</v>
      </c>
      <c r="D141" s="22">
        <v>3</v>
      </c>
      <c r="E141" s="22">
        <v>25</v>
      </c>
      <c r="F141" s="16" t="s">
        <v>237</v>
      </c>
      <c r="G141" s="23">
        <v>14</v>
      </c>
      <c r="H141" s="23">
        <v>3</v>
      </c>
      <c r="I141" s="16">
        <v>2</v>
      </c>
      <c r="J141" s="24"/>
      <c r="K141" s="13">
        <v>1</v>
      </c>
      <c r="L141" s="23">
        <v>1</v>
      </c>
      <c r="M141" s="5">
        <v>1</v>
      </c>
      <c r="N141" s="6">
        <v>1</v>
      </c>
      <c r="O141" s="7"/>
      <c r="P141" s="8"/>
      <c r="Q141" s="7"/>
      <c r="R141" s="19">
        <v>2</v>
      </c>
      <c r="S141" s="23"/>
      <c r="T141" s="5"/>
      <c r="U141" s="6"/>
      <c r="V141" s="7"/>
      <c r="W141" s="8"/>
      <c r="X141" s="7"/>
      <c r="Y141" s="7"/>
      <c r="Z141" s="12"/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235</v>
      </c>
      <c r="D142" s="22">
        <v>3</v>
      </c>
      <c r="E142" s="22">
        <v>25</v>
      </c>
      <c r="F142" s="16" t="s">
        <v>237</v>
      </c>
      <c r="G142" s="23">
        <v>14</v>
      </c>
      <c r="H142" s="23">
        <v>3</v>
      </c>
      <c r="I142" s="16">
        <v>2</v>
      </c>
      <c r="J142" s="24"/>
      <c r="K142" s="13">
        <v>1</v>
      </c>
      <c r="L142" s="23">
        <v>1</v>
      </c>
      <c r="M142" s="5"/>
      <c r="N142" s="6"/>
      <c r="O142" s="7">
        <v>1</v>
      </c>
      <c r="P142" s="8"/>
      <c r="Q142" s="7"/>
      <c r="R142" s="19">
        <v>1</v>
      </c>
      <c r="S142" s="23"/>
      <c r="T142" s="5"/>
      <c r="U142" s="6"/>
      <c r="V142" s="7"/>
      <c r="W142" s="8"/>
      <c r="X142" s="7"/>
      <c r="Y142" s="7"/>
      <c r="Z142" s="12"/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 t="s">
        <v>235</v>
      </c>
      <c r="D143" s="22">
        <v>3</v>
      </c>
      <c r="E143" s="22">
        <v>25</v>
      </c>
      <c r="F143" s="16" t="s">
        <v>237</v>
      </c>
      <c r="G143" s="23">
        <v>14</v>
      </c>
      <c r="H143" s="23">
        <v>6</v>
      </c>
      <c r="I143" s="16">
        <v>2</v>
      </c>
      <c r="J143" s="24"/>
      <c r="K143" s="13">
        <v>1</v>
      </c>
      <c r="L143" s="23">
        <v>1</v>
      </c>
      <c r="M143" s="5">
        <v>1</v>
      </c>
      <c r="N143" s="6"/>
      <c r="O143" s="7"/>
      <c r="P143" s="8"/>
      <c r="Q143" s="7"/>
      <c r="R143" s="19">
        <v>1</v>
      </c>
      <c r="S143" s="23"/>
      <c r="T143" s="5"/>
      <c r="U143" s="6"/>
      <c r="V143" s="7"/>
      <c r="W143" s="8"/>
      <c r="X143" s="7"/>
      <c r="Y143" s="7"/>
      <c r="Z143" s="12"/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235</v>
      </c>
      <c r="D144" s="22">
        <v>3</v>
      </c>
      <c r="E144" s="22">
        <v>25</v>
      </c>
      <c r="F144" s="16" t="s">
        <v>237</v>
      </c>
      <c r="G144" s="23">
        <v>13</v>
      </c>
      <c r="H144" s="23">
        <v>2</v>
      </c>
      <c r="I144" s="16">
        <v>2</v>
      </c>
      <c r="J144" s="24"/>
      <c r="K144" s="13">
        <v>3</v>
      </c>
      <c r="L144" s="23">
        <v>1</v>
      </c>
      <c r="M144" s="5"/>
      <c r="N144" s="6">
        <v>1</v>
      </c>
      <c r="O144" s="7"/>
      <c r="P144" s="8"/>
      <c r="Q144" s="7"/>
      <c r="R144" s="19">
        <v>1</v>
      </c>
      <c r="S144" s="23">
        <v>1</v>
      </c>
      <c r="T144" s="5"/>
      <c r="U144" s="6">
        <v>1</v>
      </c>
      <c r="V144" s="7"/>
      <c r="W144" s="8"/>
      <c r="X144" s="7">
        <v>1</v>
      </c>
      <c r="Y144" s="7"/>
      <c r="Z144" s="12"/>
      <c r="AA144" s="19">
        <v>2</v>
      </c>
    </row>
    <row r="145" spans="1:27" ht="15.95" customHeight="1" x14ac:dyDescent="0.15">
      <c r="A145" s="1">
        <v>134</v>
      </c>
      <c r="B145" s="30">
        <v>1</v>
      </c>
      <c r="C145" s="21" t="s">
        <v>235</v>
      </c>
      <c r="D145" s="22">
        <v>3</v>
      </c>
      <c r="E145" s="22">
        <v>25</v>
      </c>
      <c r="F145" s="16" t="s">
        <v>237</v>
      </c>
      <c r="G145" s="23">
        <v>14</v>
      </c>
      <c r="H145" s="23">
        <v>4</v>
      </c>
      <c r="I145" s="16">
        <v>2</v>
      </c>
      <c r="J145" s="24"/>
      <c r="K145" s="13">
        <v>1</v>
      </c>
      <c r="L145" s="23">
        <v>1</v>
      </c>
      <c r="M145" s="5">
        <v>1</v>
      </c>
      <c r="N145" s="6"/>
      <c r="O145" s="7"/>
      <c r="P145" s="8"/>
      <c r="Q145" s="7"/>
      <c r="R145" s="19">
        <v>1</v>
      </c>
      <c r="S145" s="23"/>
      <c r="T145" s="5"/>
      <c r="U145" s="6"/>
      <c r="V145" s="7"/>
      <c r="W145" s="8"/>
      <c r="X145" s="7"/>
      <c r="Y145" s="7"/>
      <c r="Z145" s="12"/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 t="s">
        <v>235</v>
      </c>
      <c r="D146" s="22">
        <v>3</v>
      </c>
      <c r="E146" s="22">
        <v>25</v>
      </c>
      <c r="F146" s="16" t="s">
        <v>237</v>
      </c>
      <c r="G146" s="23">
        <v>13</v>
      </c>
      <c r="H146" s="23">
        <v>2</v>
      </c>
      <c r="I146" s="16">
        <v>2</v>
      </c>
      <c r="J146" s="24"/>
      <c r="K146" s="13">
        <v>2</v>
      </c>
      <c r="L146" s="23"/>
      <c r="M146" s="5"/>
      <c r="N146" s="6"/>
      <c r="O146" s="7"/>
      <c r="P146" s="8"/>
      <c r="Q146" s="7"/>
      <c r="R146" s="19">
        <v>0</v>
      </c>
      <c r="S146" s="23">
        <v>1</v>
      </c>
      <c r="T146" s="5"/>
      <c r="U146" s="6">
        <v>1</v>
      </c>
      <c r="V146" s="7"/>
      <c r="W146" s="8"/>
      <c r="X146" s="7"/>
      <c r="Y146" s="7"/>
      <c r="Z146" s="12"/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 t="s">
        <v>235</v>
      </c>
      <c r="D147" s="22">
        <v>3</v>
      </c>
      <c r="E147" s="22">
        <v>25</v>
      </c>
      <c r="F147" s="16" t="s">
        <v>237</v>
      </c>
      <c r="G147" s="23">
        <v>14</v>
      </c>
      <c r="H147" s="23">
        <v>7</v>
      </c>
      <c r="I147" s="16">
        <v>2</v>
      </c>
      <c r="J147" s="24"/>
      <c r="K147" s="13">
        <v>1</v>
      </c>
      <c r="L147" s="23">
        <v>1</v>
      </c>
      <c r="M147" s="5"/>
      <c r="N147" s="6"/>
      <c r="O147" s="7">
        <v>1</v>
      </c>
      <c r="P147" s="8"/>
      <c r="Q147" s="7"/>
      <c r="R147" s="19">
        <v>1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 t="s">
        <v>235</v>
      </c>
      <c r="D148" s="22">
        <v>3</v>
      </c>
      <c r="E148" s="22">
        <v>25</v>
      </c>
      <c r="F148" s="16" t="s">
        <v>237</v>
      </c>
      <c r="G148" s="23">
        <v>13</v>
      </c>
      <c r="H148" s="23">
        <v>4</v>
      </c>
      <c r="I148" s="16">
        <v>2</v>
      </c>
      <c r="J148" s="24"/>
      <c r="K148" s="13">
        <v>1</v>
      </c>
      <c r="L148" s="23">
        <v>1</v>
      </c>
      <c r="M148" s="5"/>
      <c r="N148" s="6"/>
      <c r="O148" s="7">
        <v>1</v>
      </c>
      <c r="P148" s="8"/>
      <c r="Q148" s="7"/>
      <c r="R148" s="19">
        <v>1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 t="s">
        <v>235</v>
      </c>
      <c r="D149" s="22">
        <v>3</v>
      </c>
      <c r="E149" s="22">
        <v>25</v>
      </c>
      <c r="F149" s="16" t="s">
        <v>237</v>
      </c>
      <c r="G149" s="23">
        <v>13</v>
      </c>
      <c r="H149" s="23">
        <v>4</v>
      </c>
      <c r="I149" s="16">
        <v>2</v>
      </c>
      <c r="J149" s="24"/>
      <c r="K149" s="13">
        <v>2</v>
      </c>
      <c r="L149" s="23"/>
      <c r="M149" s="5"/>
      <c r="N149" s="6"/>
      <c r="O149" s="7"/>
      <c r="P149" s="8"/>
      <c r="Q149" s="7"/>
      <c r="R149" s="19">
        <v>0</v>
      </c>
      <c r="S149" s="23">
        <v>1</v>
      </c>
      <c r="T149" s="5"/>
      <c r="U149" s="6"/>
      <c r="V149" s="7"/>
      <c r="W149" s="8"/>
      <c r="X149" s="7"/>
      <c r="Y149" s="7">
        <v>1</v>
      </c>
      <c r="Z149" s="12"/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 t="s">
        <v>235</v>
      </c>
      <c r="D150" s="22">
        <v>3</v>
      </c>
      <c r="E150" s="22">
        <v>25</v>
      </c>
      <c r="F150" s="16" t="s">
        <v>237</v>
      </c>
      <c r="G150" s="23">
        <v>13</v>
      </c>
      <c r="H150" s="23">
        <v>4</v>
      </c>
      <c r="I150" s="16">
        <v>2</v>
      </c>
      <c r="J150" s="24"/>
      <c r="K150" s="13">
        <v>1</v>
      </c>
      <c r="L150" s="23">
        <v>1</v>
      </c>
      <c r="M150" s="5"/>
      <c r="N150" s="6"/>
      <c r="O150" s="7">
        <v>1</v>
      </c>
      <c r="P150" s="8"/>
      <c r="Q150" s="7"/>
      <c r="R150" s="19">
        <v>1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235</v>
      </c>
      <c r="D151" s="22">
        <v>3</v>
      </c>
      <c r="E151" s="22">
        <v>25</v>
      </c>
      <c r="F151" s="16" t="s">
        <v>237</v>
      </c>
      <c r="G151" s="23">
        <v>13</v>
      </c>
      <c r="H151" s="23">
        <v>1</v>
      </c>
      <c r="I151" s="16">
        <v>2</v>
      </c>
      <c r="J151" s="24"/>
      <c r="K151" s="13">
        <v>1</v>
      </c>
      <c r="L151" s="23">
        <v>1</v>
      </c>
      <c r="M151" s="5"/>
      <c r="N151" s="6">
        <v>2</v>
      </c>
      <c r="O151" s="7"/>
      <c r="P151" s="8"/>
      <c r="Q151" s="7"/>
      <c r="R151" s="19">
        <v>2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235</v>
      </c>
      <c r="D152" s="22">
        <v>3</v>
      </c>
      <c r="E152" s="22">
        <v>25</v>
      </c>
      <c r="F152" s="16" t="s">
        <v>237</v>
      </c>
      <c r="G152" s="23">
        <v>13</v>
      </c>
      <c r="H152" s="23">
        <v>1</v>
      </c>
      <c r="I152" s="16">
        <v>2</v>
      </c>
      <c r="J152" s="24"/>
      <c r="K152" s="13">
        <v>1</v>
      </c>
      <c r="L152" s="23">
        <v>1</v>
      </c>
      <c r="M152" s="5"/>
      <c r="N152" s="6">
        <v>1</v>
      </c>
      <c r="O152" s="7"/>
      <c r="P152" s="8"/>
      <c r="Q152" s="7"/>
      <c r="R152" s="19">
        <v>1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235</v>
      </c>
      <c r="D153" s="22">
        <v>3</v>
      </c>
      <c r="E153" s="22">
        <v>25</v>
      </c>
      <c r="F153" s="16" t="s">
        <v>237</v>
      </c>
      <c r="G153" s="23">
        <v>13</v>
      </c>
      <c r="H153" s="23">
        <v>2</v>
      </c>
      <c r="I153" s="16">
        <v>2</v>
      </c>
      <c r="J153" s="24"/>
      <c r="K153" s="13">
        <v>3</v>
      </c>
      <c r="L153" s="23">
        <v>1</v>
      </c>
      <c r="M153" s="5"/>
      <c r="N153" s="6">
        <v>1</v>
      </c>
      <c r="O153" s="7"/>
      <c r="P153" s="8"/>
      <c r="Q153" s="7"/>
      <c r="R153" s="19">
        <v>1</v>
      </c>
      <c r="S153" s="23">
        <v>1</v>
      </c>
      <c r="T153" s="5"/>
      <c r="U153" s="6">
        <v>1</v>
      </c>
      <c r="V153" s="7"/>
      <c r="W153" s="8"/>
      <c r="X153" s="7">
        <v>1</v>
      </c>
      <c r="Y153" s="7"/>
      <c r="Z153" s="12"/>
      <c r="AA153" s="19">
        <v>2</v>
      </c>
    </row>
    <row r="154" spans="1:27" ht="15.95" customHeight="1" x14ac:dyDescent="0.15">
      <c r="A154" s="1">
        <v>143</v>
      </c>
      <c r="B154" s="30">
        <v>1</v>
      </c>
      <c r="C154" s="21" t="s">
        <v>235</v>
      </c>
      <c r="D154" s="22">
        <v>3</v>
      </c>
      <c r="E154" s="22">
        <v>25</v>
      </c>
      <c r="F154" s="16" t="s">
        <v>237</v>
      </c>
      <c r="G154" s="23">
        <v>13</v>
      </c>
      <c r="H154" s="23">
        <v>8</v>
      </c>
      <c r="I154" s="16">
        <v>2</v>
      </c>
      <c r="J154" s="24"/>
      <c r="K154" s="13">
        <v>1</v>
      </c>
      <c r="L154" s="23">
        <v>1</v>
      </c>
      <c r="M154" s="5"/>
      <c r="N154" s="6">
        <v>1</v>
      </c>
      <c r="O154" s="7">
        <v>1</v>
      </c>
      <c r="P154" s="8"/>
      <c r="Q154" s="7"/>
      <c r="R154" s="19">
        <v>2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235</v>
      </c>
      <c r="D155" s="22">
        <v>3</v>
      </c>
      <c r="E155" s="22">
        <v>25</v>
      </c>
      <c r="F155" s="16" t="s">
        <v>237</v>
      </c>
      <c r="G155" s="23">
        <v>13</v>
      </c>
      <c r="H155" s="23">
        <v>2</v>
      </c>
      <c r="I155" s="16">
        <v>2</v>
      </c>
      <c r="J155" s="24"/>
      <c r="K155" s="13">
        <v>2</v>
      </c>
      <c r="L155" s="23"/>
      <c r="M155" s="5"/>
      <c r="N155" s="6"/>
      <c r="O155" s="7"/>
      <c r="P155" s="8"/>
      <c r="Q155" s="7"/>
      <c r="R155" s="19">
        <v>0</v>
      </c>
      <c r="S155" s="23">
        <v>1</v>
      </c>
      <c r="T155" s="5"/>
      <c r="U155" s="6">
        <v>1</v>
      </c>
      <c r="V155" s="7"/>
      <c r="W155" s="8"/>
      <c r="X155" s="7"/>
      <c r="Y155" s="7"/>
      <c r="Z155" s="12"/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 t="s">
        <v>235</v>
      </c>
      <c r="D156" s="22">
        <v>3</v>
      </c>
      <c r="E156" s="22">
        <v>25</v>
      </c>
      <c r="F156" s="16" t="s">
        <v>237</v>
      </c>
      <c r="G156" s="23">
        <v>13</v>
      </c>
      <c r="H156" s="23">
        <v>2</v>
      </c>
      <c r="I156" s="16">
        <v>2</v>
      </c>
      <c r="J156" s="24"/>
      <c r="K156" s="13">
        <v>2</v>
      </c>
      <c r="L156" s="23"/>
      <c r="M156" s="5"/>
      <c r="N156" s="6"/>
      <c r="O156" s="7"/>
      <c r="P156" s="8"/>
      <c r="Q156" s="7"/>
      <c r="R156" s="19">
        <v>0</v>
      </c>
      <c r="S156" s="23">
        <v>1</v>
      </c>
      <c r="T156" s="5"/>
      <c r="U156" s="6">
        <v>1</v>
      </c>
      <c r="V156" s="7"/>
      <c r="W156" s="8"/>
      <c r="X156" s="7"/>
      <c r="Y156" s="7"/>
      <c r="Z156" s="12"/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 t="s">
        <v>235</v>
      </c>
      <c r="D157" s="22">
        <v>3</v>
      </c>
      <c r="E157" s="22">
        <v>25</v>
      </c>
      <c r="F157" s="16" t="s">
        <v>237</v>
      </c>
      <c r="G157" s="23">
        <v>13</v>
      </c>
      <c r="H157" s="23">
        <v>5</v>
      </c>
      <c r="I157" s="16">
        <v>2</v>
      </c>
      <c r="J157" s="24"/>
      <c r="K157" s="13">
        <v>1</v>
      </c>
      <c r="L157" s="23">
        <v>1</v>
      </c>
      <c r="M157" s="5"/>
      <c r="N157" s="6">
        <v>1</v>
      </c>
      <c r="O157" s="7"/>
      <c r="P157" s="8"/>
      <c r="Q157" s="7"/>
      <c r="R157" s="19">
        <v>1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235</v>
      </c>
      <c r="D158" s="22">
        <v>3</v>
      </c>
      <c r="E158" s="22">
        <v>25</v>
      </c>
      <c r="F158" s="16" t="s">
        <v>237</v>
      </c>
      <c r="G158" s="23">
        <v>13</v>
      </c>
      <c r="H158" s="23">
        <v>5</v>
      </c>
      <c r="I158" s="16">
        <v>2</v>
      </c>
      <c r="J158" s="24"/>
      <c r="K158" s="13">
        <v>3</v>
      </c>
      <c r="L158" s="23">
        <v>1</v>
      </c>
      <c r="M158" s="5"/>
      <c r="N158" s="6">
        <v>1</v>
      </c>
      <c r="O158" s="7"/>
      <c r="P158" s="8"/>
      <c r="Q158" s="7"/>
      <c r="R158" s="19">
        <v>1</v>
      </c>
      <c r="S158" s="23">
        <v>1</v>
      </c>
      <c r="T158" s="5"/>
      <c r="U158" s="6">
        <v>1</v>
      </c>
      <c r="V158" s="7"/>
      <c r="W158" s="8"/>
      <c r="X158" s="7"/>
      <c r="Y158" s="7"/>
      <c r="Z158" s="12"/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 t="s">
        <v>235</v>
      </c>
      <c r="D159" s="22">
        <v>3</v>
      </c>
      <c r="E159" s="22">
        <v>25</v>
      </c>
      <c r="F159" s="16" t="s">
        <v>237</v>
      </c>
      <c r="G159" s="23">
        <v>13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/>
      <c r="N159" s="6">
        <v>1</v>
      </c>
      <c r="O159" s="7"/>
      <c r="P159" s="8"/>
      <c r="Q159" s="7"/>
      <c r="R159" s="19">
        <v>1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235</v>
      </c>
      <c r="D160" s="22">
        <v>3</v>
      </c>
      <c r="E160" s="22">
        <v>25</v>
      </c>
      <c r="F160" s="16" t="s">
        <v>237</v>
      </c>
      <c r="G160" s="23">
        <v>13</v>
      </c>
      <c r="H160" s="23">
        <v>5</v>
      </c>
      <c r="I160" s="16">
        <v>2</v>
      </c>
      <c r="J160" s="24"/>
      <c r="K160" s="13">
        <v>3</v>
      </c>
      <c r="L160" s="23">
        <v>1</v>
      </c>
      <c r="M160" s="5"/>
      <c r="N160" s="6"/>
      <c r="O160" s="7">
        <v>1</v>
      </c>
      <c r="P160" s="8"/>
      <c r="Q160" s="7"/>
      <c r="R160" s="19">
        <v>1</v>
      </c>
      <c r="S160" s="23">
        <v>1</v>
      </c>
      <c r="T160" s="5"/>
      <c r="U160" s="6"/>
      <c r="V160" s="7">
        <v>2</v>
      </c>
      <c r="W160" s="8"/>
      <c r="X160" s="7"/>
      <c r="Y160" s="7"/>
      <c r="Z160" s="12"/>
      <c r="AA160" s="19">
        <v>2</v>
      </c>
    </row>
    <row r="161" spans="1:27" ht="15.95" customHeight="1" x14ac:dyDescent="0.15">
      <c r="A161" s="1">
        <v>150</v>
      </c>
      <c r="B161" s="30">
        <v>1</v>
      </c>
      <c r="C161" s="21" t="s">
        <v>235</v>
      </c>
      <c r="D161" s="22">
        <v>3</v>
      </c>
      <c r="E161" s="22">
        <v>25</v>
      </c>
      <c r="F161" s="16" t="s">
        <v>237</v>
      </c>
      <c r="G161" s="23">
        <v>13</v>
      </c>
      <c r="H161" s="23">
        <v>6</v>
      </c>
      <c r="I161" s="16">
        <v>2</v>
      </c>
      <c r="J161" s="24"/>
      <c r="K161" s="13">
        <v>1</v>
      </c>
      <c r="L161" s="23">
        <v>1</v>
      </c>
      <c r="M161" s="5"/>
      <c r="N161" s="6">
        <v>1</v>
      </c>
      <c r="O161" s="7"/>
      <c r="P161" s="8"/>
      <c r="Q161" s="7"/>
      <c r="R161" s="19">
        <v>1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235</v>
      </c>
      <c r="D162" s="22">
        <v>3</v>
      </c>
      <c r="E162" s="22">
        <v>25</v>
      </c>
      <c r="F162" s="16" t="s">
        <v>237</v>
      </c>
      <c r="G162" s="23">
        <v>13</v>
      </c>
      <c r="H162" s="23">
        <v>4</v>
      </c>
      <c r="I162" s="16">
        <v>2</v>
      </c>
      <c r="J162" s="24"/>
      <c r="K162" s="13">
        <v>1</v>
      </c>
      <c r="L162" s="23">
        <v>1</v>
      </c>
      <c r="M162" s="5"/>
      <c r="N162" s="6">
        <v>1</v>
      </c>
      <c r="O162" s="7"/>
      <c r="P162" s="8"/>
      <c r="Q162" s="7"/>
      <c r="R162" s="19">
        <v>1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235</v>
      </c>
      <c r="D163" s="22">
        <v>3</v>
      </c>
      <c r="E163" s="22">
        <v>25</v>
      </c>
      <c r="F163" s="16" t="s">
        <v>237</v>
      </c>
      <c r="G163" s="23">
        <v>13</v>
      </c>
      <c r="H163" s="23">
        <v>7</v>
      </c>
      <c r="I163" s="16">
        <v>2</v>
      </c>
      <c r="J163" s="24"/>
      <c r="K163" s="13">
        <v>1</v>
      </c>
      <c r="L163" s="23">
        <v>1</v>
      </c>
      <c r="M163" s="5"/>
      <c r="N163" s="6">
        <v>1</v>
      </c>
      <c r="O163" s="7"/>
      <c r="P163" s="8"/>
      <c r="Q163" s="7"/>
      <c r="R163" s="19">
        <v>1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 t="s">
        <v>235</v>
      </c>
      <c r="D164" s="22">
        <v>3</v>
      </c>
      <c r="E164" s="22">
        <v>25</v>
      </c>
      <c r="F164" s="16" t="s">
        <v>237</v>
      </c>
      <c r="G164" s="23">
        <v>13</v>
      </c>
      <c r="H164" s="23">
        <v>2</v>
      </c>
      <c r="I164" s="16">
        <v>2</v>
      </c>
      <c r="J164" s="24"/>
      <c r="K164" s="13">
        <v>2</v>
      </c>
      <c r="L164" s="23"/>
      <c r="M164" s="5"/>
      <c r="N164" s="6"/>
      <c r="O164" s="7"/>
      <c r="P164" s="8"/>
      <c r="Q164" s="7"/>
      <c r="R164" s="19">
        <v>0</v>
      </c>
      <c r="S164" s="23">
        <v>1</v>
      </c>
      <c r="T164" s="5"/>
      <c r="U164" s="6">
        <v>1</v>
      </c>
      <c r="V164" s="7"/>
      <c r="W164" s="8"/>
      <c r="X164" s="7"/>
      <c r="Y164" s="7"/>
      <c r="Z164" s="12"/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 t="s">
        <v>235</v>
      </c>
      <c r="D165" s="22">
        <v>3</v>
      </c>
      <c r="E165" s="22">
        <v>25</v>
      </c>
      <c r="F165" s="16" t="s">
        <v>237</v>
      </c>
      <c r="G165" s="23">
        <v>13</v>
      </c>
      <c r="H165" s="23">
        <v>9</v>
      </c>
      <c r="I165" s="16">
        <v>2</v>
      </c>
      <c r="J165" s="24"/>
      <c r="K165" s="13">
        <v>1</v>
      </c>
      <c r="L165" s="23">
        <v>1</v>
      </c>
      <c r="M165" s="5"/>
      <c r="N165" s="6"/>
      <c r="O165" s="7">
        <v>1</v>
      </c>
      <c r="P165" s="8"/>
      <c r="Q165" s="7"/>
      <c r="R165" s="19">
        <v>1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235</v>
      </c>
      <c r="D166" s="22">
        <v>3</v>
      </c>
      <c r="E166" s="22">
        <v>25</v>
      </c>
      <c r="F166" s="16" t="s">
        <v>237</v>
      </c>
      <c r="G166" s="23">
        <v>13</v>
      </c>
      <c r="H166" s="23">
        <v>4</v>
      </c>
      <c r="I166" s="16">
        <v>2</v>
      </c>
      <c r="J166" s="24"/>
      <c r="K166" s="13">
        <v>1</v>
      </c>
      <c r="L166" s="23">
        <v>1</v>
      </c>
      <c r="M166" s="5"/>
      <c r="N166" s="6"/>
      <c r="O166" s="7">
        <v>1</v>
      </c>
      <c r="P166" s="8"/>
      <c r="Q166" s="7"/>
      <c r="R166" s="19">
        <v>1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235</v>
      </c>
      <c r="D167" s="22">
        <v>3</v>
      </c>
      <c r="E167" s="22">
        <v>25</v>
      </c>
      <c r="F167" s="16" t="s">
        <v>237</v>
      </c>
      <c r="G167" s="23">
        <v>13</v>
      </c>
      <c r="H167" s="23">
        <v>3</v>
      </c>
      <c r="I167" s="16">
        <v>2</v>
      </c>
      <c r="J167" s="24"/>
      <c r="K167" s="13">
        <v>1</v>
      </c>
      <c r="L167" s="23">
        <v>1</v>
      </c>
      <c r="M167" s="5"/>
      <c r="N167" s="6"/>
      <c r="O167" s="7">
        <v>1</v>
      </c>
      <c r="P167" s="8"/>
      <c r="Q167" s="7"/>
      <c r="R167" s="19">
        <v>1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 t="s">
        <v>235</v>
      </c>
      <c r="D168" s="22">
        <v>3</v>
      </c>
      <c r="E168" s="22">
        <v>25</v>
      </c>
      <c r="F168" s="16" t="s">
        <v>237</v>
      </c>
      <c r="G168" s="23">
        <v>13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/>
      <c r="N168" s="6">
        <v>1</v>
      </c>
      <c r="O168" s="7"/>
      <c r="P168" s="8"/>
      <c r="Q168" s="7"/>
      <c r="R168" s="19">
        <v>1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235</v>
      </c>
      <c r="D169" s="22">
        <v>3</v>
      </c>
      <c r="E169" s="22">
        <v>25</v>
      </c>
      <c r="F169" s="16" t="s">
        <v>237</v>
      </c>
      <c r="G169" s="23">
        <v>13</v>
      </c>
      <c r="H169" s="23">
        <v>6</v>
      </c>
      <c r="I169" s="16">
        <v>2</v>
      </c>
      <c r="J169" s="24"/>
      <c r="K169" s="13">
        <v>1</v>
      </c>
      <c r="L169" s="23">
        <v>1</v>
      </c>
      <c r="M169" s="5">
        <v>1</v>
      </c>
      <c r="N169" s="6">
        <v>1</v>
      </c>
      <c r="O169" s="7"/>
      <c r="P169" s="8">
        <v>1</v>
      </c>
      <c r="Q169" s="7"/>
      <c r="R169" s="19">
        <v>3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 t="s">
        <v>235</v>
      </c>
      <c r="D170" s="22">
        <v>3</v>
      </c>
      <c r="E170" s="22">
        <v>25</v>
      </c>
      <c r="F170" s="16" t="s">
        <v>237</v>
      </c>
      <c r="G170" s="23">
        <v>13</v>
      </c>
      <c r="H170" s="23">
        <v>2</v>
      </c>
      <c r="I170" s="16">
        <v>2</v>
      </c>
      <c r="J170" s="24"/>
      <c r="K170" s="13">
        <v>3</v>
      </c>
      <c r="L170" s="23">
        <v>1</v>
      </c>
      <c r="M170" s="5"/>
      <c r="N170" s="6">
        <v>1</v>
      </c>
      <c r="O170" s="7"/>
      <c r="P170" s="8"/>
      <c r="Q170" s="7"/>
      <c r="R170" s="19">
        <v>1</v>
      </c>
      <c r="S170" s="23">
        <v>1</v>
      </c>
      <c r="T170" s="5"/>
      <c r="U170" s="6">
        <v>1</v>
      </c>
      <c r="V170" s="7"/>
      <c r="W170" s="8"/>
      <c r="X170" s="7">
        <v>1</v>
      </c>
      <c r="Y170" s="7"/>
      <c r="Z170" s="12"/>
      <c r="AA170" s="19">
        <v>2</v>
      </c>
    </row>
    <row r="171" spans="1:27" ht="15.95" customHeight="1" x14ac:dyDescent="0.15">
      <c r="A171" s="1">
        <v>160</v>
      </c>
      <c r="B171" s="30">
        <v>1</v>
      </c>
      <c r="C171" s="21" t="s">
        <v>235</v>
      </c>
      <c r="D171" s="22">
        <v>3</v>
      </c>
      <c r="E171" s="22">
        <v>25</v>
      </c>
      <c r="F171" s="16" t="s">
        <v>237</v>
      </c>
      <c r="G171" s="23">
        <v>13</v>
      </c>
      <c r="H171" s="23">
        <v>2</v>
      </c>
      <c r="I171" s="16">
        <v>2</v>
      </c>
      <c r="J171" s="24"/>
      <c r="K171" s="13">
        <v>1</v>
      </c>
      <c r="L171" s="23">
        <v>1</v>
      </c>
      <c r="M171" s="5"/>
      <c r="N171" s="6">
        <v>1</v>
      </c>
      <c r="O171" s="7"/>
      <c r="P171" s="8"/>
      <c r="Q171" s="7"/>
      <c r="R171" s="19">
        <v>1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 t="s">
        <v>235</v>
      </c>
      <c r="D172" s="22">
        <v>3</v>
      </c>
      <c r="E172" s="22">
        <v>25</v>
      </c>
      <c r="F172" s="16" t="s">
        <v>237</v>
      </c>
      <c r="G172" s="23">
        <v>12</v>
      </c>
      <c r="H172" s="23">
        <v>2</v>
      </c>
      <c r="I172" s="16">
        <v>2</v>
      </c>
      <c r="J172" s="24"/>
      <c r="K172" s="13">
        <v>2</v>
      </c>
      <c r="L172" s="23"/>
      <c r="M172" s="5"/>
      <c r="N172" s="6"/>
      <c r="O172" s="7"/>
      <c r="P172" s="8"/>
      <c r="Q172" s="7"/>
      <c r="R172" s="19">
        <v>0</v>
      </c>
      <c r="S172" s="23">
        <v>1</v>
      </c>
      <c r="T172" s="5"/>
      <c r="U172" s="6">
        <v>1</v>
      </c>
      <c r="V172" s="7"/>
      <c r="W172" s="8"/>
      <c r="X172" s="7"/>
      <c r="Y172" s="7"/>
      <c r="Z172" s="12"/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21" t="s">
        <v>235</v>
      </c>
      <c r="D173" s="22">
        <v>3</v>
      </c>
      <c r="E173" s="22">
        <v>25</v>
      </c>
      <c r="F173" s="16" t="s">
        <v>237</v>
      </c>
      <c r="G173" s="23">
        <v>13</v>
      </c>
      <c r="H173" s="23">
        <v>5</v>
      </c>
      <c r="I173" s="16">
        <v>2</v>
      </c>
      <c r="J173" s="24"/>
      <c r="K173" s="13">
        <v>1</v>
      </c>
      <c r="L173" s="23">
        <v>1</v>
      </c>
      <c r="M173" s="5"/>
      <c r="N173" s="6"/>
      <c r="O173" s="7"/>
      <c r="P173" s="8">
        <v>1</v>
      </c>
      <c r="Q173" s="7"/>
      <c r="R173" s="19">
        <v>1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 t="s">
        <v>235</v>
      </c>
      <c r="D174" s="22">
        <v>3</v>
      </c>
      <c r="E174" s="22">
        <v>25</v>
      </c>
      <c r="F174" s="16" t="s">
        <v>237</v>
      </c>
      <c r="G174" s="23">
        <v>12</v>
      </c>
      <c r="H174" s="23">
        <v>6</v>
      </c>
      <c r="I174" s="16">
        <v>2</v>
      </c>
      <c r="J174" s="24"/>
      <c r="K174" s="13">
        <v>2</v>
      </c>
      <c r="L174" s="23"/>
      <c r="M174" s="5"/>
      <c r="N174" s="6"/>
      <c r="O174" s="7"/>
      <c r="P174" s="8"/>
      <c r="Q174" s="7"/>
      <c r="R174" s="19">
        <v>0</v>
      </c>
      <c r="S174" s="23">
        <v>1</v>
      </c>
      <c r="T174" s="5"/>
      <c r="U174" s="6"/>
      <c r="V174" s="7"/>
      <c r="W174" s="8"/>
      <c r="X174" s="7"/>
      <c r="Y174" s="7">
        <v>1</v>
      </c>
      <c r="Z174" s="12"/>
      <c r="AA174" s="19">
        <v>1</v>
      </c>
    </row>
    <row r="175" spans="1:27" ht="15.95" customHeight="1" x14ac:dyDescent="0.15">
      <c r="A175" s="1">
        <v>164</v>
      </c>
      <c r="B175" s="30">
        <v>1</v>
      </c>
      <c r="C175" s="21" t="s">
        <v>235</v>
      </c>
      <c r="D175" s="22">
        <v>3</v>
      </c>
      <c r="E175" s="22">
        <v>25</v>
      </c>
      <c r="F175" s="16" t="s">
        <v>237</v>
      </c>
      <c r="G175" s="23">
        <v>13</v>
      </c>
      <c r="H175" s="23">
        <v>4</v>
      </c>
      <c r="I175" s="16">
        <v>2</v>
      </c>
      <c r="J175" s="24"/>
      <c r="K175" s="13">
        <v>2</v>
      </c>
      <c r="L175" s="23"/>
      <c r="M175" s="5"/>
      <c r="N175" s="6"/>
      <c r="O175" s="7"/>
      <c r="P175" s="8"/>
      <c r="Q175" s="7"/>
      <c r="R175" s="19">
        <v>0</v>
      </c>
      <c r="S175" s="23">
        <v>1</v>
      </c>
      <c r="T175" s="5"/>
      <c r="U175" s="6">
        <v>1</v>
      </c>
      <c r="V175" s="7"/>
      <c r="W175" s="8"/>
      <c r="X175" s="7"/>
      <c r="Y175" s="7"/>
      <c r="Z175" s="12"/>
      <c r="AA175" s="19">
        <v>1</v>
      </c>
    </row>
    <row r="176" spans="1:27" ht="15.95" customHeight="1" x14ac:dyDescent="0.15">
      <c r="A176" s="1">
        <v>165</v>
      </c>
      <c r="B176" s="30">
        <v>1</v>
      </c>
      <c r="C176" s="21" t="s">
        <v>235</v>
      </c>
      <c r="D176" s="22">
        <v>3</v>
      </c>
      <c r="E176" s="22">
        <v>25</v>
      </c>
      <c r="F176" s="16" t="s">
        <v>237</v>
      </c>
      <c r="G176" s="23">
        <v>13</v>
      </c>
      <c r="H176" s="23">
        <v>2</v>
      </c>
      <c r="I176" s="16">
        <v>2</v>
      </c>
      <c r="J176" s="24"/>
      <c r="K176" s="13">
        <v>2</v>
      </c>
      <c r="L176" s="23"/>
      <c r="M176" s="5"/>
      <c r="N176" s="6"/>
      <c r="O176" s="7"/>
      <c r="P176" s="8"/>
      <c r="Q176" s="7"/>
      <c r="R176" s="19">
        <v>0</v>
      </c>
      <c r="S176" s="23">
        <v>1</v>
      </c>
      <c r="T176" s="5"/>
      <c r="U176" s="6">
        <v>1</v>
      </c>
      <c r="V176" s="7"/>
      <c r="W176" s="8"/>
      <c r="X176" s="7"/>
      <c r="Y176" s="7"/>
      <c r="Z176" s="12"/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 t="s">
        <v>235</v>
      </c>
      <c r="D177" s="22">
        <v>3</v>
      </c>
      <c r="E177" s="22">
        <v>25</v>
      </c>
      <c r="F177" s="16" t="s">
        <v>237</v>
      </c>
      <c r="G177" s="23">
        <v>12</v>
      </c>
      <c r="H177" s="23">
        <v>2</v>
      </c>
      <c r="I177" s="16">
        <v>2</v>
      </c>
      <c r="J177" s="24"/>
      <c r="K177" s="13">
        <v>2</v>
      </c>
      <c r="L177" s="23"/>
      <c r="M177" s="5"/>
      <c r="N177" s="6"/>
      <c r="O177" s="7"/>
      <c r="P177" s="8"/>
      <c r="Q177" s="7"/>
      <c r="R177" s="19">
        <v>0</v>
      </c>
      <c r="S177" s="23">
        <v>1</v>
      </c>
      <c r="T177" s="5"/>
      <c r="U177" s="6">
        <v>1</v>
      </c>
      <c r="V177" s="7"/>
      <c r="W177" s="8"/>
      <c r="X177" s="7"/>
      <c r="Y177" s="7"/>
      <c r="Z177" s="12"/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 t="s">
        <v>235</v>
      </c>
      <c r="D178" s="22">
        <v>3</v>
      </c>
      <c r="E178" s="22">
        <v>25</v>
      </c>
      <c r="F178" s="16" t="s">
        <v>237</v>
      </c>
      <c r="G178" s="23">
        <v>13</v>
      </c>
      <c r="H178" s="23">
        <v>3</v>
      </c>
      <c r="I178" s="16">
        <v>2</v>
      </c>
      <c r="J178" s="24"/>
      <c r="K178" s="13">
        <v>1</v>
      </c>
      <c r="L178" s="23">
        <v>1</v>
      </c>
      <c r="M178" s="5"/>
      <c r="N178" s="6">
        <v>1</v>
      </c>
      <c r="O178" s="7"/>
      <c r="P178" s="8"/>
      <c r="Q178" s="7"/>
      <c r="R178" s="19">
        <v>1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 t="s">
        <v>235</v>
      </c>
      <c r="D179" s="22">
        <v>3</v>
      </c>
      <c r="E179" s="22">
        <v>25</v>
      </c>
      <c r="F179" s="16" t="s">
        <v>237</v>
      </c>
      <c r="G179" s="23">
        <v>13</v>
      </c>
      <c r="H179" s="23">
        <v>2</v>
      </c>
      <c r="I179" s="16">
        <v>2</v>
      </c>
      <c r="J179" s="24"/>
      <c r="K179" s="13">
        <v>2</v>
      </c>
      <c r="L179" s="23"/>
      <c r="M179" s="5"/>
      <c r="N179" s="6"/>
      <c r="O179" s="7"/>
      <c r="P179" s="8"/>
      <c r="Q179" s="7"/>
      <c r="R179" s="19">
        <v>0</v>
      </c>
      <c r="S179" s="23">
        <v>1</v>
      </c>
      <c r="T179" s="5"/>
      <c r="U179" s="6"/>
      <c r="V179" s="7">
        <v>1</v>
      </c>
      <c r="W179" s="8"/>
      <c r="X179" s="7"/>
      <c r="Y179" s="7"/>
      <c r="Z179" s="12"/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 t="s">
        <v>235</v>
      </c>
      <c r="D180" s="22">
        <v>3</v>
      </c>
      <c r="E180" s="22">
        <v>25</v>
      </c>
      <c r="F180" s="16" t="s">
        <v>237</v>
      </c>
      <c r="G180" s="23">
        <v>13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/>
      <c r="N180" s="6">
        <v>1</v>
      </c>
      <c r="O180" s="7"/>
      <c r="P180" s="8"/>
      <c r="Q180" s="7"/>
      <c r="R180" s="19">
        <v>1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235</v>
      </c>
      <c r="D181" s="22">
        <v>3</v>
      </c>
      <c r="E181" s="22">
        <v>25</v>
      </c>
      <c r="F181" s="16" t="s">
        <v>237</v>
      </c>
      <c r="G181" s="23">
        <v>13</v>
      </c>
      <c r="H181" s="23">
        <v>7</v>
      </c>
      <c r="I181" s="16">
        <v>2</v>
      </c>
      <c r="J181" s="24"/>
      <c r="K181" s="13">
        <v>1</v>
      </c>
      <c r="L181" s="23">
        <v>1</v>
      </c>
      <c r="M181" s="5">
        <v>1</v>
      </c>
      <c r="N181" s="6"/>
      <c r="O181" s="7"/>
      <c r="P181" s="8"/>
      <c r="Q181" s="7"/>
      <c r="R181" s="19">
        <v>1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235</v>
      </c>
      <c r="D182" s="22">
        <v>3</v>
      </c>
      <c r="E182" s="22">
        <v>25</v>
      </c>
      <c r="F182" s="16" t="s">
        <v>237</v>
      </c>
      <c r="G182" s="23">
        <v>13</v>
      </c>
      <c r="H182" s="23">
        <v>5</v>
      </c>
      <c r="I182" s="16">
        <v>2</v>
      </c>
      <c r="J182" s="24"/>
      <c r="K182" s="13">
        <v>1</v>
      </c>
      <c r="L182" s="23">
        <v>1</v>
      </c>
      <c r="M182" s="5">
        <v>1</v>
      </c>
      <c r="N182" s="6">
        <v>1</v>
      </c>
      <c r="O182" s="7"/>
      <c r="P182" s="8"/>
      <c r="Q182" s="7"/>
      <c r="R182" s="19">
        <v>2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235</v>
      </c>
      <c r="D183" s="22">
        <v>3</v>
      </c>
      <c r="E183" s="22">
        <v>25</v>
      </c>
      <c r="F183" s="16" t="s">
        <v>237</v>
      </c>
      <c r="G183" s="23">
        <v>12</v>
      </c>
      <c r="H183" s="23">
        <v>3</v>
      </c>
      <c r="I183" s="16">
        <v>2</v>
      </c>
      <c r="J183" s="24"/>
      <c r="K183" s="13">
        <v>2</v>
      </c>
      <c r="L183" s="23"/>
      <c r="M183" s="5"/>
      <c r="N183" s="6"/>
      <c r="O183" s="7"/>
      <c r="P183" s="8"/>
      <c r="Q183" s="7"/>
      <c r="R183" s="19">
        <v>0</v>
      </c>
      <c r="S183" s="23">
        <v>1</v>
      </c>
      <c r="T183" s="5"/>
      <c r="U183" s="6"/>
      <c r="V183" s="7"/>
      <c r="W183" s="8"/>
      <c r="X183" s="7"/>
      <c r="Y183" s="7">
        <v>1</v>
      </c>
      <c r="Z183" s="12"/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 t="s">
        <v>235</v>
      </c>
      <c r="D184" s="22">
        <v>3</v>
      </c>
      <c r="E184" s="22">
        <v>25</v>
      </c>
      <c r="F184" s="16" t="s">
        <v>237</v>
      </c>
      <c r="G184" s="23">
        <v>12</v>
      </c>
      <c r="H184" s="23">
        <v>1</v>
      </c>
      <c r="I184" s="16">
        <v>2</v>
      </c>
      <c r="J184" s="24"/>
      <c r="K184" s="13">
        <v>3</v>
      </c>
      <c r="L184" s="23">
        <v>1</v>
      </c>
      <c r="M184" s="5"/>
      <c r="N184" s="6">
        <v>2</v>
      </c>
      <c r="O184" s="7"/>
      <c r="P184" s="8"/>
      <c r="Q184" s="7"/>
      <c r="R184" s="19">
        <v>2</v>
      </c>
      <c r="S184" s="23">
        <v>1</v>
      </c>
      <c r="T184" s="5"/>
      <c r="U184" s="6">
        <v>1</v>
      </c>
      <c r="V184" s="7"/>
      <c r="W184" s="8"/>
      <c r="X184" s="7"/>
      <c r="Y184" s="7"/>
      <c r="Z184" s="12"/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 t="s">
        <v>235</v>
      </c>
      <c r="D185" s="22">
        <v>3</v>
      </c>
      <c r="E185" s="22">
        <v>25</v>
      </c>
      <c r="F185" s="16" t="s">
        <v>237</v>
      </c>
      <c r="G185" s="23">
        <v>12</v>
      </c>
      <c r="H185" s="23">
        <v>5</v>
      </c>
      <c r="I185" s="16">
        <v>2</v>
      </c>
      <c r="J185" s="24"/>
      <c r="K185" s="13">
        <v>3</v>
      </c>
      <c r="L185" s="23">
        <v>1</v>
      </c>
      <c r="M185" s="5"/>
      <c r="N185" s="6"/>
      <c r="O185" s="7">
        <v>1</v>
      </c>
      <c r="P185" s="8"/>
      <c r="Q185" s="7"/>
      <c r="R185" s="19">
        <v>1</v>
      </c>
      <c r="S185" s="23">
        <v>1</v>
      </c>
      <c r="T185" s="5"/>
      <c r="U185" s="6"/>
      <c r="V185" s="7">
        <v>1</v>
      </c>
      <c r="W185" s="8"/>
      <c r="X185" s="7"/>
      <c r="Y185" s="7"/>
      <c r="Z185" s="12"/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21" t="s">
        <v>235</v>
      </c>
      <c r="D186" s="22">
        <v>3</v>
      </c>
      <c r="E186" s="22">
        <v>25</v>
      </c>
      <c r="F186" s="16" t="s">
        <v>237</v>
      </c>
      <c r="G186" s="23">
        <v>12</v>
      </c>
      <c r="H186" s="23">
        <v>2</v>
      </c>
      <c r="I186" s="16">
        <v>2</v>
      </c>
      <c r="J186" s="24"/>
      <c r="K186" s="13">
        <v>1</v>
      </c>
      <c r="L186" s="23">
        <v>1</v>
      </c>
      <c r="M186" s="5"/>
      <c r="N186" s="6">
        <v>1</v>
      </c>
      <c r="O186" s="7"/>
      <c r="P186" s="8"/>
      <c r="Q186" s="7"/>
      <c r="R186" s="19">
        <v>1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 t="s">
        <v>235</v>
      </c>
      <c r="D187" s="22">
        <v>3</v>
      </c>
      <c r="E187" s="22">
        <v>25</v>
      </c>
      <c r="F187" s="16" t="s">
        <v>237</v>
      </c>
      <c r="G187" s="23">
        <v>12</v>
      </c>
      <c r="H187" s="23">
        <v>2</v>
      </c>
      <c r="I187" s="16">
        <v>2</v>
      </c>
      <c r="J187" s="24"/>
      <c r="K187" s="13">
        <v>1</v>
      </c>
      <c r="L187" s="23">
        <v>1</v>
      </c>
      <c r="M187" s="5"/>
      <c r="N187" s="6">
        <v>1</v>
      </c>
      <c r="O187" s="7"/>
      <c r="P187" s="8"/>
      <c r="Q187" s="7"/>
      <c r="R187" s="19">
        <v>1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 t="s">
        <v>235</v>
      </c>
      <c r="D188" s="22">
        <v>3</v>
      </c>
      <c r="E188" s="22">
        <v>25</v>
      </c>
      <c r="F188" s="16" t="s">
        <v>237</v>
      </c>
      <c r="G188" s="23">
        <v>12</v>
      </c>
      <c r="H188" s="23">
        <v>3</v>
      </c>
      <c r="I188" s="16">
        <v>2</v>
      </c>
      <c r="J188" s="24"/>
      <c r="K188" s="13">
        <v>1</v>
      </c>
      <c r="L188" s="23">
        <v>1</v>
      </c>
      <c r="M188" s="5"/>
      <c r="N188" s="6">
        <v>1</v>
      </c>
      <c r="O188" s="7"/>
      <c r="P188" s="8"/>
      <c r="Q188" s="7"/>
      <c r="R188" s="19">
        <v>1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235</v>
      </c>
      <c r="D189" s="22">
        <v>3</v>
      </c>
      <c r="E189" s="22">
        <v>25</v>
      </c>
      <c r="F189" s="16" t="s">
        <v>237</v>
      </c>
      <c r="G189" s="23">
        <v>11</v>
      </c>
      <c r="H189" s="23">
        <v>2</v>
      </c>
      <c r="I189" s="16">
        <v>2</v>
      </c>
      <c r="J189" s="24"/>
      <c r="K189" s="13">
        <v>2</v>
      </c>
      <c r="L189" s="23"/>
      <c r="M189" s="5"/>
      <c r="N189" s="6"/>
      <c r="O189" s="7"/>
      <c r="P189" s="8"/>
      <c r="Q189" s="7"/>
      <c r="R189" s="19">
        <v>0</v>
      </c>
      <c r="S189" s="23">
        <v>1</v>
      </c>
      <c r="T189" s="5"/>
      <c r="U189" s="6">
        <v>1</v>
      </c>
      <c r="V189" s="7"/>
      <c r="W189" s="8"/>
      <c r="X189" s="7">
        <v>1</v>
      </c>
      <c r="Y189" s="7"/>
      <c r="Z189" s="12"/>
      <c r="AA189" s="19">
        <v>2</v>
      </c>
    </row>
    <row r="190" spans="1:27" ht="15.95" customHeight="1" x14ac:dyDescent="0.15">
      <c r="A190" s="1">
        <v>179</v>
      </c>
      <c r="B190" s="30">
        <v>1</v>
      </c>
      <c r="C190" s="21" t="s">
        <v>235</v>
      </c>
      <c r="D190" s="22">
        <v>3</v>
      </c>
      <c r="E190" s="22">
        <v>25</v>
      </c>
      <c r="F190" s="16" t="s">
        <v>237</v>
      </c>
      <c r="G190" s="23">
        <v>12</v>
      </c>
      <c r="H190" s="23">
        <v>2</v>
      </c>
      <c r="I190" s="16">
        <v>2</v>
      </c>
      <c r="J190" s="24"/>
      <c r="K190" s="13">
        <v>2</v>
      </c>
      <c r="L190" s="23"/>
      <c r="M190" s="5"/>
      <c r="N190" s="6"/>
      <c r="O190" s="7"/>
      <c r="P190" s="8"/>
      <c r="Q190" s="7"/>
      <c r="R190" s="19">
        <v>0</v>
      </c>
      <c r="S190" s="23">
        <v>1</v>
      </c>
      <c r="T190" s="5"/>
      <c r="U190" s="6">
        <v>1</v>
      </c>
      <c r="V190" s="7"/>
      <c r="W190" s="8"/>
      <c r="X190" s="7">
        <v>2</v>
      </c>
      <c r="Y190" s="7"/>
      <c r="Z190" s="12"/>
      <c r="AA190" s="19">
        <v>3</v>
      </c>
    </row>
    <row r="191" spans="1:27" ht="15.95" customHeight="1" x14ac:dyDescent="0.15">
      <c r="A191" s="1">
        <v>180</v>
      </c>
      <c r="B191" s="30">
        <v>1</v>
      </c>
      <c r="C191" s="21" t="s">
        <v>235</v>
      </c>
      <c r="D191" s="22">
        <v>3</v>
      </c>
      <c r="E191" s="22">
        <v>25</v>
      </c>
      <c r="F191" s="16" t="s">
        <v>237</v>
      </c>
      <c r="G191" s="23">
        <v>12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/>
      <c r="N191" s="6">
        <v>1</v>
      </c>
      <c r="O191" s="7"/>
      <c r="P191" s="8"/>
      <c r="Q191" s="7"/>
      <c r="R191" s="19">
        <v>1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235</v>
      </c>
      <c r="D192" s="22">
        <v>3</v>
      </c>
      <c r="E192" s="22">
        <v>25</v>
      </c>
      <c r="F192" s="16" t="s">
        <v>237</v>
      </c>
      <c r="G192" s="23">
        <v>12</v>
      </c>
      <c r="H192" s="23">
        <v>3</v>
      </c>
      <c r="I192" s="16">
        <v>2</v>
      </c>
      <c r="J192" s="24"/>
      <c r="K192" s="13">
        <v>1</v>
      </c>
      <c r="L192" s="23">
        <v>1</v>
      </c>
      <c r="M192" s="5">
        <v>2</v>
      </c>
      <c r="N192" s="6"/>
      <c r="O192" s="7"/>
      <c r="P192" s="8"/>
      <c r="Q192" s="7"/>
      <c r="R192" s="19">
        <v>2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235</v>
      </c>
      <c r="D193" s="22">
        <v>3</v>
      </c>
      <c r="E193" s="22">
        <v>25</v>
      </c>
      <c r="F193" s="16" t="s">
        <v>237</v>
      </c>
      <c r="G193" s="23">
        <v>11</v>
      </c>
      <c r="H193" s="23">
        <v>2</v>
      </c>
      <c r="I193" s="16">
        <v>2</v>
      </c>
      <c r="J193" s="24"/>
      <c r="K193" s="13">
        <v>2</v>
      </c>
      <c r="L193" s="23"/>
      <c r="M193" s="5"/>
      <c r="N193" s="6"/>
      <c r="O193" s="7"/>
      <c r="P193" s="8"/>
      <c r="Q193" s="7"/>
      <c r="R193" s="19">
        <v>0</v>
      </c>
      <c r="S193" s="23">
        <v>1</v>
      </c>
      <c r="T193" s="5"/>
      <c r="U193" s="6">
        <v>1</v>
      </c>
      <c r="V193" s="7"/>
      <c r="W193" s="8"/>
      <c r="X193" s="7">
        <v>1</v>
      </c>
      <c r="Y193" s="7"/>
      <c r="Z193" s="12"/>
      <c r="AA193" s="19">
        <v>2</v>
      </c>
    </row>
    <row r="194" spans="1:27" ht="15.95" customHeight="1" x14ac:dyDescent="0.15">
      <c r="A194" s="1">
        <v>183</v>
      </c>
      <c r="B194" s="30">
        <v>1</v>
      </c>
      <c r="C194" s="21" t="s">
        <v>235</v>
      </c>
      <c r="D194" s="22">
        <v>3</v>
      </c>
      <c r="E194" s="22">
        <v>25</v>
      </c>
      <c r="F194" s="16" t="s">
        <v>237</v>
      </c>
      <c r="G194" s="23">
        <v>12</v>
      </c>
      <c r="H194" s="23">
        <v>4</v>
      </c>
      <c r="I194" s="16">
        <v>2</v>
      </c>
      <c r="J194" s="24"/>
      <c r="K194" s="13">
        <v>1</v>
      </c>
      <c r="L194" s="23">
        <v>1</v>
      </c>
      <c r="M194" s="5"/>
      <c r="N194" s="6">
        <v>1</v>
      </c>
      <c r="O194" s="7"/>
      <c r="P194" s="8"/>
      <c r="Q194" s="7"/>
      <c r="R194" s="19">
        <v>1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 t="s">
        <v>235</v>
      </c>
      <c r="D195" s="22">
        <v>3</v>
      </c>
      <c r="E195" s="22">
        <v>25</v>
      </c>
      <c r="F195" s="16" t="s">
        <v>237</v>
      </c>
      <c r="G195" s="23">
        <v>12</v>
      </c>
      <c r="H195" s="23">
        <v>6</v>
      </c>
      <c r="I195" s="16">
        <v>2</v>
      </c>
      <c r="J195" s="24"/>
      <c r="K195" s="13">
        <v>1</v>
      </c>
      <c r="L195" s="23">
        <v>1</v>
      </c>
      <c r="M195" s="5"/>
      <c r="N195" s="6"/>
      <c r="O195" s="7">
        <v>1</v>
      </c>
      <c r="P195" s="8">
        <v>1</v>
      </c>
      <c r="Q195" s="7"/>
      <c r="R195" s="19">
        <v>2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 t="s">
        <v>235</v>
      </c>
      <c r="D196" s="22">
        <v>3</v>
      </c>
      <c r="E196" s="22">
        <v>25</v>
      </c>
      <c r="F196" s="16" t="s">
        <v>237</v>
      </c>
      <c r="G196" s="23">
        <v>12</v>
      </c>
      <c r="H196" s="23">
        <v>7</v>
      </c>
      <c r="I196" s="16">
        <v>2</v>
      </c>
      <c r="J196" s="24"/>
      <c r="K196" s="13">
        <v>1</v>
      </c>
      <c r="L196" s="23">
        <v>2</v>
      </c>
      <c r="M196" s="5"/>
      <c r="N196" s="6">
        <v>1</v>
      </c>
      <c r="O196" s="7">
        <v>1</v>
      </c>
      <c r="P196" s="8"/>
      <c r="Q196" s="7"/>
      <c r="R196" s="19">
        <v>2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 t="s">
        <v>235</v>
      </c>
      <c r="D197" s="22">
        <v>3</v>
      </c>
      <c r="E197" s="22">
        <v>25</v>
      </c>
      <c r="F197" s="16" t="s">
        <v>237</v>
      </c>
      <c r="G197" s="23">
        <v>12</v>
      </c>
      <c r="H197" s="23">
        <v>3</v>
      </c>
      <c r="I197" s="16">
        <v>2</v>
      </c>
      <c r="J197" s="24"/>
      <c r="K197" s="13">
        <v>3</v>
      </c>
      <c r="L197" s="23">
        <v>1</v>
      </c>
      <c r="M197" s="5"/>
      <c r="N197" s="6">
        <v>1</v>
      </c>
      <c r="O197" s="7"/>
      <c r="P197" s="8"/>
      <c r="Q197" s="7"/>
      <c r="R197" s="19">
        <v>1</v>
      </c>
      <c r="S197" s="23">
        <v>1</v>
      </c>
      <c r="T197" s="5"/>
      <c r="U197" s="6">
        <v>1</v>
      </c>
      <c r="V197" s="7"/>
      <c r="W197" s="8"/>
      <c r="X197" s="7"/>
      <c r="Y197" s="7"/>
      <c r="Z197" s="12"/>
      <c r="AA197" s="19">
        <v>1</v>
      </c>
    </row>
    <row r="198" spans="1:27" ht="15.95" customHeight="1" x14ac:dyDescent="0.15">
      <c r="A198" s="1">
        <v>187</v>
      </c>
      <c r="B198" s="30">
        <v>1</v>
      </c>
      <c r="C198" s="21" t="s">
        <v>235</v>
      </c>
      <c r="D198" s="22">
        <v>3</v>
      </c>
      <c r="E198" s="22">
        <v>25</v>
      </c>
      <c r="F198" s="16" t="s">
        <v>237</v>
      </c>
      <c r="G198" s="23">
        <v>12</v>
      </c>
      <c r="H198" s="23">
        <v>4</v>
      </c>
      <c r="I198" s="16">
        <v>2</v>
      </c>
      <c r="J198" s="24"/>
      <c r="K198" s="13">
        <v>1</v>
      </c>
      <c r="L198" s="23">
        <v>1</v>
      </c>
      <c r="M198" s="5"/>
      <c r="N198" s="6"/>
      <c r="O198" s="7"/>
      <c r="P198" s="8">
        <v>3</v>
      </c>
      <c r="Q198" s="7"/>
      <c r="R198" s="19">
        <v>3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235</v>
      </c>
      <c r="D199" s="22">
        <v>3</v>
      </c>
      <c r="E199" s="22">
        <v>25</v>
      </c>
      <c r="F199" s="16" t="s">
        <v>237</v>
      </c>
      <c r="G199" s="23">
        <v>12</v>
      </c>
      <c r="H199" s="23">
        <v>2</v>
      </c>
      <c r="I199" s="16">
        <v>2</v>
      </c>
      <c r="J199" s="24"/>
      <c r="K199" s="13">
        <v>1</v>
      </c>
      <c r="L199" s="23">
        <v>1</v>
      </c>
      <c r="M199" s="5">
        <v>1</v>
      </c>
      <c r="N199" s="6"/>
      <c r="O199" s="7"/>
      <c r="P199" s="8"/>
      <c r="Q199" s="7"/>
      <c r="R199" s="19">
        <v>1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235</v>
      </c>
      <c r="D200" s="22">
        <v>3</v>
      </c>
      <c r="E200" s="22">
        <v>25</v>
      </c>
      <c r="F200" s="16" t="s">
        <v>237</v>
      </c>
      <c r="G200" s="23">
        <v>12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/>
      <c r="N200" s="6">
        <v>1</v>
      </c>
      <c r="O200" s="7"/>
      <c r="P200" s="8"/>
      <c r="Q200" s="7"/>
      <c r="R200" s="19">
        <v>1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 t="s">
        <v>235</v>
      </c>
      <c r="D201" s="22">
        <v>3</v>
      </c>
      <c r="E201" s="22">
        <v>25</v>
      </c>
      <c r="F201" s="16" t="s">
        <v>237</v>
      </c>
      <c r="G201" s="23">
        <v>12</v>
      </c>
      <c r="H201" s="23">
        <v>8</v>
      </c>
      <c r="I201" s="16">
        <v>2</v>
      </c>
      <c r="J201" s="24"/>
      <c r="K201" s="13">
        <v>2</v>
      </c>
      <c r="L201" s="23"/>
      <c r="M201" s="5"/>
      <c r="N201" s="6"/>
      <c r="O201" s="7"/>
      <c r="P201" s="8"/>
      <c r="Q201" s="7"/>
      <c r="R201" s="19">
        <v>0</v>
      </c>
      <c r="S201" s="23">
        <v>1</v>
      </c>
      <c r="T201" s="5"/>
      <c r="U201" s="6"/>
      <c r="V201" s="7"/>
      <c r="W201" s="8"/>
      <c r="X201" s="7"/>
      <c r="Y201" s="7">
        <v>1</v>
      </c>
      <c r="Z201" s="12"/>
      <c r="AA201" s="19">
        <v>1</v>
      </c>
    </row>
    <row r="202" spans="1:27" ht="15.95" customHeight="1" x14ac:dyDescent="0.15">
      <c r="A202" s="1">
        <v>191</v>
      </c>
      <c r="B202" s="30">
        <v>1</v>
      </c>
      <c r="C202" s="21" t="s">
        <v>235</v>
      </c>
      <c r="D202" s="22">
        <v>3</v>
      </c>
      <c r="E202" s="22">
        <v>25</v>
      </c>
      <c r="F202" s="16" t="s">
        <v>237</v>
      </c>
      <c r="G202" s="23">
        <v>12</v>
      </c>
      <c r="H202" s="23">
        <v>2</v>
      </c>
      <c r="I202" s="16">
        <v>2</v>
      </c>
      <c r="J202" s="24"/>
      <c r="K202" s="13">
        <v>2</v>
      </c>
      <c r="L202" s="23"/>
      <c r="M202" s="5"/>
      <c r="N202" s="6"/>
      <c r="O202" s="7"/>
      <c r="P202" s="8"/>
      <c r="Q202" s="7"/>
      <c r="R202" s="19">
        <v>0</v>
      </c>
      <c r="S202" s="23">
        <v>1</v>
      </c>
      <c r="T202" s="5"/>
      <c r="U202" s="6">
        <v>1</v>
      </c>
      <c r="V202" s="7"/>
      <c r="W202" s="8"/>
      <c r="X202" s="7"/>
      <c r="Y202" s="7"/>
      <c r="Z202" s="12"/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 t="s">
        <v>235</v>
      </c>
      <c r="D203" s="22">
        <v>3</v>
      </c>
      <c r="E203" s="22">
        <v>25</v>
      </c>
      <c r="F203" s="16" t="s">
        <v>237</v>
      </c>
      <c r="G203" s="23">
        <v>12</v>
      </c>
      <c r="H203" s="23">
        <v>2</v>
      </c>
      <c r="I203" s="16">
        <v>2</v>
      </c>
      <c r="J203" s="24"/>
      <c r="K203" s="13">
        <v>1</v>
      </c>
      <c r="L203" s="23">
        <v>1</v>
      </c>
      <c r="M203" s="5"/>
      <c r="N203" s="6">
        <v>1</v>
      </c>
      <c r="O203" s="7"/>
      <c r="P203" s="8"/>
      <c r="Q203" s="7"/>
      <c r="R203" s="19">
        <v>1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 t="s">
        <v>235</v>
      </c>
      <c r="D204" s="22">
        <v>3</v>
      </c>
      <c r="E204" s="22">
        <v>25</v>
      </c>
      <c r="F204" s="16" t="s">
        <v>237</v>
      </c>
      <c r="G204" s="23">
        <v>12</v>
      </c>
      <c r="H204" s="23">
        <v>2</v>
      </c>
      <c r="I204" s="16">
        <v>2</v>
      </c>
      <c r="J204" s="24"/>
      <c r="K204" s="13">
        <v>1</v>
      </c>
      <c r="L204" s="23">
        <v>1</v>
      </c>
      <c r="M204" s="5">
        <v>1</v>
      </c>
      <c r="N204" s="6"/>
      <c r="O204" s="7"/>
      <c r="P204" s="8"/>
      <c r="Q204" s="7"/>
      <c r="R204" s="19">
        <v>1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235</v>
      </c>
      <c r="D205" s="22">
        <v>3</v>
      </c>
      <c r="E205" s="22">
        <v>25</v>
      </c>
      <c r="F205" s="16" t="s">
        <v>237</v>
      </c>
      <c r="G205" s="23">
        <v>12</v>
      </c>
      <c r="H205" s="23">
        <v>2</v>
      </c>
      <c r="I205" s="16">
        <v>2</v>
      </c>
      <c r="J205" s="24"/>
      <c r="K205" s="13">
        <v>2</v>
      </c>
      <c r="L205" s="23"/>
      <c r="M205" s="5"/>
      <c r="N205" s="6"/>
      <c r="O205" s="7"/>
      <c r="P205" s="8"/>
      <c r="Q205" s="7"/>
      <c r="R205" s="19">
        <v>0</v>
      </c>
      <c r="S205" s="23">
        <v>1</v>
      </c>
      <c r="T205" s="5"/>
      <c r="U205" s="6">
        <v>1</v>
      </c>
      <c r="V205" s="7"/>
      <c r="W205" s="8"/>
      <c r="X205" s="7">
        <v>1</v>
      </c>
      <c r="Y205" s="7"/>
      <c r="Z205" s="12"/>
      <c r="AA205" s="19">
        <v>2</v>
      </c>
    </row>
    <row r="206" spans="1:27" ht="15.95" customHeight="1" x14ac:dyDescent="0.15">
      <c r="A206" s="1">
        <v>195</v>
      </c>
      <c r="B206" s="30">
        <v>1</v>
      </c>
      <c r="C206" s="21" t="s">
        <v>235</v>
      </c>
      <c r="D206" s="22">
        <v>3</v>
      </c>
      <c r="E206" s="22">
        <v>25</v>
      </c>
      <c r="F206" s="16" t="s">
        <v>237</v>
      </c>
      <c r="G206" s="23">
        <v>12</v>
      </c>
      <c r="H206" s="23">
        <v>2</v>
      </c>
      <c r="I206" s="16">
        <v>2</v>
      </c>
      <c r="J206" s="24"/>
      <c r="K206" s="13">
        <v>1</v>
      </c>
      <c r="L206" s="23">
        <v>1</v>
      </c>
      <c r="M206" s="5">
        <v>1</v>
      </c>
      <c r="N206" s="6"/>
      <c r="O206" s="7"/>
      <c r="P206" s="8"/>
      <c r="Q206" s="7"/>
      <c r="R206" s="19">
        <v>1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235</v>
      </c>
      <c r="D207" s="22">
        <v>3</v>
      </c>
      <c r="E207" s="22">
        <v>25</v>
      </c>
      <c r="F207" s="16" t="s">
        <v>237</v>
      </c>
      <c r="G207" s="23">
        <v>12</v>
      </c>
      <c r="H207" s="23">
        <v>2</v>
      </c>
      <c r="I207" s="16">
        <v>2</v>
      </c>
      <c r="J207" s="24"/>
      <c r="K207" s="13">
        <v>2</v>
      </c>
      <c r="L207" s="23"/>
      <c r="M207" s="5"/>
      <c r="N207" s="6"/>
      <c r="O207" s="7"/>
      <c r="P207" s="8"/>
      <c r="Q207" s="7"/>
      <c r="R207" s="19">
        <v>0</v>
      </c>
      <c r="S207" s="23">
        <v>1</v>
      </c>
      <c r="T207" s="5"/>
      <c r="U207" s="6"/>
      <c r="V207" s="7"/>
      <c r="W207" s="8"/>
      <c r="X207" s="7">
        <v>1</v>
      </c>
      <c r="Y207" s="7"/>
      <c r="Z207" s="12"/>
      <c r="AA207" s="19">
        <v>1</v>
      </c>
    </row>
    <row r="208" spans="1:27" ht="15.95" customHeight="1" x14ac:dyDescent="0.15">
      <c r="A208" s="1">
        <v>197</v>
      </c>
      <c r="B208" s="30">
        <v>1</v>
      </c>
      <c r="C208" s="21" t="s">
        <v>235</v>
      </c>
      <c r="D208" s="22">
        <v>3</v>
      </c>
      <c r="E208" s="22">
        <v>25</v>
      </c>
      <c r="F208" s="16" t="s">
        <v>237</v>
      </c>
      <c r="G208" s="23">
        <v>11</v>
      </c>
      <c r="H208" s="23">
        <v>4</v>
      </c>
      <c r="I208" s="16">
        <v>2</v>
      </c>
      <c r="J208" s="24"/>
      <c r="K208" s="13">
        <v>2</v>
      </c>
      <c r="L208" s="23"/>
      <c r="M208" s="5"/>
      <c r="N208" s="6"/>
      <c r="O208" s="7"/>
      <c r="P208" s="8"/>
      <c r="Q208" s="7"/>
      <c r="R208" s="19">
        <v>0</v>
      </c>
      <c r="S208" s="23">
        <v>1</v>
      </c>
      <c r="T208" s="5">
        <v>1</v>
      </c>
      <c r="U208" s="6"/>
      <c r="V208" s="7"/>
      <c r="W208" s="8"/>
      <c r="X208" s="7"/>
      <c r="Y208" s="7"/>
      <c r="Z208" s="12"/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 t="s">
        <v>235</v>
      </c>
      <c r="D209" s="22">
        <v>3</v>
      </c>
      <c r="E209" s="22">
        <v>25</v>
      </c>
      <c r="F209" s="16" t="s">
        <v>237</v>
      </c>
      <c r="G209" s="23">
        <v>12</v>
      </c>
      <c r="H209" s="23">
        <v>3</v>
      </c>
      <c r="I209" s="16">
        <v>2</v>
      </c>
      <c r="J209" s="24"/>
      <c r="K209" s="13">
        <v>2</v>
      </c>
      <c r="L209" s="23"/>
      <c r="M209" s="5"/>
      <c r="N209" s="6"/>
      <c r="O209" s="7"/>
      <c r="P209" s="8"/>
      <c r="Q209" s="7"/>
      <c r="R209" s="19">
        <v>0</v>
      </c>
      <c r="S209" s="23">
        <v>1</v>
      </c>
      <c r="T209" s="5"/>
      <c r="U209" s="6">
        <v>1</v>
      </c>
      <c r="V209" s="7"/>
      <c r="W209" s="8"/>
      <c r="X209" s="7"/>
      <c r="Y209" s="7"/>
      <c r="Z209" s="12"/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 t="s">
        <v>235</v>
      </c>
      <c r="D210" s="22">
        <v>3</v>
      </c>
      <c r="E210" s="22">
        <v>25</v>
      </c>
      <c r="F210" s="16" t="s">
        <v>237</v>
      </c>
      <c r="G210" s="23">
        <v>12</v>
      </c>
      <c r="H210" s="23">
        <v>3</v>
      </c>
      <c r="I210" s="16">
        <v>2</v>
      </c>
      <c r="J210" s="24"/>
      <c r="K210" s="13">
        <v>2</v>
      </c>
      <c r="L210" s="23"/>
      <c r="M210" s="5"/>
      <c r="N210" s="6"/>
      <c r="O210" s="7"/>
      <c r="P210" s="8"/>
      <c r="Q210" s="7"/>
      <c r="R210" s="19">
        <v>0</v>
      </c>
      <c r="S210" s="23">
        <v>1</v>
      </c>
      <c r="T210" s="5"/>
      <c r="U210" s="6">
        <v>1</v>
      </c>
      <c r="V210" s="7"/>
      <c r="W210" s="8"/>
      <c r="X210" s="7"/>
      <c r="Y210" s="7"/>
      <c r="Z210" s="12"/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 t="s">
        <v>235</v>
      </c>
      <c r="D211" s="22">
        <v>3</v>
      </c>
      <c r="E211" s="22">
        <v>25</v>
      </c>
      <c r="F211" s="16" t="s">
        <v>237</v>
      </c>
      <c r="G211" s="23">
        <v>12</v>
      </c>
      <c r="H211" s="23">
        <v>5</v>
      </c>
      <c r="I211" s="16">
        <v>2</v>
      </c>
      <c r="J211" s="24"/>
      <c r="K211" s="13">
        <v>1</v>
      </c>
      <c r="L211" s="23">
        <v>1</v>
      </c>
      <c r="M211" s="5"/>
      <c r="N211" s="6">
        <v>1</v>
      </c>
      <c r="O211" s="7"/>
      <c r="P211" s="8"/>
      <c r="Q211" s="7"/>
      <c r="R211" s="19">
        <v>1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235</v>
      </c>
      <c r="D212" s="22">
        <v>3</v>
      </c>
      <c r="E212" s="22">
        <v>25</v>
      </c>
      <c r="F212" s="16" t="s">
        <v>237</v>
      </c>
      <c r="G212" s="23">
        <v>11</v>
      </c>
      <c r="H212" s="23">
        <v>4</v>
      </c>
      <c r="I212" s="16">
        <v>2</v>
      </c>
      <c r="J212" s="24"/>
      <c r="K212" s="13">
        <v>3</v>
      </c>
      <c r="L212" s="23">
        <v>1</v>
      </c>
      <c r="M212" s="5">
        <v>1</v>
      </c>
      <c r="N212" s="6">
        <v>1</v>
      </c>
      <c r="O212" s="7"/>
      <c r="P212" s="8">
        <v>1</v>
      </c>
      <c r="Q212" s="7"/>
      <c r="R212" s="19">
        <v>3</v>
      </c>
      <c r="S212" s="23">
        <v>1</v>
      </c>
      <c r="T212" s="5">
        <v>2</v>
      </c>
      <c r="U212" s="6"/>
      <c r="V212" s="7"/>
      <c r="W212" s="8"/>
      <c r="X212" s="7"/>
      <c r="Y212" s="7"/>
      <c r="Z212" s="12"/>
      <c r="AA212" s="19">
        <v>2</v>
      </c>
    </row>
    <row r="213" spans="1:27" ht="15.95" customHeight="1" x14ac:dyDescent="0.15">
      <c r="A213" s="1">
        <v>202</v>
      </c>
      <c r="B213" s="30">
        <v>1</v>
      </c>
      <c r="C213" s="21" t="s">
        <v>235</v>
      </c>
      <c r="D213" s="22">
        <v>3</v>
      </c>
      <c r="E213" s="22">
        <v>25</v>
      </c>
      <c r="F213" s="16" t="s">
        <v>237</v>
      </c>
      <c r="G213" s="23">
        <v>12</v>
      </c>
      <c r="H213" s="23">
        <v>4</v>
      </c>
      <c r="I213" s="16">
        <v>2</v>
      </c>
      <c r="J213" s="24"/>
      <c r="K213" s="13">
        <v>1</v>
      </c>
      <c r="L213" s="23">
        <v>1</v>
      </c>
      <c r="M213" s="5"/>
      <c r="N213" s="6">
        <v>1</v>
      </c>
      <c r="O213" s="7"/>
      <c r="P213" s="8"/>
      <c r="Q213" s="7"/>
      <c r="R213" s="19">
        <v>1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 t="s">
        <v>235</v>
      </c>
      <c r="D214" s="22">
        <v>3</v>
      </c>
      <c r="E214" s="22">
        <v>25</v>
      </c>
      <c r="F214" s="16" t="s">
        <v>237</v>
      </c>
      <c r="G214" s="23">
        <v>12</v>
      </c>
      <c r="H214" s="23">
        <v>3</v>
      </c>
      <c r="I214" s="16">
        <v>2</v>
      </c>
      <c r="J214" s="24"/>
      <c r="K214" s="13">
        <v>3</v>
      </c>
      <c r="L214" s="23">
        <v>1</v>
      </c>
      <c r="M214" s="5"/>
      <c r="N214" s="6">
        <v>1</v>
      </c>
      <c r="O214" s="7"/>
      <c r="P214" s="8"/>
      <c r="Q214" s="7"/>
      <c r="R214" s="19">
        <v>1</v>
      </c>
      <c r="S214" s="23">
        <v>1</v>
      </c>
      <c r="T214" s="5"/>
      <c r="U214" s="6">
        <v>1</v>
      </c>
      <c r="V214" s="7"/>
      <c r="W214" s="8"/>
      <c r="X214" s="7"/>
      <c r="Y214" s="7"/>
      <c r="Z214" s="12"/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21" t="s">
        <v>235</v>
      </c>
      <c r="D215" s="22">
        <v>3</v>
      </c>
      <c r="E215" s="22">
        <v>25</v>
      </c>
      <c r="F215" s="16" t="s">
        <v>237</v>
      </c>
      <c r="G215" s="23">
        <v>12</v>
      </c>
      <c r="H215" s="23">
        <v>3</v>
      </c>
      <c r="I215" s="16">
        <v>2</v>
      </c>
      <c r="J215" s="24"/>
      <c r="K215" s="13">
        <v>1</v>
      </c>
      <c r="L215" s="23">
        <v>1</v>
      </c>
      <c r="M215" s="5"/>
      <c r="N215" s="6">
        <v>1</v>
      </c>
      <c r="O215" s="7"/>
      <c r="P215" s="8"/>
      <c r="Q215" s="7"/>
      <c r="R215" s="19">
        <v>1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235</v>
      </c>
      <c r="D216" s="22">
        <v>3</v>
      </c>
      <c r="E216" s="22">
        <v>25</v>
      </c>
      <c r="F216" s="16" t="s">
        <v>237</v>
      </c>
      <c r="G216" s="23">
        <v>12</v>
      </c>
      <c r="H216" s="23">
        <v>4</v>
      </c>
      <c r="I216" s="16">
        <v>2</v>
      </c>
      <c r="J216" s="24"/>
      <c r="K216" s="13">
        <v>1</v>
      </c>
      <c r="L216" s="23">
        <v>1</v>
      </c>
      <c r="M216" s="5">
        <v>1</v>
      </c>
      <c r="N216" s="6"/>
      <c r="O216" s="7"/>
      <c r="P216" s="8"/>
      <c r="Q216" s="7"/>
      <c r="R216" s="19">
        <v>1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235</v>
      </c>
      <c r="D217" s="22">
        <v>3</v>
      </c>
      <c r="E217" s="22">
        <v>25</v>
      </c>
      <c r="F217" s="16" t="s">
        <v>237</v>
      </c>
      <c r="G217" s="23">
        <v>12</v>
      </c>
      <c r="H217" s="23">
        <v>2</v>
      </c>
      <c r="I217" s="16">
        <v>2</v>
      </c>
      <c r="J217" s="24"/>
      <c r="K217" s="13">
        <v>2</v>
      </c>
      <c r="L217" s="23"/>
      <c r="M217" s="5"/>
      <c r="N217" s="6"/>
      <c r="O217" s="7"/>
      <c r="P217" s="8"/>
      <c r="Q217" s="7"/>
      <c r="R217" s="19">
        <v>0</v>
      </c>
      <c r="S217" s="23">
        <v>1</v>
      </c>
      <c r="T217" s="5"/>
      <c r="U217" s="6">
        <v>1</v>
      </c>
      <c r="V217" s="7"/>
      <c r="W217" s="8"/>
      <c r="X217" s="7"/>
      <c r="Y217" s="7"/>
      <c r="Z217" s="12"/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 t="s">
        <v>235</v>
      </c>
      <c r="D218" s="22">
        <v>3</v>
      </c>
      <c r="E218" s="22">
        <v>25</v>
      </c>
      <c r="F218" s="16" t="s">
        <v>237</v>
      </c>
      <c r="G218" s="23">
        <v>12</v>
      </c>
      <c r="H218" s="23">
        <v>8</v>
      </c>
      <c r="I218" s="16">
        <v>2</v>
      </c>
      <c r="J218" s="24"/>
      <c r="K218" s="13">
        <v>1</v>
      </c>
      <c r="L218" s="23">
        <v>2</v>
      </c>
      <c r="M218" s="5"/>
      <c r="N218" s="6"/>
      <c r="O218" s="7">
        <v>1</v>
      </c>
      <c r="P218" s="8"/>
      <c r="Q218" s="7"/>
      <c r="R218" s="19">
        <v>1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235</v>
      </c>
      <c r="D219" s="22">
        <v>3</v>
      </c>
      <c r="E219" s="22">
        <v>25</v>
      </c>
      <c r="F219" s="16" t="s">
        <v>237</v>
      </c>
      <c r="G219" s="23">
        <v>11</v>
      </c>
      <c r="H219" s="23">
        <v>2</v>
      </c>
      <c r="I219" s="16">
        <v>2</v>
      </c>
      <c r="J219" s="24"/>
      <c r="K219" s="13">
        <v>3</v>
      </c>
      <c r="L219" s="23">
        <v>1</v>
      </c>
      <c r="M219" s="5"/>
      <c r="N219" s="6">
        <v>1</v>
      </c>
      <c r="O219" s="7"/>
      <c r="P219" s="8"/>
      <c r="Q219" s="7"/>
      <c r="R219" s="19">
        <v>1</v>
      </c>
      <c r="S219" s="23">
        <v>1</v>
      </c>
      <c r="T219" s="5"/>
      <c r="U219" s="6">
        <v>1</v>
      </c>
      <c r="V219" s="7"/>
      <c r="W219" s="8"/>
      <c r="X219" s="7">
        <v>1</v>
      </c>
      <c r="Y219" s="7"/>
      <c r="Z219" s="12"/>
      <c r="AA219" s="19">
        <v>2</v>
      </c>
    </row>
    <row r="220" spans="1:27" ht="15.95" customHeight="1" x14ac:dyDescent="0.15">
      <c r="A220" s="1">
        <v>209</v>
      </c>
      <c r="B220" s="30">
        <v>1</v>
      </c>
      <c r="C220" s="21" t="s">
        <v>235</v>
      </c>
      <c r="D220" s="22">
        <v>3</v>
      </c>
      <c r="E220" s="22">
        <v>25</v>
      </c>
      <c r="F220" s="16" t="s">
        <v>237</v>
      </c>
      <c r="G220" s="23">
        <v>12</v>
      </c>
      <c r="H220" s="23">
        <v>5</v>
      </c>
      <c r="I220" s="16">
        <v>2</v>
      </c>
      <c r="J220" s="24"/>
      <c r="K220" s="13">
        <v>2</v>
      </c>
      <c r="L220" s="23"/>
      <c r="M220" s="5"/>
      <c r="N220" s="6"/>
      <c r="O220" s="7"/>
      <c r="P220" s="8"/>
      <c r="Q220" s="7"/>
      <c r="R220" s="19">
        <v>0</v>
      </c>
      <c r="S220" s="23">
        <v>1</v>
      </c>
      <c r="T220" s="5"/>
      <c r="U220" s="6"/>
      <c r="V220" s="7"/>
      <c r="W220" s="8"/>
      <c r="X220" s="7"/>
      <c r="Y220" s="7">
        <v>1</v>
      </c>
      <c r="Z220" s="12"/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 t="s">
        <v>235</v>
      </c>
      <c r="D221" s="22">
        <v>3</v>
      </c>
      <c r="E221" s="22">
        <v>25</v>
      </c>
      <c r="F221" s="16" t="s">
        <v>237</v>
      </c>
      <c r="G221" s="23">
        <v>12</v>
      </c>
      <c r="H221" s="23">
        <v>4</v>
      </c>
      <c r="I221" s="16">
        <v>2</v>
      </c>
      <c r="J221" s="24"/>
      <c r="K221" s="13">
        <v>3</v>
      </c>
      <c r="L221" s="23">
        <v>1</v>
      </c>
      <c r="M221" s="5"/>
      <c r="N221" s="6">
        <v>1</v>
      </c>
      <c r="O221" s="7">
        <v>1</v>
      </c>
      <c r="P221" s="8"/>
      <c r="Q221" s="7"/>
      <c r="R221" s="19">
        <v>2</v>
      </c>
      <c r="S221" s="23">
        <v>1</v>
      </c>
      <c r="T221" s="5"/>
      <c r="U221" s="6"/>
      <c r="V221" s="7">
        <v>1</v>
      </c>
      <c r="W221" s="8"/>
      <c r="X221" s="7"/>
      <c r="Y221" s="7"/>
      <c r="Z221" s="12"/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 t="s">
        <v>235</v>
      </c>
      <c r="D222" s="22">
        <v>3</v>
      </c>
      <c r="E222" s="22">
        <v>25</v>
      </c>
      <c r="F222" s="16" t="s">
        <v>237</v>
      </c>
      <c r="G222" s="23">
        <v>12</v>
      </c>
      <c r="H222" s="23">
        <v>2</v>
      </c>
      <c r="I222" s="16">
        <v>2</v>
      </c>
      <c r="J222" s="24"/>
      <c r="K222" s="13">
        <v>2</v>
      </c>
      <c r="L222" s="23"/>
      <c r="M222" s="5"/>
      <c r="N222" s="6"/>
      <c r="O222" s="7"/>
      <c r="P222" s="8"/>
      <c r="Q222" s="7"/>
      <c r="R222" s="19">
        <v>0</v>
      </c>
      <c r="S222" s="23">
        <v>1</v>
      </c>
      <c r="T222" s="5"/>
      <c r="U222" s="6"/>
      <c r="V222" s="7"/>
      <c r="W222" s="8"/>
      <c r="X222" s="7"/>
      <c r="Y222" s="7">
        <v>1</v>
      </c>
      <c r="Z222" s="12"/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 t="s">
        <v>235</v>
      </c>
      <c r="D223" s="22">
        <v>3</v>
      </c>
      <c r="E223" s="22">
        <v>25</v>
      </c>
      <c r="F223" s="16" t="s">
        <v>237</v>
      </c>
      <c r="G223" s="23">
        <v>12</v>
      </c>
      <c r="H223" s="23">
        <v>2</v>
      </c>
      <c r="I223" s="16">
        <v>2</v>
      </c>
      <c r="J223" s="24"/>
      <c r="K223" s="13">
        <v>2</v>
      </c>
      <c r="L223" s="23"/>
      <c r="M223" s="5"/>
      <c r="N223" s="6"/>
      <c r="O223" s="7"/>
      <c r="P223" s="8"/>
      <c r="Q223" s="7"/>
      <c r="R223" s="19">
        <v>0</v>
      </c>
      <c r="S223" s="23">
        <v>1</v>
      </c>
      <c r="T223" s="5"/>
      <c r="U223" s="6">
        <v>1</v>
      </c>
      <c r="V223" s="7"/>
      <c r="W223" s="8"/>
      <c r="X223" s="7"/>
      <c r="Y223" s="7"/>
      <c r="Z223" s="12"/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 t="s">
        <v>235</v>
      </c>
      <c r="D224" s="22">
        <v>3</v>
      </c>
      <c r="E224" s="22">
        <v>25</v>
      </c>
      <c r="F224" s="16" t="s">
        <v>237</v>
      </c>
      <c r="G224" s="23">
        <v>12</v>
      </c>
      <c r="H224" s="23">
        <v>3</v>
      </c>
      <c r="I224" s="16">
        <v>2</v>
      </c>
      <c r="J224" s="24"/>
      <c r="K224" s="13">
        <v>2</v>
      </c>
      <c r="L224" s="23"/>
      <c r="M224" s="5"/>
      <c r="N224" s="6"/>
      <c r="O224" s="7"/>
      <c r="P224" s="8"/>
      <c r="Q224" s="7"/>
      <c r="R224" s="19">
        <v>0</v>
      </c>
      <c r="S224" s="23">
        <v>1</v>
      </c>
      <c r="T224" s="5"/>
      <c r="U224" s="6"/>
      <c r="V224" s="7"/>
      <c r="W224" s="8"/>
      <c r="X224" s="7"/>
      <c r="Y224" s="7">
        <v>1</v>
      </c>
      <c r="Z224" s="12"/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 t="s">
        <v>235</v>
      </c>
      <c r="D225" s="22">
        <v>3</v>
      </c>
      <c r="E225" s="22">
        <v>25</v>
      </c>
      <c r="F225" s="16" t="s">
        <v>237</v>
      </c>
      <c r="G225" s="23">
        <v>12</v>
      </c>
      <c r="H225" s="23">
        <v>7</v>
      </c>
      <c r="I225" s="16">
        <v>2</v>
      </c>
      <c r="J225" s="24"/>
      <c r="K225" s="13">
        <v>2</v>
      </c>
      <c r="L225" s="23"/>
      <c r="M225" s="5"/>
      <c r="N225" s="6"/>
      <c r="O225" s="7"/>
      <c r="P225" s="8"/>
      <c r="Q225" s="7"/>
      <c r="R225" s="19">
        <v>0</v>
      </c>
      <c r="S225" s="23">
        <v>1</v>
      </c>
      <c r="T225" s="5"/>
      <c r="U225" s="6"/>
      <c r="V225" s="7"/>
      <c r="W225" s="8"/>
      <c r="X225" s="7"/>
      <c r="Y225" s="7">
        <v>1</v>
      </c>
      <c r="Z225" s="12"/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 t="s">
        <v>235</v>
      </c>
      <c r="D226" s="22">
        <v>3</v>
      </c>
      <c r="E226" s="22">
        <v>25</v>
      </c>
      <c r="F226" s="16" t="s">
        <v>237</v>
      </c>
      <c r="G226" s="23">
        <v>12</v>
      </c>
      <c r="H226" s="23">
        <v>2</v>
      </c>
      <c r="I226" s="16">
        <v>2</v>
      </c>
      <c r="J226" s="24"/>
      <c r="K226" s="13">
        <v>2</v>
      </c>
      <c r="L226" s="23"/>
      <c r="M226" s="5"/>
      <c r="N226" s="6"/>
      <c r="O226" s="7"/>
      <c r="P226" s="8"/>
      <c r="Q226" s="7"/>
      <c r="R226" s="19">
        <v>0</v>
      </c>
      <c r="S226" s="23">
        <v>1</v>
      </c>
      <c r="T226" s="5"/>
      <c r="U226" s="6">
        <v>1</v>
      </c>
      <c r="V226" s="7"/>
      <c r="W226" s="8"/>
      <c r="X226" s="7"/>
      <c r="Y226" s="7"/>
      <c r="Z226" s="12"/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 t="s">
        <v>235</v>
      </c>
      <c r="D227" s="22">
        <v>3</v>
      </c>
      <c r="E227" s="22">
        <v>25</v>
      </c>
      <c r="F227" s="16" t="s">
        <v>237</v>
      </c>
      <c r="G227" s="23">
        <v>11</v>
      </c>
      <c r="H227" s="23">
        <v>2</v>
      </c>
      <c r="I227" s="16">
        <v>2</v>
      </c>
      <c r="J227" s="24"/>
      <c r="K227" s="13">
        <v>3</v>
      </c>
      <c r="L227" s="23">
        <v>1</v>
      </c>
      <c r="M227" s="5"/>
      <c r="N227" s="6">
        <v>2</v>
      </c>
      <c r="O227" s="7"/>
      <c r="P227" s="8"/>
      <c r="Q227" s="7"/>
      <c r="R227" s="19">
        <v>2</v>
      </c>
      <c r="S227" s="23">
        <v>1</v>
      </c>
      <c r="T227" s="5"/>
      <c r="U227" s="6">
        <v>1</v>
      </c>
      <c r="V227" s="7"/>
      <c r="W227" s="8"/>
      <c r="X227" s="7">
        <v>1</v>
      </c>
      <c r="Y227" s="7"/>
      <c r="Z227" s="12"/>
      <c r="AA227" s="19">
        <v>2</v>
      </c>
    </row>
    <row r="228" spans="1:27" ht="15.95" customHeight="1" x14ac:dyDescent="0.15">
      <c r="A228" s="1">
        <v>217</v>
      </c>
      <c r="B228" s="30">
        <v>1</v>
      </c>
      <c r="C228" s="21" t="s">
        <v>235</v>
      </c>
      <c r="D228" s="22">
        <v>3</v>
      </c>
      <c r="E228" s="22">
        <v>25</v>
      </c>
      <c r="F228" s="16" t="s">
        <v>237</v>
      </c>
      <c r="G228" s="23">
        <v>11</v>
      </c>
      <c r="H228" s="23">
        <v>5</v>
      </c>
      <c r="I228" s="16">
        <v>2</v>
      </c>
      <c r="J228" s="24"/>
      <c r="K228" s="13">
        <v>3</v>
      </c>
      <c r="L228" s="23">
        <v>1</v>
      </c>
      <c r="M228" s="5"/>
      <c r="N228" s="6"/>
      <c r="O228" s="7">
        <v>1</v>
      </c>
      <c r="P228" s="8"/>
      <c r="Q228" s="7"/>
      <c r="R228" s="19">
        <v>1</v>
      </c>
      <c r="S228" s="23">
        <v>1</v>
      </c>
      <c r="T228" s="5"/>
      <c r="U228" s="6"/>
      <c r="V228" s="7">
        <v>2</v>
      </c>
      <c r="W228" s="8"/>
      <c r="X228" s="7"/>
      <c r="Y228" s="7"/>
      <c r="Z228" s="12"/>
      <c r="AA228" s="19">
        <v>2</v>
      </c>
    </row>
    <row r="229" spans="1:27" ht="15.95" customHeight="1" x14ac:dyDescent="0.15">
      <c r="A229" s="1">
        <v>218</v>
      </c>
      <c r="B229" s="30">
        <v>1</v>
      </c>
      <c r="C229" s="21" t="s">
        <v>235</v>
      </c>
      <c r="D229" s="22">
        <v>3</v>
      </c>
      <c r="E229" s="22">
        <v>25</v>
      </c>
      <c r="F229" s="16" t="s">
        <v>237</v>
      </c>
      <c r="G229" s="23">
        <v>12</v>
      </c>
      <c r="H229" s="23">
        <v>2</v>
      </c>
      <c r="I229" s="16">
        <v>2</v>
      </c>
      <c r="J229" s="24"/>
      <c r="K229" s="13">
        <v>2</v>
      </c>
      <c r="L229" s="23"/>
      <c r="M229" s="5"/>
      <c r="N229" s="6"/>
      <c r="O229" s="7"/>
      <c r="P229" s="8"/>
      <c r="Q229" s="7"/>
      <c r="R229" s="19">
        <v>0</v>
      </c>
      <c r="S229" s="23">
        <v>1</v>
      </c>
      <c r="T229" s="5"/>
      <c r="U229" s="6">
        <v>1</v>
      </c>
      <c r="V229" s="7"/>
      <c r="W229" s="8"/>
      <c r="X229" s="7">
        <v>1</v>
      </c>
      <c r="Y229" s="7"/>
      <c r="Z229" s="12"/>
      <c r="AA229" s="19">
        <v>2</v>
      </c>
    </row>
    <row r="230" spans="1:27" ht="15.95" customHeight="1" x14ac:dyDescent="0.15">
      <c r="A230" s="1">
        <v>219</v>
      </c>
      <c r="B230" s="30">
        <v>1</v>
      </c>
      <c r="C230" s="21" t="s">
        <v>235</v>
      </c>
      <c r="D230" s="22">
        <v>3</v>
      </c>
      <c r="E230" s="22">
        <v>25</v>
      </c>
      <c r="F230" s="16" t="s">
        <v>237</v>
      </c>
      <c r="G230" s="23">
        <v>12</v>
      </c>
      <c r="H230" s="23">
        <v>3</v>
      </c>
      <c r="I230" s="16">
        <v>2</v>
      </c>
      <c r="J230" s="24"/>
      <c r="K230" s="13">
        <v>1</v>
      </c>
      <c r="L230" s="23">
        <v>1</v>
      </c>
      <c r="M230" s="5">
        <v>1</v>
      </c>
      <c r="N230" s="6"/>
      <c r="O230" s="7"/>
      <c r="P230" s="8"/>
      <c r="Q230" s="7"/>
      <c r="R230" s="19">
        <v>1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 t="s">
        <v>235</v>
      </c>
      <c r="D231" s="22">
        <v>3</v>
      </c>
      <c r="E231" s="22">
        <v>25</v>
      </c>
      <c r="F231" s="16" t="s">
        <v>237</v>
      </c>
      <c r="G231" s="23">
        <v>11</v>
      </c>
      <c r="H231" s="23">
        <v>4</v>
      </c>
      <c r="I231" s="16">
        <v>2</v>
      </c>
      <c r="J231" s="24"/>
      <c r="K231" s="13">
        <v>2</v>
      </c>
      <c r="L231" s="23"/>
      <c r="M231" s="5"/>
      <c r="N231" s="6"/>
      <c r="O231" s="7"/>
      <c r="P231" s="8"/>
      <c r="Q231" s="7"/>
      <c r="R231" s="19">
        <v>0</v>
      </c>
      <c r="S231" s="23">
        <v>1</v>
      </c>
      <c r="T231" s="5"/>
      <c r="U231" s="6"/>
      <c r="V231" s="7"/>
      <c r="W231" s="8"/>
      <c r="X231" s="7"/>
      <c r="Y231" s="7">
        <v>1</v>
      </c>
      <c r="Z231" s="12"/>
      <c r="AA231" s="19">
        <v>1</v>
      </c>
    </row>
    <row r="232" spans="1:27" ht="15.95" customHeight="1" x14ac:dyDescent="0.15">
      <c r="A232" s="1">
        <v>221</v>
      </c>
      <c r="B232" s="30">
        <v>1</v>
      </c>
      <c r="C232" s="21" t="s">
        <v>235</v>
      </c>
      <c r="D232" s="22">
        <v>3</v>
      </c>
      <c r="E232" s="22">
        <v>25</v>
      </c>
      <c r="F232" s="16" t="s">
        <v>237</v>
      </c>
      <c r="G232" s="23">
        <v>12</v>
      </c>
      <c r="H232" s="23">
        <v>9</v>
      </c>
      <c r="I232" s="16">
        <v>2</v>
      </c>
      <c r="J232" s="24"/>
      <c r="K232" s="13">
        <v>1</v>
      </c>
      <c r="L232" s="23">
        <v>1</v>
      </c>
      <c r="M232" s="5"/>
      <c r="N232" s="6">
        <v>1</v>
      </c>
      <c r="O232" s="7"/>
      <c r="P232" s="8"/>
      <c r="Q232" s="7"/>
      <c r="R232" s="19">
        <v>1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 t="s">
        <v>235</v>
      </c>
      <c r="D233" s="22">
        <v>3</v>
      </c>
      <c r="E233" s="22">
        <v>25</v>
      </c>
      <c r="F233" s="16" t="s">
        <v>237</v>
      </c>
      <c r="G233" s="23">
        <v>11</v>
      </c>
      <c r="H233" s="23">
        <v>8</v>
      </c>
      <c r="I233" s="16">
        <v>2</v>
      </c>
      <c r="J233" s="24"/>
      <c r="K233" s="13">
        <v>1</v>
      </c>
      <c r="L233" s="23">
        <v>1</v>
      </c>
      <c r="M233" s="5"/>
      <c r="N233" s="6">
        <v>1</v>
      </c>
      <c r="O233" s="7"/>
      <c r="P233" s="8"/>
      <c r="Q233" s="7"/>
      <c r="R233" s="19">
        <v>1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 t="s">
        <v>235</v>
      </c>
      <c r="D234" s="22">
        <v>3</v>
      </c>
      <c r="E234" s="22">
        <v>25</v>
      </c>
      <c r="F234" s="16" t="s">
        <v>237</v>
      </c>
      <c r="G234" s="23">
        <v>11</v>
      </c>
      <c r="H234" s="23">
        <v>7</v>
      </c>
      <c r="I234" s="16">
        <v>2</v>
      </c>
      <c r="J234" s="24"/>
      <c r="K234" s="13">
        <v>2</v>
      </c>
      <c r="L234" s="23"/>
      <c r="M234" s="5"/>
      <c r="N234" s="6"/>
      <c r="O234" s="7"/>
      <c r="P234" s="8"/>
      <c r="Q234" s="7"/>
      <c r="R234" s="19">
        <v>0</v>
      </c>
      <c r="S234" s="23">
        <v>1</v>
      </c>
      <c r="T234" s="5"/>
      <c r="U234" s="6">
        <v>1</v>
      </c>
      <c r="V234" s="7"/>
      <c r="W234" s="8"/>
      <c r="X234" s="7"/>
      <c r="Y234" s="7"/>
      <c r="Z234" s="12"/>
      <c r="AA234" s="19">
        <v>1</v>
      </c>
    </row>
    <row r="235" spans="1:27" ht="15.95" customHeight="1" x14ac:dyDescent="0.15">
      <c r="A235" s="1">
        <v>224</v>
      </c>
      <c r="B235" s="30">
        <v>1</v>
      </c>
      <c r="C235" s="21" t="s">
        <v>235</v>
      </c>
      <c r="D235" s="22">
        <v>3</v>
      </c>
      <c r="E235" s="22">
        <v>25</v>
      </c>
      <c r="F235" s="16" t="s">
        <v>237</v>
      </c>
      <c r="G235" s="23">
        <v>11</v>
      </c>
      <c r="H235" s="23">
        <v>1</v>
      </c>
      <c r="I235" s="16">
        <v>2</v>
      </c>
      <c r="J235" s="24"/>
      <c r="K235" s="13">
        <v>1</v>
      </c>
      <c r="L235" s="23">
        <v>1</v>
      </c>
      <c r="M235" s="5"/>
      <c r="N235" s="6">
        <v>1</v>
      </c>
      <c r="O235" s="7"/>
      <c r="P235" s="8"/>
      <c r="Q235" s="7"/>
      <c r="R235" s="19">
        <v>1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 t="s">
        <v>235</v>
      </c>
      <c r="D236" s="22">
        <v>3</v>
      </c>
      <c r="E236" s="22">
        <v>25</v>
      </c>
      <c r="F236" s="16" t="s">
        <v>237</v>
      </c>
      <c r="G236" s="23">
        <v>11</v>
      </c>
      <c r="H236" s="23">
        <v>6</v>
      </c>
      <c r="I236" s="16">
        <v>2</v>
      </c>
      <c r="J236" s="24"/>
      <c r="K236" s="13">
        <v>2</v>
      </c>
      <c r="L236" s="23"/>
      <c r="M236" s="5"/>
      <c r="N236" s="6"/>
      <c r="O236" s="7"/>
      <c r="P236" s="8"/>
      <c r="Q236" s="7"/>
      <c r="R236" s="19">
        <v>0</v>
      </c>
      <c r="S236" s="23">
        <v>1</v>
      </c>
      <c r="T236" s="5"/>
      <c r="U236" s="6">
        <v>1</v>
      </c>
      <c r="V236" s="7"/>
      <c r="W236" s="8"/>
      <c r="X236" s="7"/>
      <c r="Y236" s="7"/>
      <c r="Z236" s="12"/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 t="s">
        <v>235</v>
      </c>
      <c r="D237" s="22">
        <v>3</v>
      </c>
      <c r="E237" s="22">
        <v>25</v>
      </c>
      <c r="F237" s="16" t="s">
        <v>237</v>
      </c>
      <c r="G237" s="23">
        <v>11</v>
      </c>
      <c r="H237" s="23">
        <v>8</v>
      </c>
      <c r="I237" s="16">
        <v>2</v>
      </c>
      <c r="J237" s="24"/>
      <c r="K237" s="13">
        <v>1</v>
      </c>
      <c r="L237" s="23">
        <v>1</v>
      </c>
      <c r="M237" s="5"/>
      <c r="N237" s="6">
        <v>1</v>
      </c>
      <c r="O237" s="7"/>
      <c r="P237" s="8"/>
      <c r="Q237" s="7"/>
      <c r="R237" s="19">
        <v>1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 t="s">
        <v>235</v>
      </c>
      <c r="D238" s="22">
        <v>3</v>
      </c>
      <c r="E238" s="22">
        <v>25</v>
      </c>
      <c r="F238" s="16" t="s">
        <v>237</v>
      </c>
      <c r="G238" s="23">
        <v>11</v>
      </c>
      <c r="H238" s="23">
        <v>3</v>
      </c>
      <c r="I238" s="16">
        <v>2</v>
      </c>
      <c r="J238" s="24"/>
      <c r="K238" s="13">
        <v>1</v>
      </c>
      <c r="L238" s="23">
        <v>1</v>
      </c>
      <c r="M238" s="5"/>
      <c r="N238" s="6"/>
      <c r="O238" s="7">
        <v>1</v>
      </c>
      <c r="P238" s="8"/>
      <c r="Q238" s="7"/>
      <c r="R238" s="19">
        <v>1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 t="s">
        <v>235</v>
      </c>
      <c r="D239" s="22">
        <v>3</v>
      </c>
      <c r="E239" s="22">
        <v>25</v>
      </c>
      <c r="F239" s="16" t="s">
        <v>237</v>
      </c>
      <c r="G239" s="23">
        <v>11</v>
      </c>
      <c r="H239" s="23">
        <v>4</v>
      </c>
      <c r="I239" s="16">
        <v>2</v>
      </c>
      <c r="J239" s="24"/>
      <c r="K239" s="13">
        <v>1</v>
      </c>
      <c r="L239" s="23">
        <v>2</v>
      </c>
      <c r="M239" s="5"/>
      <c r="N239" s="6">
        <v>1</v>
      </c>
      <c r="O239" s="7"/>
      <c r="P239" s="8"/>
      <c r="Q239" s="7"/>
      <c r="R239" s="19">
        <v>1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 t="s">
        <v>235</v>
      </c>
      <c r="D240" s="22">
        <v>3</v>
      </c>
      <c r="E240" s="22">
        <v>25</v>
      </c>
      <c r="F240" s="16" t="s">
        <v>237</v>
      </c>
      <c r="G240" s="23">
        <v>11</v>
      </c>
      <c r="H240" s="23">
        <v>2</v>
      </c>
      <c r="I240" s="16">
        <v>1</v>
      </c>
      <c r="J240" s="24">
        <v>8</v>
      </c>
      <c r="K240" s="13">
        <v>3</v>
      </c>
      <c r="L240" s="23">
        <v>1</v>
      </c>
      <c r="M240" s="5"/>
      <c r="N240" s="6">
        <v>1</v>
      </c>
      <c r="O240" s="7"/>
      <c r="P240" s="8"/>
      <c r="Q240" s="7"/>
      <c r="R240" s="19">
        <v>1</v>
      </c>
      <c r="S240" s="23">
        <v>1</v>
      </c>
      <c r="T240" s="5"/>
      <c r="U240" s="6">
        <v>1</v>
      </c>
      <c r="V240" s="7"/>
      <c r="W240" s="8"/>
      <c r="X240" s="7">
        <v>2</v>
      </c>
      <c r="Y240" s="7"/>
      <c r="Z240" s="12"/>
      <c r="AA240" s="19">
        <v>3</v>
      </c>
    </row>
    <row r="241" spans="1:27" ht="15.95" customHeight="1" x14ac:dyDescent="0.15">
      <c r="A241" s="1">
        <v>230</v>
      </c>
      <c r="B241" s="30">
        <v>1</v>
      </c>
      <c r="C241" s="21" t="s">
        <v>235</v>
      </c>
      <c r="D241" s="22">
        <v>3</v>
      </c>
      <c r="E241" s="22">
        <v>25</v>
      </c>
      <c r="F241" s="16" t="s">
        <v>237</v>
      </c>
      <c r="G241" s="23">
        <v>11</v>
      </c>
      <c r="H241" s="23">
        <v>4</v>
      </c>
      <c r="I241" s="16">
        <v>2</v>
      </c>
      <c r="J241" s="24"/>
      <c r="K241" s="13">
        <v>3</v>
      </c>
      <c r="L241" s="23">
        <v>1</v>
      </c>
      <c r="M241" s="5">
        <v>1</v>
      </c>
      <c r="N241" s="6"/>
      <c r="O241" s="7">
        <v>1</v>
      </c>
      <c r="P241" s="8"/>
      <c r="Q241" s="7"/>
      <c r="R241" s="19">
        <v>2</v>
      </c>
      <c r="S241" s="23">
        <v>1</v>
      </c>
      <c r="T241" s="5"/>
      <c r="U241" s="6">
        <v>1</v>
      </c>
      <c r="V241" s="7"/>
      <c r="W241" s="8"/>
      <c r="X241" s="7"/>
      <c r="Y241" s="7"/>
      <c r="Z241" s="12"/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 t="s">
        <v>235</v>
      </c>
      <c r="D242" s="22">
        <v>3</v>
      </c>
      <c r="E242" s="22">
        <v>25</v>
      </c>
      <c r="F242" s="16" t="s">
        <v>237</v>
      </c>
      <c r="G242" s="23">
        <v>11</v>
      </c>
      <c r="H242" s="23">
        <v>4</v>
      </c>
      <c r="I242" s="16">
        <v>2</v>
      </c>
      <c r="J242" s="24"/>
      <c r="K242" s="13">
        <v>1</v>
      </c>
      <c r="L242" s="23">
        <v>1</v>
      </c>
      <c r="M242" s="5"/>
      <c r="N242" s="6"/>
      <c r="O242" s="7">
        <v>1</v>
      </c>
      <c r="P242" s="8"/>
      <c r="Q242" s="7"/>
      <c r="R242" s="19">
        <v>1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 t="s">
        <v>235</v>
      </c>
      <c r="D243" s="22">
        <v>3</v>
      </c>
      <c r="E243" s="22">
        <v>25</v>
      </c>
      <c r="F243" s="16" t="s">
        <v>237</v>
      </c>
      <c r="G243" s="23">
        <v>11</v>
      </c>
      <c r="H243" s="23">
        <v>4</v>
      </c>
      <c r="I243" s="16">
        <v>2</v>
      </c>
      <c r="J243" s="24"/>
      <c r="K243" s="13">
        <v>3</v>
      </c>
      <c r="L243" s="23">
        <v>1</v>
      </c>
      <c r="M243" s="5"/>
      <c r="N243" s="6">
        <v>1</v>
      </c>
      <c r="O243" s="7">
        <v>1</v>
      </c>
      <c r="P243" s="8"/>
      <c r="Q243" s="7"/>
      <c r="R243" s="19">
        <v>2</v>
      </c>
      <c r="S243" s="23">
        <v>1</v>
      </c>
      <c r="T243" s="5"/>
      <c r="U243" s="6"/>
      <c r="V243" s="7">
        <v>1</v>
      </c>
      <c r="W243" s="8"/>
      <c r="X243" s="7"/>
      <c r="Y243" s="7"/>
      <c r="Z243" s="12"/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 t="s">
        <v>235</v>
      </c>
      <c r="D244" s="22">
        <v>3</v>
      </c>
      <c r="E244" s="22">
        <v>25</v>
      </c>
      <c r="F244" s="16" t="s">
        <v>237</v>
      </c>
      <c r="G244" s="23">
        <v>11</v>
      </c>
      <c r="H244" s="23">
        <v>2</v>
      </c>
      <c r="I244" s="16">
        <v>2</v>
      </c>
      <c r="J244" s="24"/>
      <c r="K244" s="13">
        <v>1</v>
      </c>
      <c r="L244" s="23">
        <v>1</v>
      </c>
      <c r="M244" s="5"/>
      <c r="N244" s="6">
        <v>1</v>
      </c>
      <c r="O244" s="7"/>
      <c r="P244" s="8"/>
      <c r="Q244" s="7"/>
      <c r="R244" s="19">
        <v>1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 t="s">
        <v>235</v>
      </c>
      <c r="D245" s="22">
        <v>3</v>
      </c>
      <c r="E245" s="22">
        <v>25</v>
      </c>
      <c r="F245" s="16" t="s">
        <v>237</v>
      </c>
      <c r="G245" s="23">
        <v>11</v>
      </c>
      <c r="H245" s="23">
        <v>9</v>
      </c>
      <c r="I245" s="16">
        <v>2</v>
      </c>
      <c r="J245" s="24"/>
      <c r="K245" s="13">
        <v>2</v>
      </c>
      <c r="L245" s="23"/>
      <c r="M245" s="5"/>
      <c r="N245" s="6"/>
      <c r="O245" s="7"/>
      <c r="P245" s="8"/>
      <c r="Q245" s="7"/>
      <c r="R245" s="19">
        <v>0</v>
      </c>
      <c r="S245" s="23">
        <v>1</v>
      </c>
      <c r="T245" s="5"/>
      <c r="U245" s="6"/>
      <c r="V245" s="7"/>
      <c r="W245" s="8"/>
      <c r="X245" s="7"/>
      <c r="Y245" s="7">
        <v>2</v>
      </c>
      <c r="Z245" s="12"/>
      <c r="AA245" s="19">
        <v>2</v>
      </c>
    </row>
    <row r="246" spans="1:27" ht="15.95" customHeight="1" x14ac:dyDescent="0.15">
      <c r="A246" s="1">
        <v>235</v>
      </c>
      <c r="B246" s="30">
        <v>1</v>
      </c>
      <c r="C246" s="21" t="s">
        <v>235</v>
      </c>
      <c r="D246" s="22">
        <v>3</v>
      </c>
      <c r="E246" s="22">
        <v>25</v>
      </c>
      <c r="F246" s="16" t="s">
        <v>237</v>
      </c>
      <c r="G246" s="23">
        <v>11</v>
      </c>
      <c r="H246" s="23">
        <v>2</v>
      </c>
      <c r="I246" s="16">
        <v>2</v>
      </c>
      <c r="J246" s="24"/>
      <c r="K246" s="13">
        <v>1</v>
      </c>
      <c r="L246" s="23">
        <v>1</v>
      </c>
      <c r="M246" s="5"/>
      <c r="N246" s="6">
        <v>1</v>
      </c>
      <c r="O246" s="7"/>
      <c r="P246" s="8"/>
      <c r="Q246" s="7"/>
      <c r="R246" s="19">
        <v>1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 t="s">
        <v>235</v>
      </c>
      <c r="D247" s="22">
        <v>3</v>
      </c>
      <c r="E247" s="22">
        <v>25</v>
      </c>
      <c r="F247" s="16" t="s">
        <v>237</v>
      </c>
      <c r="G247" s="23">
        <v>10</v>
      </c>
      <c r="H247" s="23">
        <v>2</v>
      </c>
      <c r="I247" s="16">
        <v>2</v>
      </c>
      <c r="J247" s="24"/>
      <c r="K247" s="13">
        <v>2</v>
      </c>
      <c r="L247" s="23"/>
      <c r="M247" s="5"/>
      <c r="N247" s="6"/>
      <c r="O247" s="7"/>
      <c r="P247" s="8"/>
      <c r="Q247" s="7"/>
      <c r="R247" s="19">
        <v>0</v>
      </c>
      <c r="S247" s="23">
        <v>1</v>
      </c>
      <c r="T247" s="5"/>
      <c r="U247" s="6">
        <v>1</v>
      </c>
      <c r="V247" s="7"/>
      <c r="W247" s="8"/>
      <c r="X247" s="7">
        <v>1</v>
      </c>
      <c r="Y247" s="7"/>
      <c r="Z247" s="12"/>
      <c r="AA247" s="19">
        <v>2</v>
      </c>
    </row>
    <row r="248" spans="1:27" ht="15.95" customHeight="1" x14ac:dyDescent="0.15">
      <c r="A248" s="1">
        <v>237</v>
      </c>
      <c r="B248" s="30">
        <v>1</v>
      </c>
      <c r="C248" s="21" t="s">
        <v>235</v>
      </c>
      <c r="D248" s="22">
        <v>3</v>
      </c>
      <c r="E248" s="22">
        <v>25</v>
      </c>
      <c r="F248" s="16" t="s">
        <v>237</v>
      </c>
      <c r="G248" s="23">
        <v>11</v>
      </c>
      <c r="H248" s="23">
        <v>2</v>
      </c>
      <c r="I248" s="16">
        <v>2</v>
      </c>
      <c r="J248" s="24"/>
      <c r="K248" s="13">
        <v>1</v>
      </c>
      <c r="L248" s="23">
        <v>1</v>
      </c>
      <c r="M248" s="5"/>
      <c r="N248" s="6"/>
      <c r="O248" s="7">
        <v>1</v>
      </c>
      <c r="P248" s="8"/>
      <c r="Q248" s="7"/>
      <c r="R248" s="19">
        <v>1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 t="s">
        <v>235</v>
      </c>
      <c r="D249" s="22">
        <v>3</v>
      </c>
      <c r="E249" s="22">
        <v>25</v>
      </c>
      <c r="F249" s="16" t="s">
        <v>237</v>
      </c>
      <c r="G249" s="23">
        <v>11</v>
      </c>
      <c r="H249" s="23">
        <v>5</v>
      </c>
      <c r="I249" s="16">
        <v>2</v>
      </c>
      <c r="J249" s="24"/>
      <c r="K249" s="13">
        <v>3</v>
      </c>
      <c r="L249" s="23">
        <v>1</v>
      </c>
      <c r="M249" s="5"/>
      <c r="N249" s="6">
        <v>1</v>
      </c>
      <c r="O249" s="7"/>
      <c r="P249" s="8"/>
      <c r="Q249" s="7"/>
      <c r="R249" s="19">
        <v>1</v>
      </c>
      <c r="S249" s="23">
        <v>1</v>
      </c>
      <c r="T249" s="5"/>
      <c r="U249" s="6">
        <v>1</v>
      </c>
      <c r="V249" s="7"/>
      <c r="W249" s="8"/>
      <c r="X249" s="7">
        <v>1</v>
      </c>
      <c r="Y249" s="7"/>
      <c r="Z249" s="12"/>
      <c r="AA249" s="19">
        <v>2</v>
      </c>
    </row>
    <row r="250" spans="1:27" ht="15.95" customHeight="1" x14ac:dyDescent="0.15">
      <c r="A250" s="1">
        <v>239</v>
      </c>
      <c r="B250" s="30">
        <v>1</v>
      </c>
      <c r="C250" s="21" t="s">
        <v>235</v>
      </c>
      <c r="D250" s="22">
        <v>3</v>
      </c>
      <c r="E250" s="22">
        <v>25</v>
      </c>
      <c r="F250" s="16" t="s">
        <v>237</v>
      </c>
      <c r="G250" s="23">
        <v>11</v>
      </c>
      <c r="H250" s="23">
        <v>8</v>
      </c>
      <c r="I250" s="16">
        <v>2</v>
      </c>
      <c r="J250" s="24"/>
      <c r="K250" s="13">
        <v>1</v>
      </c>
      <c r="L250" s="23">
        <v>1</v>
      </c>
      <c r="M250" s="5"/>
      <c r="N250" s="6">
        <v>1</v>
      </c>
      <c r="O250" s="7"/>
      <c r="P250" s="8"/>
      <c r="Q250" s="7"/>
      <c r="R250" s="19">
        <v>1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 t="s">
        <v>235</v>
      </c>
      <c r="D251" s="22">
        <v>3</v>
      </c>
      <c r="E251" s="22">
        <v>25</v>
      </c>
      <c r="F251" s="16" t="s">
        <v>237</v>
      </c>
      <c r="G251" s="23">
        <v>10</v>
      </c>
      <c r="H251" s="23">
        <v>3</v>
      </c>
      <c r="I251" s="16">
        <v>2</v>
      </c>
      <c r="J251" s="24"/>
      <c r="K251" s="13">
        <v>3</v>
      </c>
      <c r="L251" s="23">
        <v>1</v>
      </c>
      <c r="M251" s="5"/>
      <c r="N251" s="6">
        <v>1</v>
      </c>
      <c r="O251" s="7"/>
      <c r="P251" s="8"/>
      <c r="Q251" s="7"/>
      <c r="R251" s="19">
        <v>1</v>
      </c>
      <c r="S251" s="23">
        <v>1</v>
      </c>
      <c r="T251" s="5"/>
      <c r="U251" s="6">
        <v>1</v>
      </c>
      <c r="V251" s="7">
        <v>1</v>
      </c>
      <c r="W251" s="8"/>
      <c r="X251" s="7">
        <v>1</v>
      </c>
      <c r="Y251" s="7"/>
      <c r="Z251" s="12"/>
      <c r="AA251" s="19">
        <v>3</v>
      </c>
    </row>
    <row r="252" spans="1:27" ht="15.95" customHeight="1" x14ac:dyDescent="0.15">
      <c r="A252" s="1">
        <v>241</v>
      </c>
      <c r="B252" s="30">
        <v>1</v>
      </c>
      <c r="C252" s="21" t="s">
        <v>235</v>
      </c>
      <c r="D252" s="22">
        <v>3</v>
      </c>
      <c r="E252" s="22">
        <v>25</v>
      </c>
      <c r="F252" s="16" t="s">
        <v>237</v>
      </c>
      <c r="G252" s="23">
        <v>11</v>
      </c>
      <c r="H252" s="23">
        <v>2</v>
      </c>
      <c r="I252" s="16">
        <v>2</v>
      </c>
      <c r="J252" s="24"/>
      <c r="K252" s="13">
        <v>1</v>
      </c>
      <c r="L252" s="23">
        <v>1</v>
      </c>
      <c r="M252" s="5"/>
      <c r="N252" s="6">
        <v>1</v>
      </c>
      <c r="O252" s="7"/>
      <c r="P252" s="8"/>
      <c r="Q252" s="7"/>
      <c r="R252" s="19">
        <v>1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 t="s">
        <v>235</v>
      </c>
      <c r="D253" s="22">
        <v>3</v>
      </c>
      <c r="E253" s="22">
        <v>25</v>
      </c>
      <c r="F253" s="16" t="s">
        <v>237</v>
      </c>
      <c r="G253" s="23">
        <v>11</v>
      </c>
      <c r="H253" s="23">
        <v>6</v>
      </c>
      <c r="I253" s="16">
        <v>2</v>
      </c>
      <c r="J253" s="24"/>
      <c r="K253" s="13">
        <v>1</v>
      </c>
      <c r="L253" s="23">
        <v>1</v>
      </c>
      <c r="M253" s="5"/>
      <c r="N253" s="6"/>
      <c r="O253" s="7">
        <v>1</v>
      </c>
      <c r="P253" s="8"/>
      <c r="Q253" s="7"/>
      <c r="R253" s="19">
        <v>1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 t="s">
        <v>235</v>
      </c>
      <c r="D254" s="22">
        <v>3</v>
      </c>
      <c r="E254" s="22">
        <v>25</v>
      </c>
      <c r="F254" s="16" t="s">
        <v>237</v>
      </c>
      <c r="G254" s="23">
        <v>11</v>
      </c>
      <c r="H254" s="23">
        <v>9</v>
      </c>
      <c r="I254" s="16">
        <v>2</v>
      </c>
      <c r="J254" s="24"/>
      <c r="K254" s="13">
        <v>1</v>
      </c>
      <c r="L254" s="23">
        <v>2</v>
      </c>
      <c r="M254" s="5"/>
      <c r="N254" s="6"/>
      <c r="O254" s="7">
        <v>1</v>
      </c>
      <c r="P254" s="8"/>
      <c r="Q254" s="7"/>
      <c r="R254" s="19">
        <v>1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 t="s">
        <v>235</v>
      </c>
      <c r="D255" s="22">
        <v>3</v>
      </c>
      <c r="E255" s="22">
        <v>25</v>
      </c>
      <c r="F255" s="16" t="s">
        <v>237</v>
      </c>
      <c r="G255" s="23">
        <v>11</v>
      </c>
      <c r="H255" s="23">
        <v>4</v>
      </c>
      <c r="I255" s="16">
        <v>2</v>
      </c>
      <c r="J255" s="24"/>
      <c r="K255" s="13">
        <v>1</v>
      </c>
      <c r="L255" s="23">
        <v>2</v>
      </c>
      <c r="M255" s="5"/>
      <c r="N255" s="6"/>
      <c r="O255" s="7">
        <v>1</v>
      </c>
      <c r="P255" s="8"/>
      <c r="Q255" s="7"/>
      <c r="R255" s="19">
        <v>1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 t="s">
        <v>235</v>
      </c>
      <c r="D256" s="22">
        <v>3</v>
      </c>
      <c r="E256" s="22">
        <v>25</v>
      </c>
      <c r="F256" s="16" t="s">
        <v>237</v>
      </c>
      <c r="G256" s="23">
        <v>11</v>
      </c>
      <c r="H256" s="23">
        <v>6</v>
      </c>
      <c r="I256" s="16">
        <v>2</v>
      </c>
      <c r="J256" s="24"/>
      <c r="K256" s="13">
        <v>1</v>
      </c>
      <c r="L256" s="23">
        <v>1</v>
      </c>
      <c r="M256" s="5">
        <v>1</v>
      </c>
      <c r="N256" s="6"/>
      <c r="O256" s="7"/>
      <c r="P256" s="8"/>
      <c r="Q256" s="7"/>
      <c r="R256" s="19">
        <v>1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 t="s">
        <v>235</v>
      </c>
      <c r="D257" s="22">
        <v>3</v>
      </c>
      <c r="E257" s="22">
        <v>25</v>
      </c>
      <c r="F257" s="16" t="s">
        <v>237</v>
      </c>
      <c r="G257" s="23">
        <v>11</v>
      </c>
      <c r="H257" s="23">
        <v>3</v>
      </c>
      <c r="I257" s="16">
        <v>2</v>
      </c>
      <c r="J257" s="24"/>
      <c r="K257" s="13">
        <v>1</v>
      </c>
      <c r="L257" s="23">
        <v>1</v>
      </c>
      <c r="M257" s="5">
        <v>1</v>
      </c>
      <c r="N257" s="6"/>
      <c r="O257" s="7"/>
      <c r="P257" s="8"/>
      <c r="Q257" s="7"/>
      <c r="R257" s="19">
        <v>1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 t="s">
        <v>235</v>
      </c>
      <c r="D258" s="22">
        <v>3</v>
      </c>
      <c r="E258" s="22">
        <v>25</v>
      </c>
      <c r="F258" s="16" t="s">
        <v>237</v>
      </c>
      <c r="G258" s="23">
        <v>10</v>
      </c>
      <c r="H258" s="23">
        <v>7</v>
      </c>
      <c r="I258" s="16">
        <v>2</v>
      </c>
      <c r="J258" s="24"/>
      <c r="K258" s="13">
        <v>1</v>
      </c>
      <c r="L258" s="23">
        <v>1</v>
      </c>
      <c r="M258" s="5">
        <v>1</v>
      </c>
      <c r="N258" s="6">
        <v>1</v>
      </c>
      <c r="O258" s="7">
        <v>1</v>
      </c>
      <c r="P258" s="8"/>
      <c r="Q258" s="7"/>
      <c r="R258" s="19">
        <v>3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 t="s">
        <v>235</v>
      </c>
      <c r="D259" s="22">
        <v>3</v>
      </c>
      <c r="E259" s="22">
        <v>25</v>
      </c>
      <c r="F259" s="16" t="s">
        <v>237</v>
      </c>
      <c r="G259" s="23">
        <v>11</v>
      </c>
      <c r="H259" s="23">
        <v>2</v>
      </c>
      <c r="I259" s="16">
        <v>2</v>
      </c>
      <c r="J259" s="24"/>
      <c r="K259" s="13">
        <v>1</v>
      </c>
      <c r="L259" s="23">
        <v>1</v>
      </c>
      <c r="M259" s="5"/>
      <c r="N259" s="6">
        <v>1</v>
      </c>
      <c r="O259" s="7"/>
      <c r="P259" s="8"/>
      <c r="Q259" s="7"/>
      <c r="R259" s="19">
        <v>1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 t="s">
        <v>235</v>
      </c>
      <c r="D260" s="22">
        <v>3</v>
      </c>
      <c r="E260" s="22">
        <v>25</v>
      </c>
      <c r="F260" s="16" t="s">
        <v>237</v>
      </c>
      <c r="G260" s="23">
        <v>11</v>
      </c>
      <c r="H260" s="23">
        <v>2</v>
      </c>
      <c r="I260" s="16">
        <v>2</v>
      </c>
      <c r="J260" s="24"/>
      <c r="K260" s="13">
        <v>3</v>
      </c>
      <c r="L260" s="23">
        <v>1</v>
      </c>
      <c r="M260" s="5">
        <v>1</v>
      </c>
      <c r="N260" s="6"/>
      <c r="O260" s="7">
        <v>1</v>
      </c>
      <c r="P260" s="8"/>
      <c r="Q260" s="7"/>
      <c r="R260" s="19">
        <v>2</v>
      </c>
      <c r="S260" s="23">
        <v>1</v>
      </c>
      <c r="T260" s="5"/>
      <c r="U260" s="6">
        <v>1</v>
      </c>
      <c r="V260" s="7"/>
      <c r="W260" s="8"/>
      <c r="X260" s="7">
        <v>1</v>
      </c>
      <c r="Y260" s="7"/>
      <c r="Z260" s="12"/>
      <c r="AA260" s="19">
        <v>2</v>
      </c>
    </row>
    <row r="261" spans="1:27" ht="15.95" customHeight="1" x14ac:dyDescent="0.15">
      <c r="A261" s="1">
        <v>250</v>
      </c>
      <c r="B261" s="30">
        <v>1</v>
      </c>
      <c r="C261" s="21" t="s">
        <v>235</v>
      </c>
      <c r="D261" s="22">
        <v>3</v>
      </c>
      <c r="E261" s="22">
        <v>25</v>
      </c>
      <c r="F261" s="16" t="s">
        <v>237</v>
      </c>
      <c r="G261" s="23">
        <v>11</v>
      </c>
      <c r="H261" s="23">
        <v>6</v>
      </c>
      <c r="I261" s="16">
        <v>2</v>
      </c>
      <c r="J261" s="24"/>
      <c r="K261" s="13">
        <v>3</v>
      </c>
      <c r="L261" s="23">
        <v>1</v>
      </c>
      <c r="M261" s="5"/>
      <c r="N261" s="6"/>
      <c r="O261" s="7">
        <v>1</v>
      </c>
      <c r="P261" s="8"/>
      <c r="Q261" s="7"/>
      <c r="R261" s="19">
        <v>1</v>
      </c>
      <c r="S261" s="23">
        <v>1</v>
      </c>
      <c r="T261" s="5"/>
      <c r="U261" s="6"/>
      <c r="V261" s="7">
        <v>1</v>
      </c>
      <c r="W261" s="8"/>
      <c r="X261" s="7"/>
      <c r="Y261" s="7"/>
      <c r="Z261" s="12"/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 t="s">
        <v>235</v>
      </c>
      <c r="D262" s="22">
        <v>3</v>
      </c>
      <c r="E262" s="22">
        <v>25</v>
      </c>
      <c r="F262" s="16" t="s">
        <v>237</v>
      </c>
      <c r="G262" s="23">
        <v>10</v>
      </c>
      <c r="H262" s="23">
        <v>4</v>
      </c>
      <c r="I262" s="16">
        <v>2</v>
      </c>
      <c r="J262" s="24"/>
      <c r="K262" s="13">
        <v>2</v>
      </c>
      <c r="L262" s="23"/>
      <c r="M262" s="5"/>
      <c r="N262" s="6"/>
      <c r="O262" s="7"/>
      <c r="P262" s="8"/>
      <c r="Q262" s="7"/>
      <c r="R262" s="19">
        <v>0</v>
      </c>
      <c r="S262" s="23">
        <v>2</v>
      </c>
      <c r="T262" s="5"/>
      <c r="U262" s="6">
        <v>1</v>
      </c>
      <c r="V262" s="7"/>
      <c r="W262" s="8"/>
      <c r="X262" s="7">
        <v>1</v>
      </c>
      <c r="Y262" s="7"/>
      <c r="Z262" s="12"/>
      <c r="AA262" s="19">
        <v>2</v>
      </c>
    </row>
    <row r="263" spans="1:27" ht="15.95" customHeight="1" x14ac:dyDescent="0.15">
      <c r="A263" s="1">
        <v>252</v>
      </c>
      <c r="B263" s="30">
        <v>1</v>
      </c>
      <c r="C263" s="21" t="s">
        <v>235</v>
      </c>
      <c r="D263" s="22">
        <v>3</v>
      </c>
      <c r="E263" s="22">
        <v>25</v>
      </c>
      <c r="F263" s="16" t="s">
        <v>237</v>
      </c>
      <c r="G263" s="23">
        <v>11</v>
      </c>
      <c r="H263" s="23">
        <v>5</v>
      </c>
      <c r="I263" s="16">
        <v>2</v>
      </c>
      <c r="J263" s="24"/>
      <c r="K263" s="13">
        <v>1</v>
      </c>
      <c r="L263" s="23">
        <v>1</v>
      </c>
      <c r="M263" s="5"/>
      <c r="N263" s="6">
        <v>1</v>
      </c>
      <c r="O263" s="7"/>
      <c r="P263" s="8"/>
      <c r="Q263" s="7"/>
      <c r="R263" s="19">
        <v>1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 t="s">
        <v>235</v>
      </c>
      <c r="D264" s="22">
        <v>3</v>
      </c>
      <c r="E264" s="22">
        <v>25</v>
      </c>
      <c r="F264" s="16" t="s">
        <v>237</v>
      </c>
      <c r="G264" s="23">
        <v>11</v>
      </c>
      <c r="H264" s="23">
        <v>8</v>
      </c>
      <c r="I264" s="16">
        <v>2</v>
      </c>
      <c r="J264" s="24"/>
      <c r="K264" s="13">
        <v>1</v>
      </c>
      <c r="L264" s="23">
        <v>1</v>
      </c>
      <c r="M264" s="5"/>
      <c r="N264" s="6"/>
      <c r="O264" s="7">
        <v>1</v>
      </c>
      <c r="P264" s="8"/>
      <c r="Q264" s="7"/>
      <c r="R264" s="19">
        <v>1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 t="s">
        <v>235</v>
      </c>
      <c r="D265" s="22">
        <v>3</v>
      </c>
      <c r="E265" s="22">
        <v>25</v>
      </c>
      <c r="F265" s="16" t="s">
        <v>237</v>
      </c>
      <c r="G265" s="23">
        <v>10</v>
      </c>
      <c r="H265" s="23">
        <v>8</v>
      </c>
      <c r="I265" s="16">
        <v>2</v>
      </c>
      <c r="J265" s="24"/>
      <c r="K265" s="13">
        <v>2</v>
      </c>
      <c r="L265" s="23"/>
      <c r="M265" s="5"/>
      <c r="N265" s="6"/>
      <c r="O265" s="7"/>
      <c r="P265" s="8"/>
      <c r="Q265" s="7"/>
      <c r="R265" s="19">
        <v>0</v>
      </c>
      <c r="S265" s="23">
        <v>1</v>
      </c>
      <c r="T265" s="5"/>
      <c r="U265" s="6"/>
      <c r="V265" s="7"/>
      <c r="W265" s="8"/>
      <c r="X265" s="7"/>
      <c r="Y265" s="7">
        <v>2</v>
      </c>
      <c r="Z265" s="12"/>
      <c r="AA265" s="19">
        <v>2</v>
      </c>
    </row>
    <row r="266" spans="1:27" ht="15.95" customHeight="1" x14ac:dyDescent="0.15">
      <c r="A266" s="1">
        <v>255</v>
      </c>
      <c r="B266" s="30">
        <v>1</v>
      </c>
      <c r="C266" s="21" t="s">
        <v>235</v>
      </c>
      <c r="D266" s="22">
        <v>3</v>
      </c>
      <c r="E266" s="22">
        <v>25</v>
      </c>
      <c r="F266" s="16" t="s">
        <v>237</v>
      </c>
      <c r="G266" s="23">
        <v>10</v>
      </c>
      <c r="H266" s="23">
        <v>2</v>
      </c>
      <c r="I266" s="16">
        <v>2</v>
      </c>
      <c r="J266" s="24"/>
      <c r="K266" s="13">
        <v>2</v>
      </c>
      <c r="L266" s="23"/>
      <c r="M266" s="5"/>
      <c r="N266" s="6"/>
      <c r="O266" s="7"/>
      <c r="P266" s="8"/>
      <c r="Q266" s="7"/>
      <c r="R266" s="19">
        <v>0</v>
      </c>
      <c r="S266" s="23">
        <v>1</v>
      </c>
      <c r="T266" s="5"/>
      <c r="U266" s="6"/>
      <c r="V266" s="7"/>
      <c r="W266" s="8"/>
      <c r="X266" s="7"/>
      <c r="Y266" s="7">
        <v>1</v>
      </c>
      <c r="Z266" s="12"/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 t="s">
        <v>235</v>
      </c>
      <c r="D267" s="22">
        <v>3</v>
      </c>
      <c r="E267" s="22">
        <v>25</v>
      </c>
      <c r="F267" s="16" t="s">
        <v>237</v>
      </c>
      <c r="G267" s="23">
        <v>11</v>
      </c>
      <c r="H267" s="23">
        <v>5</v>
      </c>
      <c r="I267" s="16">
        <v>2</v>
      </c>
      <c r="J267" s="24"/>
      <c r="K267" s="13">
        <v>1</v>
      </c>
      <c r="L267" s="23">
        <v>1</v>
      </c>
      <c r="M267" s="5"/>
      <c r="N267" s="6"/>
      <c r="O267" s="7">
        <v>1</v>
      </c>
      <c r="P267" s="8"/>
      <c r="Q267" s="7"/>
      <c r="R267" s="19">
        <v>1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 t="s">
        <v>235</v>
      </c>
      <c r="D268" s="22">
        <v>3</v>
      </c>
      <c r="E268" s="22">
        <v>25</v>
      </c>
      <c r="F268" s="16" t="s">
        <v>237</v>
      </c>
      <c r="G268" s="23">
        <v>11</v>
      </c>
      <c r="H268" s="23">
        <v>4</v>
      </c>
      <c r="I268" s="16">
        <v>2</v>
      </c>
      <c r="J268" s="24"/>
      <c r="K268" s="13">
        <v>1</v>
      </c>
      <c r="L268" s="23">
        <v>1</v>
      </c>
      <c r="M268" s="5"/>
      <c r="N268" s="6">
        <v>1</v>
      </c>
      <c r="O268" s="7"/>
      <c r="P268" s="8">
        <v>1</v>
      </c>
      <c r="Q268" s="7"/>
      <c r="R268" s="19">
        <v>2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 t="s">
        <v>235</v>
      </c>
      <c r="D269" s="22">
        <v>3</v>
      </c>
      <c r="E269" s="22">
        <v>25</v>
      </c>
      <c r="F269" s="16" t="s">
        <v>237</v>
      </c>
      <c r="G269" s="23">
        <v>10</v>
      </c>
      <c r="H269" s="23">
        <v>6</v>
      </c>
      <c r="I269" s="16">
        <v>2</v>
      </c>
      <c r="J269" s="24"/>
      <c r="K269" s="13">
        <v>1</v>
      </c>
      <c r="L269" s="23">
        <v>2</v>
      </c>
      <c r="M269" s="5"/>
      <c r="N269" s="6"/>
      <c r="O269" s="7"/>
      <c r="P269" s="8">
        <v>1</v>
      </c>
      <c r="Q269" s="7"/>
      <c r="R269" s="19">
        <v>1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 t="s">
        <v>235</v>
      </c>
      <c r="D270" s="22">
        <v>3</v>
      </c>
      <c r="E270" s="22">
        <v>25</v>
      </c>
      <c r="F270" s="16" t="s">
        <v>237</v>
      </c>
      <c r="G270" s="23">
        <v>10</v>
      </c>
      <c r="H270" s="23">
        <v>4</v>
      </c>
      <c r="I270" s="16">
        <v>2</v>
      </c>
      <c r="J270" s="24"/>
      <c r="K270" s="13">
        <v>1</v>
      </c>
      <c r="L270" s="23">
        <v>1</v>
      </c>
      <c r="M270" s="5"/>
      <c r="N270" s="6">
        <v>1</v>
      </c>
      <c r="O270" s="7"/>
      <c r="P270" s="8"/>
      <c r="Q270" s="7"/>
      <c r="R270" s="19">
        <v>1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 t="s">
        <v>235</v>
      </c>
      <c r="D271" s="22">
        <v>3</v>
      </c>
      <c r="E271" s="22">
        <v>25</v>
      </c>
      <c r="F271" s="16" t="s">
        <v>237</v>
      </c>
      <c r="G271" s="23">
        <v>10</v>
      </c>
      <c r="H271" s="23">
        <v>4</v>
      </c>
      <c r="I271" s="16">
        <v>2</v>
      </c>
      <c r="J271" s="24"/>
      <c r="K271" s="13">
        <v>1</v>
      </c>
      <c r="L271" s="23">
        <v>1</v>
      </c>
      <c r="M271" s="5"/>
      <c r="N271" s="6">
        <v>1</v>
      </c>
      <c r="O271" s="7"/>
      <c r="P271" s="8"/>
      <c r="Q271" s="7"/>
      <c r="R271" s="19">
        <v>1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 t="s">
        <v>235</v>
      </c>
      <c r="D272" s="22">
        <v>3</v>
      </c>
      <c r="E272" s="22">
        <v>25</v>
      </c>
      <c r="F272" s="16" t="s">
        <v>237</v>
      </c>
      <c r="G272" s="23">
        <v>10</v>
      </c>
      <c r="H272" s="23">
        <v>3</v>
      </c>
      <c r="I272" s="16">
        <v>2</v>
      </c>
      <c r="J272" s="24"/>
      <c r="K272" s="13">
        <v>3</v>
      </c>
      <c r="L272" s="23">
        <v>1</v>
      </c>
      <c r="M272" s="5"/>
      <c r="N272" s="6">
        <v>1</v>
      </c>
      <c r="O272" s="7"/>
      <c r="P272" s="8"/>
      <c r="Q272" s="7"/>
      <c r="R272" s="19">
        <v>1</v>
      </c>
      <c r="S272" s="23">
        <v>1</v>
      </c>
      <c r="T272" s="5"/>
      <c r="U272" s="6">
        <v>1</v>
      </c>
      <c r="V272" s="7"/>
      <c r="W272" s="8"/>
      <c r="X272" s="7"/>
      <c r="Y272" s="7"/>
      <c r="Z272" s="12"/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 t="s">
        <v>235</v>
      </c>
      <c r="D273" s="22">
        <v>3</v>
      </c>
      <c r="E273" s="22">
        <v>25</v>
      </c>
      <c r="F273" s="16" t="s">
        <v>237</v>
      </c>
      <c r="G273" s="23">
        <v>10</v>
      </c>
      <c r="H273" s="23">
        <v>4</v>
      </c>
      <c r="I273" s="16">
        <v>2</v>
      </c>
      <c r="J273" s="24"/>
      <c r="K273" s="13">
        <v>3</v>
      </c>
      <c r="L273" s="23">
        <v>1</v>
      </c>
      <c r="M273" s="5"/>
      <c r="N273" s="6"/>
      <c r="O273" s="7">
        <v>1</v>
      </c>
      <c r="P273" s="8"/>
      <c r="Q273" s="7"/>
      <c r="R273" s="19">
        <v>1</v>
      </c>
      <c r="S273" s="23">
        <v>1</v>
      </c>
      <c r="T273" s="5"/>
      <c r="U273" s="6"/>
      <c r="V273" s="7">
        <v>1</v>
      </c>
      <c r="W273" s="8"/>
      <c r="X273" s="7"/>
      <c r="Y273" s="7"/>
      <c r="Z273" s="12"/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 t="s">
        <v>235</v>
      </c>
      <c r="D274" s="22">
        <v>3</v>
      </c>
      <c r="E274" s="22">
        <v>25</v>
      </c>
      <c r="F274" s="16" t="s">
        <v>237</v>
      </c>
      <c r="G274" s="23">
        <v>10</v>
      </c>
      <c r="H274" s="23">
        <v>2</v>
      </c>
      <c r="I274" s="16">
        <v>2</v>
      </c>
      <c r="J274" s="24"/>
      <c r="K274" s="13">
        <v>2</v>
      </c>
      <c r="L274" s="23"/>
      <c r="M274" s="5"/>
      <c r="N274" s="6"/>
      <c r="O274" s="7"/>
      <c r="P274" s="8"/>
      <c r="Q274" s="7"/>
      <c r="R274" s="19">
        <v>0</v>
      </c>
      <c r="S274" s="23">
        <v>1</v>
      </c>
      <c r="T274" s="5">
        <v>1</v>
      </c>
      <c r="U274" s="6"/>
      <c r="V274" s="7"/>
      <c r="W274" s="8"/>
      <c r="X274" s="7"/>
      <c r="Y274" s="7"/>
      <c r="Z274" s="12"/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 t="s">
        <v>235</v>
      </c>
      <c r="D275" s="22">
        <v>3</v>
      </c>
      <c r="E275" s="22">
        <v>25</v>
      </c>
      <c r="F275" s="16" t="s">
        <v>237</v>
      </c>
      <c r="G275" s="23">
        <v>10</v>
      </c>
      <c r="H275" s="23">
        <v>6</v>
      </c>
      <c r="I275" s="16">
        <v>2</v>
      </c>
      <c r="J275" s="24"/>
      <c r="K275" s="13">
        <v>1</v>
      </c>
      <c r="L275" s="23">
        <v>1</v>
      </c>
      <c r="M275" s="5"/>
      <c r="N275" s="6">
        <v>1</v>
      </c>
      <c r="O275" s="7">
        <v>1</v>
      </c>
      <c r="P275" s="8"/>
      <c r="Q275" s="7"/>
      <c r="R275" s="19">
        <v>2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 t="s">
        <v>235</v>
      </c>
      <c r="D276" s="22">
        <v>3</v>
      </c>
      <c r="E276" s="22">
        <v>25</v>
      </c>
      <c r="F276" s="16" t="s">
        <v>237</v>
      </c>
      <c r="G276" s="23">
        <v>10</v>
      </c>
      <c r="H276" s="23">
        <v>3</v>
      </c>
      <c r="I276" s="16">
        <v>2</v>
      </c>
      <c r="J276" s="24"/>
      <c r="K276" s="13">
        <v>2</v>
      </c>
      <c r="L276" s="23"/>
      <c r="M276" s="5"/>
      <c r="N276" s="6"/>
      <c r="O276" s="7"/>
      <c r="P276" s="8"/>
      <c r="Q276" s="7"/>
      <c r="R276" s="19">
        <v>0</v>
      </c>
      <c r="S276" s="23">
        <v>1</v>
      </c>
      <c r="T276" s="5"/>
      <c r="U276" s="6"/>
      <c r="V276" s="7"/>
      <c r="W276" s="8"/>
      <c r="X276" s="7"/>
      <c r="Y276" s="7">
        <v>1</v>
      </c>
      <c r="Z276" s="12"/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 t="s">
        <v>235</v>
      </c>
      <c r="D277" s="22">
        <v>3</v>
      </c>
      <c r="E277" s="22">
        <v>25</v>
      </c>
      <c r="F277" s="16" t="s">
        <v>237</v>
      </c>
      <c r="G277" s="23">
        <v>10</v>
      </c>
      <c r="H277" s="23">
        <v>2</v>
      </c>
      <c r="I277" s="16">
        <v>2</v>
      </c>
      <c r="J277" s="24"/>
      <c r="K277" s="13">
        <v>1</v>
      </c>
      <c r="L277" s="23">
        <v>1</v>
      </c>
      <c r="M277" s="5"/>
      <c r="N277" s="6">
        <v>1</v>
      </c>
      <c r="O277" s="7"/>
      <c r="P277" s="8"/>
      <c r="Q277" s="7"/>
      <c r="R277" s="19">
        <v>1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 t="s">
        <v>235</v>
      </c>
      <c r="D278" s="22">
        <v>3</v>
      </c>
      <c r="E278" s="22">
        <v>25</v>
      </c>
      <c r="F278" s="16" t="s">
        <v>237</v>
      </c>
      <c r="G278" s="23">
        <v>10</v>
      </c>
      <c r="H278" s="23">
        <v>2</v>
      </c>
      <c r="I278" s="16">
        <v>2</v>
      </c>
      <c r="J278" s="24"/>
      <c r="K278" s="13">
        <v>1</v>
      </c>
      <c r="L278" s="23">
        <v>1</v>
      </c>
      <c r="M278" s="5"/>
      <c r="N278" s="6">
        <v>1</v>
      </c>
      <c r="O278" s="7"/>
      <c r="P278" s="8"/>
      <c r="Q278" s="7"/>
      <c r="R278" s="19">
        <v>1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 t="s">
        <v>235</v>
      </c>
      <c r="D279" s="22">
        <v>3</v>
      </c>
      <c r="E279" s="22">
        <v>25</v>
      </c>
      <c r="F279" s="16" t="s">
        <v>237</v>
      </c>
      <c r="G279" s="23">
        <v>10</v>
      </c>
      <c r="H279" s="23">
        <v>5</v>
      </c>
      <c r="I279" s="16">
        <v>2</v>
      </c>
      <c r="J279" s="24"/>
      <c r="K279" s="13">
        <v>2</v>
      </c>
      <c r="L279" s="23"/>
      <c r="M279" s="5"/>
      <c r="N279" s="6"/>
      <c r="O279" s="7"/>
      <c r="P279" s="8"/>
      <c r="Q279" s="7"/>
      <c r="R279" s="19">
        <v>0</v>
      </c>
      <c r="S279" s="23">
        <v>1</v>
      </c>
      <c r="T279" s="5"/>
      <c r="U279" s="6"/>
      <c r="V279" s="7"/>
      <c r="W279" s="8"/>
      <c r="X279" s="7"/>
      <c r="Y279" s="7">
        <v>1</v>
      </c>
      <c r="Z279" s="12"/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 t="s">
        <v>235</v>
      </c>
      <c r="D280" s="22">
        <v>3</v>
      </c>
      <c r="E280" s="22">
        <v>25</v>
      </c>
      <c r="F280" s="16" t="s">
        <v>237</v>
      </c>
      <c r="G280" s="23">
        <v>10</v>
      </c>
      <c r="H280" s="23">
        <v>4</v>
      </c>
      <c r="I280" s="16">
        <v>2</v>
      </c>
      <c r="J280" s="24"/>
      <c r="K280" s="13">
        <v>2</v>
      </c>
      <c r="L280" s="23"/>
      <c r="M280" s="5"/>
      <c r="N280" s="6"/>
      <c r="O280" s="7"/>
      <c r="P280" s="8"/>
      <c r="Q280" s="7"/>
      <c r="R280" s="19">
        <v>0</v>
      </c>
      <c r="S280" s="23">
        <v>1</v>
      </c>
      <c r="T280" s="5"/>
      <c r="U280" s="6"/>
      <c r="V280" s="7"/>
      <c r="W280" s="8"/>
      <c r="X280" s="7"/>
      <c r="Y280" s="7">
        <v>1</v>
      </c>
      <c r="Z280" s="12"/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 t="s">
        <v>235</v>
      </c>
      <c r="D281" s="22">
        <v>3</v>
      </c>
      <c r="E281" s="22">
        <v>25</v>
      </c>
      <c r="F281" s="16" t="s">
        <v>237</v>
      </c>
      <c r="G281" s="23">
        <v>10</v>
      </c>
      <c r="H281" s="23">
        <v>4</v>
      </c>
      <c r="I281" s="16">
        <v>2</v>
      </c>
      <c r="J281" s="24"/>
      <c r="K281" s="13">
        <v>2</v>
      </c>
      <c r="L281" s="23"/>
      <c r="M281" s="5"/>
      <c r="N281" s="6"/>
      <c r="O281" s="7"/>
      <c r="P281" s="8"/>
      <c r="Q281" s="7"/>
      <c r="R281" s="19">
        <v>0</v>
      </c>
      <c r="S281" s="23">
        <v>1</v>
      </c>
      <c r="T281" s="5"/>
      <c r="U281" s="6"/>
      <c r="V281" s="7"/>
      <c r="W281" s="8"/>
      <c r="X281" s="7"/>
      <c r="Y281" s="7">
        <v>1</v>
      </c>
      <c r="Z281" s="12"/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 t="s">
        <v>235</v>
      </c>
      <c r="D282" s="22">
        <v>3</v>
      </c>
      <c r="E282" s="22">
        <v>25</v>
      </c>
      <c r="F282" s="16" t="s">
        <v>237</v>
      </c>
      <c r="G282" s="23">
        <v>10</v>
      </c>
      <c r="H282" s="23">
        <v>2</v>
      </c>
      <c r="I282" s="16">
        <v>2</v>
      </c>
      <c r="J282" s="24"/>
      <c r="K282" s="13">
        <v>2</v>
      </c>
      <c r="L282" s="23"/>
      <c r="M282" s="5"/>
      <c r="N282" s="6"/>
      <c r="O282" s="7"/>
      <c r="P282" s="8"/>
      <c r="Q282" s="7"/>
      <c r="R282" s="19">
        <v>0</v>
      </c>
      <c r="S282" s="23">
        <v>1</v>
      </c>
      <c r="T282" s="5"/>
      <c r="U282" s="6"/>
      <c r="V282" s="7"/>
      <c r="W282" s="8"/>
      <c r="X282" s="7"/>
      <c r="Y282" s="7">
        <v>1</v>
      </c>
      <c r="Z282" s="12"/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 t="s">
        <v>235</v>
      </c>
      <c r="D283" s="22">
        <v>3</v>
      </c>
      <c r="E283" s="22">
        <v>25</v>
      </c>
      <c r="F283" s="16" t="s">
        <v>237</v>
      </c>
      <c r="G283" s="23">
        <v>10</v>
      </c>
      <c r="H283" s="23">
        <v>5</v>
      </c>
      <c r="I283" s="16">
        <v>2</v>
      </c>
      <c r="J283" s="24"/>
      <c r="K283" s="13">
        <v>2</v>
      </c>
      <c r="L283" s="23"/>
      <c r="M283" s="5"/>
      <c r="N283" s="6"/>
      <c r="O283" s="7"/>
      <c r="P283" s="8"/>
      <c r="Q283" s="7"/>
      <c r="R283" s="19">
        <v>0</v>
      </c>
      <c r="S283" s="23">
        <v>1</v>
      </c>
      <c r="T283" s="5"/>
      <c r="U283" s="6">
        <v>1</v>
      </c>
      <c r="V283" s="7"/>
      <c r="W283" s="8"/>
      <c r="X283" s="7"/>
      <c r="Y283" s="7"/>
      <c r="Z283" s="12"/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 t="s">
        <v>235</v>
      </c>
      <c r="D284" s="22">
        <v>3</v>
      </c>
      <c r="E284" s="22">
        <v>25</v>
      </c>
      <c r="F284" s="16" t="s">
        <v>237</v>
      </c>
      <c r="G284" s="23">
        <v>10</v>
      </c>
      <c r="H284" s="23">
        <v>9</v>
      </c>
      <c r="I284" s="16">
        <v>2</v>
      </c>
      <c r="J284" s="24"/>
      <c r="K284" s="13">
        <v>1</v>
      </c>
      <c r="L284" s="23">
        <v>1</v>
      </c>
      <c r="M284" s="5">
        <v>1</v>
      </c>
      <c r="N284" s="6">
        <v>1</v>
      </c>
      <c r="O284" s="7"/>
      <c r="P284" s="8"/>
      <c r="Q284" s="7"/>
      <c r="R284" s="19">
        <v>2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 t="s">
        <v>235</v>
      </c>
      <c r="D285" s="22">
        <v>3</v>
      </c>
      <c r="E285" s="22">
        <v>25</v>
      </c>
      <c r="F285" s="16" t="s">
        <v>237</v>
      </c>
      <c r="G285" s="23">
        <v>10</v>
      </c>
      <c r="H285" s="23">
        <v>9</v>
      </c>
      <c r="I285" s="16">
        <v>2</v>
      </c>
      <c r="J285" s="24"/>
      <c r="K285" s="13">
        <v>1</v>
      </c>
      <c r="L285" s="23">
        <v>1</v>
      </c>
      <c r="M285" s="5">
        <v>1</v>
      </c>
      <c r="N285" s="6"/>
      <c r="O285" s="7"/>
      <c r="P285" s="8"/>
      <c r="Q285" s="7"/>
      <c r="R285" s="19">
        <v>1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>
        <v>1</v>
      </c>
      <c r="C286" s="21" t="s">
        <v>235</v>
      </c>
      <c r="D286" s="22">
        <v>3</v>
      </c>
      <c r="E286" s="22">
        <v>25</v>
      </c>
      <c r="F286" s="16" t="s">
        <v>237</v>
      </c>
      <c r="G286" s="23">
        <v>10</v>
      </c>
      <c r="H286" s="23">
        <v>6</v>
      </c>
      <c r="I286" s="16">
        <v>2</v>
      </c>
      <c r="J286" s="24"/>
      <c r="K286" s="13">
        <v>1</v>
      </c>
      <c r="L286" s="23">
        <v>1</v>
      </c>
      <c r="M286" s="5"/>
      <c r="N286" s="6"/>
      <c r="O286" s="7">
        <v>1</v>
      </c>
      <c r="P286" s="8"/>
      <c r="Q286" s="7"/>
      <c r="R286" s="19">
        <v>1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>
        <v>1</v>
      </c>
      <c r="C287" s="21" t="s">
        <v>235</v>
      </c>
      <c r="D287" s="22">
        <v>3</v>
      </c>
      <c r="E287" s="22">
        <v>25</v>
      </c>
      <c r="F287" s="16" t="s">
        <v>237</v>
      </c>
      <c r="G287" s="23">
        <v>10</v>
      </c>
      <c r="H287" s="23">
        <v>4</v>
      </c>
      <c r="I287" s="16">
        <v>2</v>
      </c>
      <c r="J287" s="24"/>
      <c r="K287" s="13">
        <v>2</v>
      </c>
      <c r="L287" s="23"/>
      <c r="M287" s="5"/>
      <c r="N287" s="6"/>
      <c r="O287" s="7"/>
      <c r="P287" s="8"/>
      <c r="Q287" s="7"/>
      <c r="R287" s="19">
        <v>0</v>
      </c>
      <c r="S287" s="23">
        <v>1</v>
      </c>
      <c r="T287" s="5"/>
      <c r="U287" s="6"/>
      <c r="V287" s="7"/>
      <c r="W287" s="8"/>
      <c r="X287" s="7"/>
      <c r="Y287" s="7">
        <v>1</v>
      </c>
      <c r="Z287" s="12"/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 t="s">
        <v>235</v>
      </c>
      <c r="D288" s="22">
        <v>3</v>
      </c>
      <c r="E288" s="22">
        <v>25</v>
      </c>
      <c r="F288" s="16" t="s">
        <v>237</v>
      </c>
      <c r="G288" s="23">
        <v>10</v>
      </c>
      <c r="H288" s="23">
        <v>9</v>
      </c>
      <c r="I288" s="16">
        <v>2</v>
      </c>
      <c r="J288" s="24"/>
      <c r="K288" s="13">
        <v>1</v>
      </c>
      <c r="L288" s="23">
        <v>1</v>
      </c>
      <c r="M288" s="5"/>
      <c r="N288" s="6"/>
      <c r="O288" s="7">
        <v>2</v>
      </c>
      <c r="P288" s="8"/>
      <c r="Q288" s="7"/>
      <c r="R288" s="19">
        <v>2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>
        <v>1</v>
      </c>
      <c r="C289" s="21" t="s">
        <v>235</v>
      </c>
      <c r="D289" s="22">
        <v>3</v>
      </c>
      <c r="E289" s="22">
        <v>25</v>
      </c>
      <c r="F289" s="16" t="s">
        <v>237</v>
      </c>
      <c r="G289" s="23">
        <v>10</v>
      </c>
      <c r="H289" s="23">
        <v>2</v>
      </c>
      <c r="I289" s="16">
        <v>2</v>
      </c>
      <c r="J289" s="24"/>
      <c r="K289" s="13">
        <v>2</v>
      </c>
      <c r="L289" s="23"/>
      <c r="M289" s="5"/>
      <c r="N289" s="6"/>
      <c r="O289" s="7"/>
      <c r="P289" s="8"/>
      <c r="Q289" s="7"/>
      <c r="R289" s="19">
        <v>0</v>
      </c>
      <c r="S289" s="23">
        <v>1</v>
      </c>
      <c r="T289" s="5"/>
      <c r="U289" s="6">
        <v>1</v>
      </c>
      <c r="V289" s="7"/>
      <c r="W289" s="8"/>
      <c r="X289" s="7"/>
      <c r="Y289" s="7"/>
      <c r="Z289" s="12"/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 t="s">
        <v>235</v>
      </c>
      <c r="D290" s="22">
        <v>3</v>
      </c>
      <c r="E290" s="22">
        <v>25</v>
      </c>
      <c r="F290" s="16" t="s">
        <v>237</v>
      </c>
      <c r="G290" s="23">
        <v>10</v>
      </c>
      <c r="H290" s="23">
        <v>3</v>
      </c>
      <c r="I290" s="16">
        <v>2</v>
      </c>
      <c r="J290" s="24"/>
      <c r="K290" s="13">
        <v>2</v>
      </c>
      <c r="L290" s="23"/>
      <c r="M290" s="5"/>
      <c r="N290" s="6"/>
      <c r="O290" s="7"/>
      <c r="P290" s="8"/>
      <c r="Q290" s="7"/>
      <c r="R290" s="19">
        <v>0</v>
      </c>
      <c r="S290" s="23">
        <v>1</v>
      </c>
      <c r="T290" s="5"/>
      <c r="U290" s="6">
        <v>1</v>
      </c>
      <c r="V290" s="7"/>
      <c r="W290" s="8"/>
      <c r="X290" s="7"/>
      <c r="Y290" s="7"/>
      <c r="Z290" s="12"/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 t="s">
        <v>235</v>
      </c>
      <c r="D291" s="22">
        <v>3</v>
      </c>
      <c r="E291" s="22">
        <v>25</v>
      </c>
      <c r="F291" s="16" t="s">
        <v>237</v>
      </c>
      <c r="G291" s="23">
        <v>10</v>
      </c>
      <c r="H291" s="23">
        <v>2</v>
      </c>
      <c r="I291" s="16">
        <v>2</v>
      </c>
      <c r="J291" s="24"/>
      <c r="K291" s="13">
        <v>2</v>
      </c>
      <c r="L291" s="23"/>
      <c r="M291" s="5"/>
      <c r="N291" s="6"/>
      <c r="O291" s="7"/>
      <c r="P291" s="8"/>
      <c r="Q291" s="7"/>
      <c r="R291" s="19">
        <v>0</v>
      </c>
      <c r="S291" s="23">
        <v>1</v>
      </c>
      <c r="T291" s="5"/>
      <c r="U291" s="6">
        <v>1</v>
      </c>
      <c r="V291" s="7"/>
      <c r="W291" s="8"/>
      <c r="X291" s="7"/>
      <c r="Y291" s="7"/>
      <c r="Z291" s="12"/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 t="s">
        <v>235</v>
      </c>
      <c r="D292" s="22">
        <v>3</v>
      </c>
      <c r="E292" s="22">
        <v>25</v>
      </c>
      <c r="F292" s="16" t="s">
        <v>237</v>
      </c>
      <c r="G292" s="23">
        <v>10</v>
      </c>
      <c r="H292" s="23">
        <v>4</v>
      </c>
      <c r="I292" s="16">
        <v>2</v>
      </c>
      <c r="J292" s="24"/>
      <c r="K292" s="13">
        <v>1</v>
      </c>
      <c r="L292" s="23">
        <v>1</v>
      </c>
      <c r="M292" s="5"/>
      <c r="N292" s="6">
        <v>1</v>
      </c>
      <c r="O292" s="7">
        <v>1</v>
      </c>
      <c r="P292" s="8"/>
      <c r="Q292" s="7"/>
      <c r="R292" s="19">
        <v>2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 t="s">
        <v>235</v>
      </c>
      <c r="D293" s="22">
        <v>3</v>
      </c>
      <c r="E293" s="22">
        <v>25</v>
      </c>
      <c r="F293" s="16" t="s">
        <v>237</v>
      </c>
      <c r="G293" s="23">
        <v>10</v>
      </c>
      <c r="H293" s="23">
        <v>4</v>
      </c>
      <c r="I293" s="16">
        <v>2</v>
      </c>
      <c r="J293" s="24"/>
      <c r="K293" s="13">
        <v>1</v>
      </c>
      <c r="L293" s="23">
        <v>1</v>
      </c>
      <c r="M293" s="5"/>
      <c r="N293" s="6">
        <v>1</v>
      </c>
      <c r="O293" s="7"/>
      <c r="P293" s="8"/>
      <c r="Q293" s="7"/>
      <c r="R293" s="19">
        <v>1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>
        <v>1</v>
      </c>
      <c r="C294" s="21" t="s">
        <v>235</v>
      </c>
      <c r="D294" s="22">
        <v>3</v>
      </c>
      <c r="E294" s="22">
        <v>25</v>
      </c>
      <c r="F294" s="16" t="s">
        <v>237</v>
      </c>
      <c r="G294" s="23">
        <v>10</v>
      </c>
      <c r="H294" s="23">
        <v>8</v>
      </c>
      <c r="I294" s="16">
        <v>2</v>
      </c>
      <c r="J294" s="24"/>
      <c r="K294" s="13">
        <v>1</v>
      </c>
      <c r="L294" s="23">
        <v>1</v>
      </c>
      <c r="M294" s="5"/>
      <c r="N294" s="6">
        <v>1</v>
      </c>
      <c r="O294" s="7"/>
      <c r="P294" s="8"/>
      <c r="Q294" s="7"/>
      <c r="R294" s="19">
        <v>1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>
        <v>1</v>
      </c>
      <c r="C295" s="21" t="s">
        <v>235</v>
      </c>
      <c r="D295" s="22">
        <v>3</v>
      </c>
      <c r="E295" s="22">
        <v>25</v>
      </c>
      <c r="F295" s="16" t="s">
        <v>237</v>
      </c>
      <c r="G295" s="23">
        <v>10</v>
      </c>
      <c r="H295" s="23">
        <v>3</v>
      </c>
      <c r="I295" s="16">
        <v>2</v>
      </c>
      <c r="J295" s="24"/>
      <c r="K295" s="13">
        <v>2</v>
      </c>
      <c r="L295" s="23"/>
      <c r="M295" s="5"/>
      <c r="N295" s="6"/>
      <c r="O295" s="7"/>
      <c r="P295" s="8"/>
      <c r="Q295" s="7"/>
      <c r="R295" s="19">
        <v>0</v>
      </c>
      <c r="S295" s="23">
        <v>1</v>
      </c>
      <c r="T295" s="5"/>
      <c r="U295" s="6">
        <v>1</v>
      </c>
      <c r="V295" s="7"/>
      <c r="W295" s="8"/>
      <c r="X295" s="7"/>
      <c r="Y295" s="7"/>
      <c r="Z295" s="12"/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 t="s">
        <v>235</v>
      </c>
      <c r="D296" s="22">
        <v>3</v>
      </c>
      <c r="E296" s="22">
        <v>25</v>
      </c>
      <c r="F296" s="16" t="s">
        <v>237</v>
      </c>
      <c r="G296" s="23">
        <v>10</v>
      </c>
      <c r="H296" s="23">
        <v>8</v>
      </c>
      <c r="I296" s="16">
        <v>2</v>
      </c>
      <c r="J296" s="24"/>
      <c r="K296" s="13">
        <v>1</v>
      </c>
      <c r="L296" s="23">
        <v>1</v>
      </c>
      <c r="M296" s="5"/>
      <c r="N296" s="6">
        <v>1</v>
      </c>
      <c r="O296" s="7"/>
      <c r="P296" s="8"/>
      <c r="Q296" s="7"/>
      <c r="R296" s="19">
        <v>1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>
        <v>1</v>
      </c>
      <c r="C297" s="21" t="s">
        <v>235</v>
      </c>
      <c r="D297" s="22">
        <v>3</v>
      </c>
      <c r="E297" s="22">
        <v>25</v>
      </c>
      <c r="F297" s="16" t="s">
        <v>237</v>
      </c>
      <c r="G297" s="23">
        <v>10</v>
      </c>
      <c r="H297" s="23">
        <v>2</v>
      </c>
      <c r="I297" s="16">
        <v>2</v>
      </c>
      <c r="J297" s="24"/>
      <c r="K297" s="13">
        <v>2</v>
      </c>
      <c r="L297" s="23"/>
      <c r="M297" s="5"/>
      <c r="N297" s="6"/>
      <c r="O297" s="7"/>
      <c r="P297" s="8"/>
      <c r="Q297" s="7"/>
      <c r="R297" s="19">
        <v>0</v>
      </c>
      <c r="S297" s="23">
        <v>1</v>
      </c>
      <c r="T297" s="5"/>
      <c r="U297" s="6">
        <v>1</v>
      </c>
      <c r="V297" s="7"/>
      <c r="W297" s="8"/>
      <c r="X297" s="7">
        <v>2</v>
      </c>
      <c r="Y297" s="7"/>
      <c r="Z297" s="12"/>
      <c r="AA297" s="19">
        <v>3</v>
      </c>
    </row>
    <row r="298" spans="1:27" ht="15.95" customHeight="1" x14ac:dyDescent="0.15">
      <c r="A298" s="1">
        <v>287</v>
      </c>
      <c r="B298" s="30">
        <v>1</v>
      </c>
      <c r="C298" s="21" t="s">
        <v>235</v>
      </c>
      <c r="D298" s="22">
        <v>3</v>
      </c>
      <c r="E298" s="22">
        <v>25</v>
      </c>
      <c r="F298" s="16" t="s">
        <v>237</v>
      </c>
      <c r="G298" s="23">
        <v>9</v>
      </c>
      <c r="H298" s="23">
        <v>3</v>
      </c>
      <c r="I298" s="16">
        <v>2</v>
      </c>
      <c r="J298" s="24"/>
      <c r="K298" s="13">
        <v>3</v>
      </c>
      <c r="L298" s="23">
        <v>1</v>
      </c>
      <c r="M298" s="5"/>
      <c r="N298" s="6">
        <v>1</v>
      </c>
      <c r="O298" s="7">
        <v>1</v>
      </c>
      <c r="P298" s="8"/>
      <c r="Q298" s="7"/>
      <c r="R298" s="19">
        <v>2</v>
      </c>
      <c r="S298" s="23">
        <v>1</v>
      </c>
      <c r="T298" s="5"/>
      <c r="U298" s="6"/>
      <c r="V298" s="7">
        <v>2</v>
      </c>
      <c r="W298" s="8"/>
      <c r="X298" s="7"/>
      <c r="Y298" s="7"/>
      <c r="Z298" s="12"/>
      <c r="AA298" s="19">
        <v>2</v>
      </c>
    </row>
    <row r="299" spans="1:27" ht="15.95" customHeight="1" x14ac:dyDescent="0.15">
      <c r="A299" s="1">
        <v>288</v>
      </c>
      <c r="B299" s="30">
        <v>1</v>
      </c>
      <c r="C299" s="21" t="s">
        <v>235</v>
      </c>
      <c r="D299" s="22">
        <v>3</v>
      </c>
      <c r="E299" s="22">
        <v>25</v>
      </c>
      <c r="F299" s="16" t="s">
        <v>237</v>
      </c>
      <c r="G299" s="23">
        <v>10</v>
      </c>
      <c r="H299" s="23">
        <v>2</v>
      </c>
      <c r="I299" s="16">
        <v>2</v>
      </c>
      <c r="J299" s="24"/>
      <c r="K299" s="13">
        <v>1</v>
      </c>
      <c r="L299" s="23">
        <v>1</v>
      </c>
      <c r="M299" s="5"/>
      <c r="N299" s="6">
        <v>2</v>
      </c>
      <c r="O299" s="7"/>
      <c r="P299" s="8"/>
      <c r="Q299" s="7"/>
      <c r="R299" s="19">
        <v>2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>
        <v>1</v>
      </c>
      <c r="C300" s="21" t="s">
        <v>235</v>
      </c>
      <c r="D300" s="22">
        <v>3</v>
      </c>
      <c r="E300" s="22">
        <v>25</v>
      </c>
      <c r="F300" s="16" t="s">
        <v>237</v>
      </c>
      <c r="G300" s="23">
        <v>17</v>
      </c>
      <c r="H300" s="23">
        <v>4</v>
      </c>
      <c r="I300" s="16">
        <v>2</v>
      </c>
      <c r="J300" s="24"/>
      <c r="K300" s="13">
        <v>1</v>
      </c>
      <c r="L300" s="23">
        <v>1</v>
      </c>
      <c r="M300" s="5">
        <v>1</v>
      </c>
      <c r="N300" s="6">
        <v>1</v>
      </c>
      <c r="O300" s="7">
        <v>1</v>
      </c>
      <c r="P300" s="8"/>
      <c r="Q300" s="7"/>
      <c r="R300" s="19">
        <v>3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 t="s">
        <v>235</v>
      </c>
      <c r="D301" s="22">
        <v>3</v>
      </c>
      <c r="E301" s="22">
        <v>25</v>
      </c>
      <c r="F301" s="16" t="s">
        <v>237</v>
      </c>
      <c r="G301" s="23">
        <v>17</v>
      </c>
      <c r="H301" s="23">
        <v>6</v>
      </c>
      <c r="I301" s="16">
        <v>2</v>
      </c>
      <c r="J301" s="24"/>
      <c r="K301" s="13">
        <v>1</v>
      </c>
      <c r="L301" s="23">
        <v>1</v>
      </c>
      <c r="M301" s="5">
        <v>1</v>
      </c>
      <c r="N301" s="6">
        <v>1</v>
      </c>
      <c r="O301" s="7">
        <v>1</v>
      </c>
      <c r="P301" s="8"/>
      <c r="Q301" s="7"/>
      <c r="R301" s="19">
        <v>3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>
        <v>1</v>
      </c>
      <c r="C302" s="21" t="s">
        <v>235</v>
      </c>
      <c r="D302" s="22">
        <v>3</v>
      </c>
      <c r="E302" s="22">
        <v>25</v>
      </c>
      <c r="F302" s="16" t="s">
        <v>237</v>
      </c>
      <c r="G302" s="23">
        <v>17</v>
      </c>
      <c r="H302" s="23">
        <v>6</v>
      </c>
      <c r="I302" s="16">
        <v>2</v>
      </c>
      <c r="J302" s="24"/>
      <c r="K302" s="13">
        <v>1</v>
      </c>
      <c r="L302" s="23">
        <v>1</v>
      </c>
      <c r="M302" s="5"/>
      <c r="N302" s="6">
        <v>1</v>
      </c>
      <c r="O302" s="7"/>
      <c r="P302" s="8">
        <v>1</v>
      </c>
      <c r="Q302" s="7"/>
      <c r="R302" s="19">
        <v>2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>
        <v>1</v>
      </c>
      <c r="C303" s="21" t="s">
        <v>235</v>
      </c>
      <c r="D303" s="22">
        <v>3</v>
      </c>
      <c r="E303" s="22">
        <v>25</v>
      </c>
      <c r="F303" s="16" t="s">
        <v>237</v>
      </c>
      <c r="G303" s="23">
        <v>16</v>
      </c>
      <c r="H303" s="23">
        <v>2</v>
      </c>
      <c r="I303" s="16">
        <v>2</v>
      </c>
      <c r="J303" s="24"/>
      <c r="K303" s="13">
        <v>3</v>
      </c>
      <c r="L303" s="23">
        <v>1</v>
      </c>
      <c r="M303" s="5"/>
      <c r="N303" s="6">
        <v>1</v>
      </c>
      <c r="O303" s="7"/>
      <c r="P303" s="8"/>
      <c r="Q303" s="7"/>
      <c r="R303" s="19">
        <v>1</v>
      </c>
      <c r="S303" s="23">
        <v>1</v>
      </c>
      <c r="T303" s="5"/>
      <c r="U303" s="6">
        <v>1</v>
      </c>
      <c r="V303" s="7"/>
      <c r="W303" s="8"/>
      <c r="X303" s="7"/>
      <c r="Y303" s="7"/>
      <c r="Z303" s="12"/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 t="s">
        <v>235</v>
      </c>
      <c r="D304" s="22">
        <v>3</v>
      </c>
      <c r="E304" s="22">
        <v>25</v>
      </c>
      <c r="F304" s="16" t="s">
        <v>237</v>
      </c>
      <c r="G304" s="23">
        <v>16</v>
      </c>
      <c r="H304" s="23">
        <v>2</v>
      </c>
      <c r="I304" s="16">
        <v>2</v>
      </c>
      <c r="J304" s="24"/>
      <c r="K304" s="13">
        <v>3</v>
      </c>
      <c r="L304" s="23">
        <v>1</v>
      </c>
      <c r="M304" s="5"/>
      <c r="N304" s="6">
        <v>1</v>
      </c>
      <c r="O304" s="7"/>
      <c r="P304" s="8"/>
      <c r="Q304" s="7"/>
      <c r="R304" s="19">
        <v>1</v>
      </c>
      <c r="S304" s="23">
        <v>1</v>
      </c>
      <c r="T304" s="5"/>
      <c r="U304" s="6">
        <v>1</v>
      </c>
      <c r="V304" s="7"/>
      <c r="W304" s="8"/>
      <c r="X304" s="7">
        <v>1</v>
      </c>
      <c r="Y304" s="7"/>
      <c r="Z304" s="12"/>
      <c r="AA304" s="19">
        <v>2</v>
      </c>
    </row>
    <row r="305" spans="1:27" ht="15.95" customHeight="1" x14ac:dyDescent="0.15">
      <c r="A305" s="1">
        <v>294</v>
      </c>
      <c r="B305" s="30">
        <v>1</v>
      </c>
      <c r="C305" s="21" t="s">
        <v>235</v>
      </c>
      <c r="D305" s="22">
        <v>3</v>
      </c>
      <c r="E305" s="22">
        <v>25</v>
      </c>
      <c r="F305" s="16" t="s">
        <v>237</v>
      </c>
      <c r="G305" s="23">
        <v>9</v>
      </c>
      <c r="H305" s="23">
        <v>3</v>
      </c>
      <c r="I305" s="16">
        <v>2</v>
      </c>
      <c r="J305" s="24"/>
      <c r="K305" s="13">
        <v>3</v>
      </c>
      <c r="L305" s="23">
        <v>1</v>
      </c>
      <c r="M305" s="5"/>
      <c r="N305" s="6">
        <v>1</v>
      </c>
      <c r="O305" s="7"/>
      <c r="P305" s="8"/>
      <c r="Q305" s="7"/>
      <c r="R305" s="19">
        <v>1</v>
      </c>
      <c r="S305" s="23">
        <v>1</v>
      </c>
      <c r="T305" s="5"/>
      <c r="U305" s="6">
        <v>1</v>
      </c>
      <c r="V305" s="7"/>
      <c r="W305" s="8"/>
      <c r="X305" s="7">
        <v>1</v>
      </c>
      <c r="Y305" s="7"/>
      <c r="Z305" s="12"/>
      <c r="AA305" s="19">
        <v>2</v>
      </c>
    </row>
    <row r="306" spans="1:27" ht="15.95" customHeight="1" x14ac:dyDescent="0.15">
      <c r="A306" s="1">
        <v>295</v>
      </c>
      <c r="B306" s="30">
        <v>1</v>
      </c>
      <c r="C306" s="21" t="s">
        <v>235</v>
      </c>
      <c r="D306" s="22">
        <v>3</v>
      </c>
      <c r="E306" s="22">
        <v>25</v>
      </c>
      <c r="F306" s="16" t="s">
        <v>237</v>
      </c>
      <c r="G306" s="23">
        <v>10</v>
      </c>
      <c r="H306" s="23">
        <v>2</v>
      </c>
      <c r="I306" s="16">
        <v>2</v>
      </c>
      <c r="J306" s="24"/>
      <c r="K306" s="13">
        <v>1</v>
      </c>
      <c r="L306" s="23">
        <v>1</v>
      </c>
      <c r="M306" s="5"/>
      <c r="N306" s="6">
        <v>1</v>
      </c>
      <c r="O306" s="7"/>
      <c r="P306" s="8"/>
      <c r="Q306" s="7"/>
      <c r="R306" s="19">
        <v>1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>
        <v>1</v>
      </c>
      <c r="C307" s="21" t="s">
        <v>235</v>
      </c>
      <c r="D307" s="22">
        <v>3</v>
      </c>
      <c r="E307" s="22">
        <v>25</v>
      </c>
      <c r="F307" s="16" t="s">
        <v>237</v>
      </c>
      <c r="G307" s="23">
        <v>10</v>
      </c>
      <c r="H307" s="23">
        <v>7</v>
      </c>
      <c r="I307" s="16">
        <v>2</v>
      </c>
      <c r="J307" s="24"/>
      <c r="K307" s="13">
        <v>1</v>
      </c>
      <c r="L307" s="23">
        <v>1</v>
      </c>
      <c r="M307" s="5"/>
      <c r="N307" s="6">
        <v>1</v>
      </c>
      <c r="O307" s="7"/>
      <c r="P307" s="8"/>
      <c r="Q307" s="7"/>
      <c r="R307" s="19">
        <v>1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>
        <v>1</v>
      </c>
      <c r="C308" s="21" t="s">
        <v>235</v>
      </c>
      <c r="D308" s="22">
        <v>3</v>
      </c>
      <c r="E308" s="22">
        <v>25</v>
      </c>
      <c r="F308" s="16" t="s">
        <v>237</v>
      </c>
      <c r="G308" s="23">
        <v>10</v>
      </c>
      <c r="H308" s="23">
        <v>2</v>
      </c>
      <c r="I308" s="16">
        <v>2</v>
      </c>
      <c r="J308" s="24"/>
      <c r="K308" s="13">
        <v>1</v>
      </c>
      <c r="L308" s="23">
        <v>2</v>
      </c>
      <c r="M308" s="5"/>
      <c r="N308" s="6"/>
      <c r="O308" s="7">
        <v>1</v>
      </c>
      <c r="P308" s="8"/>
      <c r="Q308" s="7"/>
      <c r="R308" s="19">
        <v>1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>
        <v>1</v>
      </c>
      <c r="C309" s="21" t="s">
        <v>235</v>
      </c>
      <c r="D309" s="22">
        <v>3</v>
      </c>
      <c r="E309" s="22">
        <v>25</v>
      </c>
      <c r="F309" s="16" t="s">
        <v>237</v>
      </c>
      <c r="G309" s="23">
        <v>10</v>
      </c>
      <c r="H309" s="23">
        <v>4</v>
      </c>
      <c r="I309" s="16">
        <v>2</v>
      </c>
      <c r="J309" s="24"/>
      <c r="K309" s="13">
        <v>2</v>
      </c>
      <c r="L309" s="23"/>
      <c r="M309" s="5"/>
      <c r="N309" s="6"/>
      <c r="O309" s="7"/>
      <c r="P309" s="8"/>
      <c r="Q309" s="7"/>
      <c r="R309" s="19">
        <v>0</v>
      </c>
      <c r="S309" s="23">
        <v>1</v>
      </c>
      <c r="T309" s="5"/>
      <c r="U309" s="6"/>
      <c r="V309" s="7"/>
      <c r="W309" s="8"/>
      <c r="X309" s="7"/>
      <c r="Y309" s="7">
        <v>1</v>
      </c>
      <c r="Z309" s="12"/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 t="s">
        <v>235</v>
      </c>
      <c r="D310" s="22">
        <v>3</v>
      </c>
      <c r="E310" s="22">
        <v>25</v>
      </c>
      <c r="F310" s="16" t="s">
        <v>237</v>
      </c>
      <c r="G310" s="23">
        <v>10</v>
      </c>
      <c r="H310" s="23">
        <v>7</v>
      </c>
      <c r="I310" s="16">
        <v>2</v>
      </c>
      <c r="J310" s="24"/>
      <c r="K310" s="13">
        <v>2</v>
      </c>
      <c r="L310" s="23"/>
      <c r="M310" s="5"/>
      <c r="N310" s="6"/>
      <c r="O310" s="7"/>
      <c r="P310" s="8"/>
      <c r="Q310" s="7"/>
      <c r="R310" s="19">
        <v>0</v>
      </c>
      <c r="S310" s="23">
        <v>1</v>
      </c>
      <c r="T310" s="5"/>
      <c r="U310" s="6">
        <v>1</v>
      </c>
      <c r="V310" s="7"/>
      <c r="W310" s="8"/>
      <c r="X310" s="7"/>
      <c r="Y310" s="7"/>
      <c r="Z310" s="12"/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 t="s">
        <v>235</v>
      </c>
      <c r="D311" s="22">
        <v>3</v>
      </c>
      <c r="E311" s="22">
        <v>25</v>
      </c>
      <c r="F311" s="16" t="s">
        <v>237</v>
      </c>
      <c r="G311" s="23">
        <v>10</v>
      </c>
      <c r="H311" s="23">
        <v>2</v>
      </c>
      <c r="I311" s="16">
        <v>2</v>
      </c>
      <c r="J311" s="24"/>
      <c r="K311" s="13">
        <v>3</v>
      </c>
      <c r="L311" s="23">
        <v>1</v>
      </c>
      <c r="M311" s="5"/>
      <c r="N311" s="6">
        <v>1</v>
      </c>
      <c r="O311" s="7"/>
      <c r="P311" s="8"/>
      <c r="Q311" s="7"/>
      <c r="R311" s="19">
        <v>1</v>
      </c>
      <c r="S311" s="23">
        <v>1</v>
      </c>
      <c r="T311" s="5"/>
      <c r="U311" s="6">
        <v>1</v>
      </c>
      <c r="V311" s="7"/>
      <c r="W311" s="8"/>
      <c r="X311" s="7"/>
      <c r="Y311" s="7"/>
      <c r="Z311" s="12"/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 t="s">
        <v>235</v>
      </c>
      <c r="D312" s="22">
        <v>3</v>
      </c>
      <c r="E312" s="22">
        <v>25</v>
      </c>
      <c r="F312" s="16" t="s">
        <v>237</v>
      </c>
      <c r="G312" s="23">
        <v>10</v>
      </c>
      <c r="H312" s="23">
        <v>2</v>
      </c>
      <c r="I312" s="16">
        <v>2</v>
      </c>
      <c r="J312" s="24"/>
      <c r="K312" s="13">
        <v>1</v>
      </c>
      <c r="L312" s="23">
        <v>1</v>
      </c>
      <c r="M312" s="5"/>
      <c r="N312" s="6"/>
      <c r="O312" s="7">
        <v>1</v>
      </c>
      <c r="P312" s="8"/>
      <c r="Q312" s="7"/>
      <c r="R312" s="19">
        <v>1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 t="s">
        <v>235</v>
      </c>
      <c r="D313" s="22">
        <v>3</v>
      </c>
      <c r="E313" s="22">
        <v>25</v>
      </c>
      <c r="F313" s="16" t="s">
        <v>237</v>
      </c>
      <c r="G313" s="23">
        <v>10</v>
      </c>
      <c r="H313" s="23">
        <v>8</v>
      </c>
      <c r="I313" s="16">
        <v>2</v>
      </c>
      <c r="J313" s="24"/>
      <c r="K313" s="13">
        <v>1</v>
      </c>
      <c r="L313" s="23">
        <v>1</v>
      </c>
      <c r="M313" s="5"/>
      <c r="N313" s="6"/>
      <c r="O313" s="7"/>
      <c r="P313" s="8">
        <v>1</v>
      </c>
      <c r="Q313" s="7"/>
      <c r="R313" s="19">
        <v>1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>
        <v>1</v>
      </c>
      <c r="C314" s="21" t="s">
        <v>235</v>
      </c>
      <c r="D314" s="22">
        <v>3</v>
      </c>
      <c r="E314" s="22">
        <v>25</v>
      </c>
      <c r="F314" s="16" t="s">
        <v>237</v>
      </c>
      <c r="G314" s="23">
        <v>10</v>
      </c>
      <c r="H314" s="23">
        <v>2</v>
      </c>
      <c r="I314" s="16">
        <v>2</v>
      </c>
      <c r="J314" s="24"/>
      <c r="K314" s="13">
        <v>2</v>
      </c>
      <c r="L314" s="23"/>
      <c r="M314" s="5"/>
      <c r="N314" s="6"/>
      <c r="O314" s="7"/>
      <c r="P314" s="8"/>
      <c r="Q314" s="7"/>
      <c r="R314" s="19">
        <v>0</v>
      </c>
      <c r="S314" s="23">
        <v>1</v>
      </c>
      <c r="T314" s="5"/>
      <c r="U314" s="6"/>
      <c r="V314" s="7"/>
      <c r="W314" s="8"/>
      <c r="X314" s="7"/>
      <c r="Y314" s="7">
        <v>1</v>
      </c>
      <c r="Z314" s="12"/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 t="s">
        <v>235</v>
      </c>
      <c r="D315" s="22">
        <v>3</v>
      </c>
      <c r="E315" s="22">
        <v>25</v>
      </c>
      <c r="F315" s="16" t="s">
        <v>237</v>
      </c>
      <c r="G315" s="23">
        <v>10</v>
      </c>
      <c r="H315" s="23">
        <v>5</v>
      </c>
      <c r="I315" s="16">
        <v>2</v>
      </c>
      <c r="J315" s="24"/>
      <c r="K315" s="13">
        <v>1</v>
      </c>
      <c r="L315" s="23">
        <v>1</v>
      </c>
      <c r="M315" s="5"/>
      <c r="N315" s="6"/>
      <c r="O315" s="7">
        <v>1</v>
      </c>
      <c r="P315" s="8"/>
      <c r="Q315" s="7"/>
      <c r="R315" s="19">
        <v>1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>
        <v>1</v>
      </c>
      <c r="C316" s="21" t="s">
        <v>235</v>
      </c>
      <c r="D316" s="22">
        <v>3</v>
      </c>
      <c r="E316" s="22">
        <v>25</v>
      </c>
      <c r="F316" s="16" t="s">
        <v>237</v>
      </c>
      <c r="G316" s="23">
        <v>10</v>
      </c>
      <c r="H316" s="23">
        <v>2</v>
      </c>
      <c r="I316" s="16">
        <v>2</v>
      </c>
      <c r="J316" s="24"/>
      <c r="K316" s="13">
        <v>1</v>
      </c>
      <c r="L316" s="23">
        <v>1</v>
      </c>
      <c r="M316" s="5"/>
      <c r="N316" s="6">
        <v>1</v>
      </c>
      <c r="O316" s="7"/>
      <c r="P316" s="8"/>
      <c r="Q316" s="7"/>
      <c r="R316" s="19">
        <v>1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>
        <v>1</v>
      </c>
      <c r="C317" s="21" t="s">
        <v>235</v>
      </c>
      <c r="D317" s="22">
        <v>3</v>
      </c>
      <c r="E317" s="22">
        <v>25</v>
      </c>
      <c r="F317" s="16" t="s">
        <v>237</v>
      </c>
      <c r="G317" s="23">
        <v>10</v>
      </c>
      <c r="H317" s="23">
        <v>4</v>
      </c>
      <c r="I317" s="16">
        <v>2</v>
      </c>
      <c r="J317" s="24"/>
      <c r="K317" s="13">
        <v>1</v>
      </c>
      <c r="L317" s="23">
        <v>1</v>
      </c>
      <c r="M317" s="5">
        <v>1</v>
      </c>
      <c r="N317" s="6"/>
      <c r="O317" s="7"/>
      <c r="P317" s="8"/>
      <c r="Q317" s="7"/>
      <c r="R317" s="19">
        <v>1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>
        <v>1</v>
      </c>
      <c r="C318" s="21" t="s">
        <v>235</v>
      </c>
      <c r="D318" s="22">
        <v>3</v>
      </c>
      <c r="E318" s="22">
        <v>25</v>
      </c>
      <c r="F318" s="16" t="s">
        <v>237</v>
      </c>
      <c r="G318" s="23">
        <v>9</v>
      </c>
      <c r="H318" s="23">
        <v>7</v>
      </c>
      <c r="I318" s="16">
        <v>2</v>
      </c>
      <c r="J318" s="24"/>
      <c r="K318" s="13">
        <v>1</v>
      </c>
      <c r="L318" s="23">
        <v>1</v>
      </c>
      <c r="M318" s="5">
        <v>1</v>
      </c>
      <c r="N318" s="6"/>
      <c r="O318" s="7"/>
      <c r="P318" s="8"/>
      <c r="Q318" s="7"/>
      <c r="R318" s="19">
        <v>1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>
        <v>1</v>
      </c>
      <c r="C319" s="21" t="s">
        <v>235</v>
      </c>
      <c r="D319" s="22">
        <v>3</v>
      </c>
      <c r="E319" s="22">
        <v>25</v>
      </c>
      <c r="F319" s="16" t="s">
        <v>237</v>
      </c>
      <c r="G319" s="23">
        <v>10</v>
      </c>
      <c r="H319" s="23">
        <v>4</v>
      </c>
      <c r="I319" s="16">
        <v>2</v>
      </c>
      <c r="J319" s="24"/>
      <c r="K319" s="13">
        <v>1</v>
      </c>
      <c r="L319" s="23">
        <v>1</v>
      </c>
      <c r="M319" s="5"/>
      <c r="N319" s="6"/>
      <c r="O319" s="7">
        <v>1</v>
      </c>
      <c r="P319" s="8"/>
      <c r="Q319" s="7"/>
      <c r="R319" s="19">
        <v>1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>
        <v>1</v>
      </c>
      <c r="C320" s="21" t="s">
        <v>235</v>
      </c>
      <c r="D320" s="22">
        <v>3</v>
      </c>
      <c r="E320" s="22">
        <v>25</v>
      </c>
      <c r="F320" s="16" t="s">
        <v>237</v>
      </c>
      <c r="G320" s="23">
        <v>9</v>
      </c>
      <c r="H320" s="23">
        <v>5</v>
      </c>
      <c r="I320" s="16">
        <v>2</v>
      </c>
      <c r="J320" s="24"/>
      <c r="K320" s="13">
        <v>1</v>
      </c>
      <c r="L320" s="23">
        <v>1</v>
      </c>
      <c r="M320" s="5">
        <v>1</v>
      </c>
      <c r="N320" s="6">
        <v>1</v>
      </c>
      <c r="O320" s="7"/>
      <c r="P320" s="8"/>
      <c r="Q320" s="7"/>
      <c r="R320" s="19">
        <v>2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>
        <v>1</v>
      </c>
      <c r="C321" s="21" t="s">
        <v>235</v>
      </c>
      <c r="D321" s="22">
        <v>3</v>
      </c>
      <c r="E321" s="22">
        <v>25</v>
      </c>
      <c r="F321" s="16" t="s">
        <v>237</v>
      </c>
      <c r="G321" s="23">
        <v>10</v>
      </c>
      <c r="H321" s="23">
        <v>2</v>
      </c>
      <c r="I321" s="16">
        <v>2</v>
      </c>
      <c r="J321" s="24"/>
      <c r="K321" s="13">
        <v>2</v>
      </c>
      <c r="L321" s="23"/>
      <c r="M321" s="5"/>
      <c r="N321" s="6"/>
      <c r="O321" s="7"/>
      <c r="P321" s="8"/>
      <c r="Q321" s="7"/>
      <c r="R321" s="19">
        <v>0</v>
      </c>
      <c r="S321" s="23">
        <v>1</v>
      </c>
      <c r="T321" s="5"/>
      <c r="U321" s="6">
        <v>1</v>
      </c>
      <c r="V321" s="7"/>
      <c r="W321" s="8"/>
      <c r="X321" s="7"/>
      <c r="Y321" s="7"/>
      <c r="Z321" s="12"/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 t="s">
        <v>235</v>
      </c>
      <c r="D322" s="22">
        <v>3</v>
      </c>
      <c r="E322" s="22">
        <v>25</v>
      </c>
      <c r="F322" s="16" t="s">
        <v>237</v>
      </c>
      <c r="G322" s="23">
        <v>9</v>
      </c>
      <c r="H322" s="23">
        <v>1</v>
      </c>
      <c r="I322" s="16">
        <v>2</v>
      </c>
      <c r="J322" s="24"/>
      <c r="K322" s="13">
        <v>1</v>
      </c>
      <c r="L322" s="23">
        <v>1</v>
      </c>
      <c r="M322" s="5"/>
      <c r="N322" s="6">
        <v>1</v>
      </c>
      <c r="O322" s="7"/>
      <c r="P322" s="8"/>
      <c r="Q322" s="7"/>
      <c r="R322" s="19">
        <v>1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>
        <v>1</v>
      </c>
      <c r="C323" s="21" t="s">
        <v>235</v>
      </c>
      <c r="D323" s="22">
        <v>3</v>
      </c>
      <c r="E323" s="22">
        <v>25</v>
      </c>
      <c r="F323" s="16" t="s">
        <v>237</v>
      </c>
      <c r="G323" s="23">
        <v>9</v>
      </c>
      <c r="H323" s="23">
        <v>2</v>
      </c>
      <c r="I323" s="16">
        <v>2</v>
      </c>
      <c r="J323" s="24"/>
      <c r="K323" s="13">
        <v>2</v>
      </c>
      <c r="L323" s="23"/>
      <c r="M323" s="5"/>
      <c r="N323" s="6"/>
      <c r="O323" s="7"/>
      <c r="P323" s="8"/>
      <c r="Q323" s="7"/>
      <c r="R323" s="19">
        <v>0</v>
      </c>
      <c r="S323" s="23">
        <v>1</v>
      </c>
      <c r="T323" s="5"/>
      <c r="U323" s="6">
        <v>1</v>
      </c>
      <c r="V323" s="7"/>
      <c r="W323" s="8"/>
      <c r="X323" s="7"/>
      <c r="Y323" s="7"/>
      <c r="Z323" s="12"/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 t="s">
        <v>235</v>
      </c>
      <c r="D324" s="22">
        <v>3</v>
      </c>
      <c r="E324" s="22">
        <v>25</v>
      </c>
      <c r="F324" s="16" t="s">
        <v>237</v>
      </c>
      <c r="G324" s="23">
        <v>10</v>
      </c>
      <c r="H324" s="23">
        <v>9</v>
      </c>
      <c r="I324" s="16">
        <v>2</v>
      </c>
      <c r="J324" s="24"/>
      <c r="K324" s="13">
        <v>2</v>
      </c>
      <c r="L324" s="23"/>
      <c r="M324" s="5"/>
      <c r="N324" s="6"/>
      <c r="O324" s="7"/>
      <c r="P324" s="8"/>
      <c r="Q324" s="7"/>
      <c r="R324" s="19">
        <v>0</v>
      </c>
      <c r="S324" s="23">
        <v>1</v>
      </c>
      <c r="T324" s="5"/>
      <c r="U324" s="6"/>
      <c r="V324" s="7">
        <v>2</v>
      </c>
      <c r="W324" s="8"/>
      <c r="X324" s="7"/>
      <c r="Y324" s="7"/>
      <c r="Z324" s="12"/>
      <c r="AA324" s="19">
        <v>2</v>
      </c>
    </row>
    <row r="325" spans="1:27" ht="15.95" customHeight="1" x14ac:dyDescent="0.15">
      <c r="A325" s="1">
        <v>314</v>
      </c>
      <c r="B325" s="30">
        <v>1</v>
      </c>
      <c r="C325" s="21" t="s">
        <v>235</v>
      </c>
      <c r="D325" s="22">
        <v>3</v>
      </c>
      <c r="E325" s="22">
        <v>25</v>
      </c>
      <c r="F325" s="16" t="s">
        <v>237</v>
      </c>
      <c r="G325" s="23">
        <v>9</v>
      </c>
      <c r="H325" s="23">
        <v>6</v>
      </c>
      <c r="I325" s="16">
        <v>2</v>
      </c>
      <c r="J325" s="24"/>
      <c r="K325" s="13">
        <v>2</v>
      </c>
      <c r="L325" s="23"/>
      <c r="M325" s="5"/>
      <c r="N325" s="6"/>
      <c r="O325" s="7"/>
      <c r="P325" s="8"/>
      <c r="Q325" s="7"/>
      <c r="R325" s="19">
        <v>0</v>
      </c>
      <c r="S325" s="23">
        <v>1</v>
      </c>
      <c r="T325" s="5"/>
      <c r="U325" s="6"/>
      <c r="V325" s="7"/>
      <c r="W325" s="8"/>
      <c r="X325" s="7"/>
      <c r="Y325" s="7">
        <v>2</v>
      </c>
      <c r="Z325" s="12"/>
      <c r="AA325" s="19">
        <v>2</v>
      </c>
    </row>
    <row r="326" spans="1:27" ht="15.95" customHeight="1" x14ac:dyDescent="0.15">
      <c r="A326" s="1">
        <v>315</v>
      </c>
      <c r="B326" s="30">
        <v>1</v>
      </c>
      <c r="C326" s="21" t="s">
        <v>235</v>
      </c>
      <c r="D326" s="22">
        <v>3</v>
      </c>
      <c r="E326" s="22">
        <v>25</v>
      </c>
      <c r="F326" s="16" t="s">
        <v>237</v>
      </c>
      <c r="G326" s="23">
        <v>9</v>
      </c>
      <c r="H326" s="23">
        <v>2</v>
      </c>
      <c r="I326" s="16">
        <v>2</v>
      </c>
      <c r="J326" s="24"/>
      <c r="K326" s="13">
        <v>2</v>
      </c>
      <c r="L326" s="23"/>
      <c r="M326" s="5"/>
      <c r="N326" s="6"/>
      <c r="O326" s="7"/>
      <c r="P326" s="8"/>
      <c r="Q326" s="7"/>
      <c r="R326" s="19">
        <v>0</v>
      </c>
      <c r="S326" s="23">
        <v>1</v>
      </c>
      <c r="T326" s="5"/>
      <c r="U326" s="6"/>
      <c r="V326" s="7"/>
      <c r="W326" s="8"/>
      <c r="X326" s="7"/>
      <c r="Y326" s="7">
        <v>1</v>
      </c>
      <c r="Z326" s="12"/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 t="s">
        <v>235</v>
      </c>
      <c r="D327" s="22">
        <v>3</v>
      </c>
      <c r="E327" s="22">
        <v>25</v>
      </c>
      <c r="F327" s="16" t="s">
        <v>237</v>
      </c>
      <c r="G327" s="23">
        <v>9</v>
      </c>
      <c r="H327" s="23">
        <v>2</v>
      </c>
      <c r="I327" s="16">
        <v>2</v>
      </c>
      <c r="J327" s="24"/>
      <c r="K327" s="13">
        <v>3</v>
      </c>
      <c r="L327" s="23">
        <v>1</v>
      </c>
      <c r="M327" s="5"/>
      <c r="N327" s="6">
        <v>1</v>
      </c>
      <c r="O327" s="7"/>
      <c r="P327" s="8"/>
      <c r="Q327" s="7"/>
      <c r="R327" s="19">
        <v>1</v>
      </c>
      <c r="S327" s="23">
        <v>1</v>
      </c>
      <c r="T327" s="5"/>
      <c r="U327" s="6">
        <v>1</v>
      </c>
      <c r="V327" s="7"/>
      <c r="W327" s="8"/>
      <c r="X327" s="7">
        <v>1</v>
      </c>
      <c r="Y327" s="7"/>
      <c r="Z327" s="12"/>
      <c r="AA327" s="19">
        <v>2</v>
      </c>
    </row>
    <row r="328" spans="1:27" ht="15.95" customHeight="1" x14ac:dyDescent="0.15">
      <c r="A328" s="1">
        <v>317</v>
      </c>
      <c r="B328" s="30">
        <v>1</v>
      </c>
      <c r="C328" s="21" t="s">
        <v>235</v>
      </c>
      <c r="D328" s="22">
        <v>3</v>
      </c>
      <c r="E328" s="22">
        <v>25</v>
      </c>
      <c r="F328" s="16" t="s">
        <v>237</v>
      </c>
      <c r="G328" s="23">
        <v>9</v>
      </c>
      <c r="H328" s="23">
        <v>4</v>
      </c>
      <c r="I328" s="16">
        <v>2</v>
      </c>
      <c r="J328" s="24"/>
      <c r="K328" s="13">
        <v>1</v>
      </c>
      <c r="L328" s="23">
        <v>2</v>
      </c>
      <c r="M328" s="5"/>
      <c r="N328" s="6"/>
      <c r="O328" s="7"/>
      <c r="P328" s="8">
        <v>1</v>
      </c>
      <c r="Q328" s="7"/>
      <c r="R328" s="19">
        <v>1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>
        <v>1</v>
      </c>
      <c r="C329" s="21" t="s">
        <v>235</v>
      </c>
      <c r="D329" s="22">
        <v>3</v>
      </c>
      <c r="E329" s="22">
        <v>25</v>
      </c>
      <c r="F329" s="16" t="s">
        <v>237</v>
      </c>
      <c r="G329" s="23">
        <v>10</v>
      </c>
      <c r="H329" s="23">
        <v>3</v>
      </c>
      <c r="I329" s="16">
        <v>2</v>
      </c>
      <c r="J329" s="24"/>
      <c r="K329" s="13">
        <v>1</v>
      </c>
      <c r="L329" s="23">
        <v>1</v>
      </c>
      <c r="M329" s="5">
        <v>1</v>
      </c>
      <c r="N329" s="6"/>
      <c r="O329" s="7"/>
      <c r="P329" s="8"/>
      <c r="Q329" s="7"/>
      <c r="R329" s="19">
        <v>1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>
        <v>1</v>
      </c>
      <c r="C330" s="21" t="s">
        <v>235</v>
      </c>
      <c r="D330" s="22">
        <v>3</v>
      </c>
      <c r="E330" s="22">
        <v>25</v>
      </c>
      <c r="F330" s="16" t="s">
        <v>237</v>
      </c>
      <c r="G330" s="23">
        <v>9</v>
      </c>
      <c r="H330" s="23">
        <v>2</v>
      </c>
      <c r="I330" s="16">
        <v>2</v>
      </c>
      <c r="J330" s="24"/>
      <c r="K330" s="13">
        <v>2</v>
      </c>
      <c r="L330" s="23"/>
      <c r="M330" s="5"/>
      <c r="N330" s="6"/>
      <c r="O330" s="7"/>
      <c r="P330" s="8"/>
      <c r="Q330" s="7"/>
      <c r="R330" s="19">
        <v>0</v>
      </c>
      <c r="S330" s="23">
        <v>1</v>
      </c>
      <c r="T330" s="5"/>
      <c r="U330" s="6"/>
      <c r="V330" s="7"/>
      <c r="W330" s="8"/>
      <c r="X330" s="7">
        <v>1</v>
      </c>
      <c r="Y330" s="7"/>
      <c r="Z330" s="12"/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 t="s">
        <v>235</v>
      </c>
      <c r="D331" s="22">
        <v>3</v>
      </c>
      <c r="E331" s="22">
        <v>25</v>
      </c>
      <c r="F331" s="16" t="s">
        <v>237</v>
      </c>
      <c r="G331" s="23">
        <v>9</v>
      </c>
      <c r="H331" s="23">
        <v>3</v>
      </c>
      <c r="I331" s="16">
        <v>2</v>
      </c>
      <c r="J331" s="24"/>
      <c r="K331" s="13">
        <v>1</v>
      </c>
      <c r="L331" s="23">
        <v>1</v>
      </c>
      <c r="M331" s="5"/>
      <c r="N331" s="6">
        <v>1</v>
      </c>
      <c r="O331" s="7"/>
      <c r="P331" s="8"/>
      <c r="Q331" s="7"/>
      <c r="R331" s="19">
        <v>1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>
        <v>1</v>
      </c>
      <c r="C332" s="21" t="s">
        <v>235</v>
      </c>
      <c r="D332" s="22">
        <v>3</v>
      </c>
      <c r="E332" s="22">
        <v>25</v>
      </c>
      <c r="F332" s="16" t="s">
        <v>237</v>
      </c>
      <c r="G332" s="23">
        <v>9</v>
      </c>
      <c r="H332" s="23">
        <v>5</v>
      </c>
      <c r="I332" s="16">
        <v>2</v>
      </c>
      <c r="J332" s="24"/>
      <c r="K332" s="13">
        <v>1</v>
      </c>
      <c r="L332" s="23">
        <v>1</v>
      </c>
      <c r="M332" s="5"/>
      <c r="N332" s="6"/>
      <c r="O332" s="7">
        <v>1</v>
      </c>
      <c r="P332" s="8"/>
      <c r="Q332" s="7"/>
      <c r="R332" s="19">
        <v>1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>
        <v>1</v>
      </c>
      <c r="C333" s="21" t="s">
        <v>235</v>
      </c>
      <c r="D333" s="22">
        <v>3</v>
      </c>
      <c r="E333" s="22">
        <v>25</v>
      </c>
      <c r="F333" s="16" t="s">
        <v>237</v>
      </c>
      <c r="G333" s="23">
        <v>9</v>
      </c>
      <c r="H333" s="23">
        <v>8</v>
      </c>
      <c r="I333" s="16">
        <v>2</v>
      </c>
      <c r="J333" s="24"/>
      <c r="K333" s="13">
        <v>1</v>
      </c>
      <c r="L333" s="23">
        <v>1</v>
      </c>
      <c r="M333" s="5"/>
      <c r="N333" s="6"/>
      <c r="O333" s="7">
        <v>1</v>
      </c>
      <c r="P333" s="8"/>
      <c r="Q333" s="7"/>
      <c r="R333" s="19">
        <v>1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>
        <v>1</v>
      </c>
      <c r="C334" s="21" t="s">
        <v>235</v>
      </c>
      <c r="D334" s="22">
        <v>3</v>
      </c>
      <c r="E334" s="22">
        <v>25</v>
      </c>
      <c r="F334" s="16" t="s">
        <v>237</v>
      </c>
      <c r="G334" s="23">
        <v>9</v>
      </c>
      <c r="H334" s="23">
        <v>3</v>
      </c>
      <c r="I334" s="16">
        <v>2</v>
      </c>
      <c r="J334" s="24"/>
      <c r="K334" s="13">
        <v>1</v>
      </c>
      <c r="L334" s="23">
        <v>1</v>
      </c>
      <c r="M334" s="5"/>
      <c r="N334" s="6"/>
      <c r="O334" s="7">
        <v>1</v>
      </c>
      <c r="P334" s="8"/>
      <c r="Q334" s="7"/>
      <c r="R334" s="19">
        <v>1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>
        <v>1</v>
      </c>
      <c r="C335" s="21" t="s">
        <v>235</v>
      </c>
      <c r="D335" s="22">
        <v>3</v>
      </c>
      <c r="E335" s="22">
        <v>25</v>
      </c>
      <c r="F335" s="16" t="s">
        <v>237</v>
      </c>
      <c r="G335" s="23">
        <v>9</v>
      </c>
      <c r="H335" s="23">
        <v>2</v>
      </c>
      <c r="I335" s="16">
        <v>2</v>
      </c>
      <c r="J335" s="24"/>
      <c r="K335" s="13">
        <v>3</v>
      </c>
      <c r="L335" s="23">
        <v>1</v>
      </c>
      <c r="M335" s="5"/>
      <c r="N335" s="6">
        <v>1</v>
      </c>
      <c r="O335" s="7"/>
      <c r="P335" s="8"/>
      <c r="Q335" s="7"/>
      <c r="R335" s="19">
        <v>1</v>
      </c>
      <c r="S335" s="23">
        <v>1</v>
      </c>
      <c r="T335" s="5"/>
      <c r="U335" s="6">
        <v>2</v>
      </c>
      <c r="V335" s="7"/>
      <c r="W335" s="8"/>
      <c r="X335" s="7">
        <v>1</v>
      </c>
      <c r="Y335" s="7"/>
      <c r="Z335" s="12"/>
      <c r="AA335" s="19">
        <v>3</v>
      </c>
    </row>
    <row r="336" spans="1:27" ht="15.95" customHeight="1" x14ac:dyDescent="0.15">
      <c r="A336" s="1">
        <v>325</v>
      </c>
      <c r="B336" s="30">
        <v>1</v>
      </c>
      <c r="C336" s="21" t="s">
        <v>235</v>
      </c>
      <c r="D336" s="22">
        <v>3</v>
      </c>
      <c r="E336" s="22">
        <v>25</v>
      </c>
      <c r="F336" s="16" t="s">
        <v>237</v>
      </c>
      <c r="G336" s="23">
        <v>9</v>
      </c>
      <c r="H336" s="23">
        <v>6</v>
      </c>
      <c r="I336" s="16">
        <v>2</v>
      </c>
      <c r="J336" s="24"/>
      <c r="K336" s="13">
        <v>1</v>
      </c>
      <c r="L336" s="23">
        <v>1</v>
      </c>
      <c r="M336" s="5"/>
      <c r="N336" s="6"/>
      <c r="O336" s="7">
        <v>1</v>
      </c>
      <c r="P336" s="8"/>
      <c r="Q336" s="7"/>
      <c r="R336" s="19">
        <v>1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>
        <v>1</v>
      </c>
      <c r="C337" s="21" t="s">
        <v>235</v>
      </c>
      <c r="D337" s="22">
        <v>3</v>
      </c>
      <c r="E337" s="22">
        <v>25</v>
      </c>
      <c r="F337" s="16" t="s">
        <v>237</v>
      </c>
      <c r="G337" s="23">
        <v>9</v>
      </c>
      <c r="H337" s="23">
        <v>4</v>
      </c>
      <c r="I337" s="16">
        <v>2</v>
      </c>
      <c r="J337" s="24"/>
      <c r="K337" s="13">
        <v>1</v>
      </c>
      <c r="L337" s="23">
        <v>1</v>
      </c>
      <c r="M337" s="5"/>
      <c r="N337" s="6"/>
      <c r="O337" s="7"/>
      <c r="P337" s="8">
        <v>1</v>
      </c>
      <c r="Q337" s="7"/>
      <c r="R337" s="19">
        <v>1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>
        <v>1</v>
      </c>
      <c r="C338" s="21" t="s">
        <v>235</v>
      </c>
      <c r="D338" s="22">
        <v>3</v>
      </c>
      <c r="E338" s="22">
        <v>25</v>
      </c>
      <c r="F338" s="16" t="s">
        <v>237</v>
      </c>
      <c r="G338" s="23">
        <v>9</v>
      </c>
      <c r="H338" s="23">
        <v>2</v>
      </c>
      <c r="I338" s="16">
        <v>2</v>
      </c>
      <c r="J338" s="24"/>
      <c r="K338" s="13">
        <v>3</v>
      </c>
      <c r="L338" s="23">
        <v>1</v>
      </c>
      <c r="M338" s="5"/>
      <c r="N338" s="6">
        <v>1</v>
      </c>
      <c r="O338" s="7"/>
      <c r="P338" s="8"/>
      <c r="Q338" s="7"/>
      <c r="R338" s="19">
        <v>1</v>
      </c>
      <c r="S338" s="23">
        <v>1</v>
      </c>
      <c r="T338" s="5"/>
      <c r="U338" s="6">
        <v>2</v>
      </c>
      <c r="V338" s="7"/>
      <c r="W338" s="8"/>
      <c r="X338" s="7">
        <v>2</v>
      </c>
      <c r="Y338" s="7"/>
      <c r="Z338" s="12"/>
      <c r="AA338" s="19">
        <v>4</v>
      </c>
    </row>
    <row r="339" spans="1:27" ht="15.95" customHeight="1" x14ac:dyDescent="0.15">
      <c r="A339" s="1">
        <v>328</v>
      </c>
      <c r="B339" s="30">
        <v>1</v>
      </c>
      <c r="C339" s="21" t="s">
        <v>235</v>
      </c>
      <c r="D339" s="22">
        <v>3</v>
      </c>
      <c r="E339" s="22">
        <v>25</v>
      </c>
      <c r="F339" s="16" t="s">
        <v>237</v>
      </c>
      <c r="G339" s="23">
        <v>9</v>
      </c>
      <c r="H339" s="23">
        <v>5</v>
      </c>
      <c r="I339" s="16">
        <v>2</v>
      </c>
      <c r="J339" s="24"/>
      <c r="K339" s="13">
        <v>1</v>
      </c>
      <c r="L339" s="23">
        <v>1</v>
      </c>
      <c r="M339" s="5">
        <v>1</v>
      </c>
      <c r="N339" s="6"/>
      <c r="O339" s="7">
        <v>1</v>
      </c>
      <c r="P339" s="8"/>
      <c r="Q339" s="7"/>
      <c r="R339" s="19">
        <v>2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>
        <v>1</v>
      </c>
      <c r="C340" s="21" t="s">
        <v>235</v>
      </c>
      <c r="D340" s="22">
        <v>3</v>
      </c>
      <c r="E340" s="22">
        <v>25</v>
      </c>
      <c r="F340" s="16" t="s">
        <v>237</v>
      </c>
      <c r="G340" s="23">
        <v>9</v>
      </c>
      <c r="H340" s="23">
        <v>6</v>
      </c>
      <c r="I340" s="16">
        <v>2</v>
      </c>
      <c r="J340" s="24"/>
      <c r="K340" s="13">
        <v>1</v>
      </c>
      <c r="L340" s="23">
        <v>1</v>
      </c>
      <c r="M340" s="5"/>
      <c r="N340" s="6"/>
      <c r="O340" s="7">
        <v>3</v>
      </c>
      <c r="P340" s="8"/>
      <c r="Q340" s="7"/>
      <c r="R340" s="19">
        <v>3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>
        <v>1</v>
      </c>
      <c r="C341" s="21" t="s">
        <v>235</v>
      </c>
      <c r="D341" s="22">
        <v>3</v>
      </c>
      <c r="E341" s="22">
        <v>25</v>
      </c>
      <c r="F341" s="16" t="s">
        <v>237</v>
      </c>
      <c r="G341" s="23">
        <v>9</v>
      </c>
      <c r="H341" s="23">
        <v>8</v>
      </c>
      <c r="I341" s="16">
        <v>2</v>
      </c>
      <c r="J341" s="24"/>
      <c r="K341" s="13">
        <v>1</v>
      </c>
      <c r="L341" s="23">
        <v>1</v>
      </c>
      <c r="M341" s="5">
        <v>1</v>
      </c>
      <c r="N341" s="6">
        <v>1</v>
      </c>
      <c r="O341" s="7"/>
      <c r="P341" s="8"/>
      <c r="Q341" s="7"/>
      <c r="R341" s="19">
        <v>2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>
        <v>1</v>
      </c>
      <c r="C342" s="21" t="s">
        <v>235</v>
      </c>
      <c r="D342" s="22">
        <v>3</v>
      </c>
      <c r="E342" s="22">
        <v>25</v>
      </c>
      <c r="F342" s="16" t="s">
        <v>237</v>
      </c>
      <c r="G342" s="23">
        <v>9</v>
      </c>
      <c r="H342" s="23">
        <v>5</v>
      </c>
      <c r="I342" s="16">
        <v>2</v>
      </c>
      <c r="J342" s="24"/>
      <c r="K342" s="13">
        <v>3</v>
      </c>
      <c r="L342" s="23">
        <v>1</v>
      </c>
      <c r="M342" s="5"/>
      <c r="N342" s="6"/>
      <c r="O342" s="7">
        <v>1</v>
      </c>
      <c r="P342" s="8"/>
      <c r="Q342" s="7"/>
      <c r="R342" s="19">
        <v>1</v>
      </c>
      <c r="S342" s="23">
        <v>1</v>
      </c>
      <c r="T342" s="5"/>
      <c r="U342" s="6"/>
      <c r="V342" s="7">
        <v>1</v>
      </c>
      <c r="W342" s="8"/>
      <c r="X342" s="7"/>
      <c r="Y342" s="7"/>
      <c r="Z342" s="12"/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 t="s">
        <v>235</v>
      </c>
      <c r="D343" s="22">
        <v>3</v>
      </c>
      <c r="E343" s="22">
        <v>25</v>
      </c>
      <c r="F343" s="16" t="s">
        <v>237</v>
      </c>
      <c r="G343" s="23">
        <v>9</v>
      </c>
      <c r="H343" s="23">
        <v>6</v>
      </c>
      <c r="I343" s="16">
        <v>2</v>
      </c>
      <c r="J343" s="24"/>
      <c r="K343" s="13">
        <v>1</v>
      </c>
      <c r="L343" s="23">
        <v>1</v>
      </c>
      <c r="M343" s="5"/>
      <c r="N343" s="6"/>
      <c r="O343" s="7">
        <v>1</v>
      </c>
      <c r="P343" s="8"/>
      <c r="Q343" s="7"/>
      <c r="R343" s="19">
        <v>1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>
        <v>1</v>
      </c>
      <c r="C344" s="21" t="s">
        <v>235</v>
      </c>
      <c r="D344" s="22">
        <v>3</v>
      </c>
      <c r="E344" s="22">
        <v>25</v>
      </c>
      <c r="F344" s="16" t="s">
        <v>237</v>
      </c>
      <c r="G344" s="23">
        <v>9</v>
      </c>
      <c r="H344" s="23">
        <v>2</v>
      </c>
      <c r="I344" s="16">
        <v>2</v>
      </c>
      <c r="J344" s="24"/>
      <c r="K344" s="13">
        <v>3</v>
      </c>
      <c r="L344" s="23">
        <v>1</v>
      </c>
      <c r="M344" s="5"/>
      <c r="N344" s="6">
        <v>1</v>
      </c>
      <c r="O344" s="7"/>
      <c r="P344" s="8"/>
      <c r="Q344" s="7"/>
      <c r="R344" s="19">
        <v>1</v>
      </c>
      <c r="S344" s="23">
        <v>1</v>
      </c>
      <c r="T344" s="5"/>
      <c r="U344" s="6">
        <v>1</v>
      </c>
      <c r="V344" s="7"/>
      <c r="W344" s="8"/>
      <c r="X344" s="7">
        <v>1</v>
      </c>
      <c r="Y344" s="7"/>
      <c r="Z344" s="12"/>
      <c r="AA344" s="19">
        <v>2</v>
      </c>
    </row>
    <row r="345" spans="1:27" ht="15.95" customHeight="1" x14ac:dyDescent="0.15">
      <c r="A345" s="1">
        <v>334</v>
      </c>
      <c r="B345" s="30">
        <v>1</v>
      </c>
      <c r="C345" s="21" t="s">
        <v>235</v>
      </c>
      <c r="D345" s="22">
        <v>3</v>
      </c>
      <c r="E345" s="22">
        <v>25</v>
      </c>
      <c r="F345" s="16" t="s">
        <v>237</v>
      </c>
      <c r="G345" s="23">
        <v>9</v>
      </c>
      <c r="H345" s="23">
        <v>5</v>
      </c>
      <c r="I345" s="16">
        <v>2</v>
      </c>
      <c r="J345" s="24"/>
      <c r="K345" s="13">
        <v>2</v>
      </c>
      <c r="L345" s="23"/>
      <c r="M345" s="5"/>
      <c r="N345" s="6"/>
      <c r="O345" s="7"/>
      <c r="P345" s="8"/>
      <c r="Q345" s="7"/>
      <c r="R345" s="19">
        <v>0</v>
      </c>
      <c r="S345" s="23">
        <v>1</v>
      </c>
      <c r="T345" s="5"/>
      <c r="U345" s="6">
        <v>1</v>
      </c>
      <c r="V345" s="7"/>
      <c r="W345" s="8"/>
      <c r="X345" s="7"/>
      <c r="Y345" s="7"/>
      <c r="Z345" s="12"/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 t="s">
        <v>235</v>
      </c>
      <c r="D346" s="22">
        <v>3</v>
      </c>
      <c r="E346" s="22">
        <v>25</v>
      </c>
      <c r="F346" s="16" t="s">
        <v>237</v>
      </c>
      <c r="G346" s="23">
        <v>9</v>
      </c>
      <c r="H346" s="23">
        <v>4</v>
      </c>
      <c r="I346" s="16">
        <v>2</v>
      </c>
      <c r="J346" s="24"/>
      <c r="K346" s="13">
        <v>2</v>
      </c>
      <c r="L346" s="23"/>
      <c r="M346" s="5"/>
      <c r="N346" s="6"/>
      <c r="O346" s="7"/>
      <c r="P346" s="8"/>
      <c r="Q346" s="7"/>
      <c r="R346" s="19">
        <v>0</v>
      </c>
      <c r="S346" s="23">
        <v>1</v>
      </c>
      <c r="T346" s="5"/>
      <c r="U346" s="6">
        <v>1</v>
      </c>
      <c r="V346" s="7"/>
      <c r="W346" s="8"/>
      <c r="X346" s="7">
        <v>1</v>
      </c>
      <c r="Y346" s="7"/>
      <c r="Z346" s="12"/>
      <c r="AA346" s="19">
        <v>2</v>
      </c>
    </row>
    <row r="347" spans="1:27" ht="15.95" customHeight="1" x14ac:dyDescent="0.15">
      <c r="A347" s="1">
        <v>336</v>
      </c>
      <c r="B347" s="30">
        <v>1</v>
      </c>
      <c r="C347" s="21" t="s">
        <v>235</v>
      </c>
      <c r="D347" s="22">
        <v>3</v>
      </c>
      <c r="E347" s="22">
        <v>25</v>
      </c>
      <c r="F347" s="16" t="s">
        <v>237</v>
      </c>
      <c r="G347" s="23">
        <v>9</v>
      </c>
      <c r="H347" s="23">
        <v>5</v>
      </c>
      <c r="I347" s="16">
        <v>2</v>
      </c>
      <c r="J347" s="24"/>
      <c r="K347" s="13">
        <v>1</v>
      </c>
      <c r="L347" s="23">
        <v>1</v>
      </c>
      <c r="M347" s="5"/>
      <c r="N347" s="6"/>
      <c r="O347" s="7">
        <v>1</v>
      </c>
      <c r="P347" s="8"/>
      <c r="Q347" s="7"/>
      <c r="R347" s="19">
        <v>1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>
        <v>1</v>
      </c>
      <c r="C348" s="21" t="s">
        <v>235</v>
      </c>
      <c r="D348" s="22">
        <v>3</v>
      </c>
      <c r="E348" s="22">
        <v>25</v>
      </c>
      <c r="F348" s="16" t="s">
        <v>237</v>
      </c>
      <c r="G348" s="23">
        <v>9</v>
      </c>
      <c r="H348" s="23">
        <v>8</v>
      </c>
      <c r="I348" s="16">
        <v>2</v>
      </c>
      <c r="J348" s="24"/>
      <c r="K348" s="13">
        <v>2</v>
      </c>
      <c r="L348" s="23"/>
      <c r="M348" s="5"/>
      <c r="N348" s="6"/>
      <c r="O348" s="7"/>
      <c r="P348" s="8"/>
      <c r="Q348" s="7"/>
      <c r="R348" s="19">
        <v>0</v>
      </c>
      <c r="S348" s="23">
        <v>1</v>
      </c>
      <c r="T348" s="5"/>
      <c r="U348" s="6"/>
      <c r="V348" s="7"/>
      <c r="W348" s="8"/>
      <c r="X348" s="7">
        <v>1</v>
      </c>
      <c r="Y348" s="7"/>
      <c r="Z348" s="12"/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 t="s">
        <v>235</v>
      </c>
      <c r="D349" s="22">
        <v>3</v>
      </c>
      <c r="E349" s="22">
        <v>25</v>
      </c>
      <c r="F349" s="16" t="s">
        <v>237</v>
      </c>
      <c r="G349" s="23">
        <v>9</v>
      </c>
      <c r="H349" s="23">
        <v>2</v>
      </c>
      <c r="I349" s="16">
        <v>2</v>
      </c>
      <c r="J349" s="24"/>
      <c r="K349" s="13">
        <v>1</v>
      </c>
      <c r="L349" s="23">
        <v>1</v>
      </c>
      <c r="M349" s="5"/>
      <c r="N349" s="6"/>
      <c r="O349" s="7">
        <v>1</v>
      </c>
      <c r="P349" s="8"/>
      <c r="Q349" s="7"/>
      <c r="R349" s="19">
        <v>1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>
        <v>1</v>
      </c>
      <c r="C350" s="21" t="s">
        <v>235</v>
      </c>
      <c r="D350" s="22">
        <v>3</v>
      </c>
      <c r="E350" s="22">
        <v>25</v>
      </c>
      <c r="F350" s="16" t="s">
        <v>237</v>
      </c>
      <c r="G350" s="23">
        <v>9</v>
      </c>
      <c r="H350" s="23">
        <v>3</v>
      </c>
      <c r="I350" s="16">
        <v>2</v>
      </c>
      <c r="J350" s="24"/>
      <c r="K350" s="13">
        <v>1</v>
      </c>
      <c r="L350" s="23">
        <v>1</v>
      </c>
      <c r="M350" s="5"/>
      <c r="N350" s="6">
        <v>1</v>
      </c>
      <c r="O350" s="7"/>
      <c r="P350" s="8"/>
      <c r="Q350" s="7"/>
      <c r="R350" s="19">
        <v>1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>
        <v>1</v>
      </c>
      <c r="C351" s="21" t="s">
        <v>235</v>
      </c>
      <c r="D351" s="22">
        <v>3</v>
      </c>
      <c r="E351" s="22">
        <v>25</v>
      </c>
      <c r="F351" s="16" t="s">
        <v>237</v>
      </c>
      <c r="G351" s="23">
        <v>9</v>
      </c>
      <c r="H351" s="23">
        <v>8</v>
      </c>
      <c r="I351" s="16">
        <v>2</v>
      </c>
      <c r="J351" s="24"/>
      <c r="K351" s="13">
        <v>3</v>
      </c>
      <c r="L351" s="23">
        <v>1</v>
      </c>
      <c r="M351" s="5"/>
      <c r="N351" s="6"/>
      <c r="O351" s="7">
        <v>1</v>
      </c>
      <c r="P351" s="8"/>
      <c r="Q351" s="7"/>
      <c r="R351" s="19">
        <v>1</v>
      </c>
      <c r="S351" s="23">
        <v>1</v>
      </c>
      <c r="T351" s="5"/>
      <c r="U351" s="6"/>
      <c r="V351" s="7">
        <v>1</v>
      </c>
      <c r="W351" s="8"/>
      <c r="X351" s="7"/>
      <c r="Y351" s="7"/>
      <c r="Z351" s="12"/>
      <c r="AA351" s="19">
        <v>1</v>
      </c>
    </row>
    <row r="352" spans="1:27" ht="15.95" customHeight="1" x14ac:dyDescent="0.15">
      <c r="A352" s="1">
        <v>341</v>
      </c>
      <c r="B352" s="30">
        <v>1</v>
      </c>
      <c r="C352" s="21" t="s">
        <v>235</v>
      </c>
      <c r="D352" s="22">
        <v>3</v>
      </c>
      <c r="E352" s="22">
        <v>25</v>
      </c>
      <c r="F352" s="16" t="s">
        <v>237</v>
      </c>
      <c r="G352" s="23">
        <v>9</v>
      </c>
      <c r="H352" s="23">
        <v>2</v>
      </c>
      <c r="I352" s="16">
        <v>2</v>
      </c>
      <c r="J352" s="24"/>
      <c r="K352" s="13">
        <v>1</v>
      </c>
      <c r="L352" s="23">
        <v>1</v>
      </c>
      <c r="M352" s="5"/>
      <c r="N352" s="6">
        <v>1</v>
      </c>
      <c r="O352" s="7"/>
      <c r="P352" s="8"/>
      <c r="Q352" s="7"/>
      <c r="R352" s="19">
        <v>1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>
        <v>1</v>
      </c>
      <c r="C353" s="21" t="s">
        <v>235</v>
      </c>
      <c r="D353" s="22">
        <v>3</v>
      </c>
      <c r="E353" s="22">
        <v>25</v>
      </c>
      <c r="F353" s="16" t="s">
        <v>237</v>
      </c>
      <c r="G353" s="23">
        <v>9</v>
      </c>
      <c r="H353" s="23">
        <v>4</v>
      </c>
      <c r="I353" s="16">
        <v>2</v>
      </c>
      <c r="J353" s="24"/>
      <c r="K353" s="13">
        <v>1</v>
      </c>
      <c r="L353" s="23">
        <v>1</v>
      </c>
      <c r="M353" s="5"/>
      <c r="N353" s="6"/>
      <c r="O353" s="7">
        <v>1</v>
      </c>
      <c r="P353" s="8"/>
      <c r="Q353" s="7"/>
      <c r="R353" s="19">
        <v>1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>
        <v>1</v>
      </c>
      <c r="C354" s="21" t="s">
        <v>235</v>
      </c>
      <c r="D354" s="22">
        <v>3</v>
      </c>
      <c r="E354" s="22">
        <v>25</v>
      </c>
      <c r="F354" s="16" t="s">
        <v>237</v>
      </c>
      <c r="G354" s="23">
        <v>9</v>
      </c>
      <c r="H354" s="23">
        <v>2</v>
      </c>
      <c r="I354" s="16">
        <v>2</v>
      </c>
      <c r="J354" s="24"/>
      <c r="K354" s="13">
        <v>2</v>
      </c>
      <c r="L354" s="23"/>
      <c r="M354" s="5"/>
      <c r="N354" s="6"/>
      <c r="O354" s="7"/>
      <c r="P354" s="8"/>
      <c r="Q354" s="7"/>
      <c r="R354" s="19">
        <v>0</v>
      </c>
      <c r="S354" s="23">
        <v>1</v>
      </c>
      <c r="T354" s="5"/>
      <c r="U354" s="6">
        <v>1</v>
      </c>
      <c r="V354" s="7"/>
      <c r="W354" s="8"/>
      <c r="X354" s="7"/>
      <c r="Y354" s="7"/>
      <c r="Z354" s="12"/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 t="s">
        <v>235</v>
      </c>
      <c r="D355" s="22">
        <v>3</v>
      </c>
      <c r="E355" s="22">
        <v>25</v>
      </c>
      <c r="F355" s="16" t="s">
        <v>237</v>
      </c>
      <c r="G355" s="23">
        <v>9</v>
      </c>
      <c r="H355" s="23">
        <v>8</v>
      </c>
      <c r="I355" s="16">
        <v>2</v>
      </c>
      <c r="J355" s="24"/>
      <c r="K355" s="13">
        <v>1</v>
      </c>
      <c r="L355" s="23">
        <v>1</v>
      </c>
      <c r="M355" s="5"/>
      <c r="N355" s="6"/>
      <c r="O355" s="7">
        <v>1</v>
      </c>
      <c r="P355" s="8"/>
      <c r="Q355" s="7"/>
      <c r="R355" s="19">
        <v>1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>
        <v>1</v>
      </c>
      <c r="C356" s="21" t="s">
        <v>235</v>
      </c>
      <c r="D356" s="22">
        <v>3</v>
      </c>
      <c r="E356" s="22">
        <v>25</v>
      </c>
      <c r="F356" s="16" t="s">
        <v>237</v>
      </c>
      <c r="G356" s="23">
        <v>9</v>
      </c>
      <c r="H356" s="23">
        <v>4</v>
      </c>
      <c r="I356" s="16">
        <v>2</v>
      </c>
      <c r="J356" s="24"/>
      <c r="K356" s="13">
        <v>3</v>
      </c>
      <c r="L356" s="23">
        <v>1</v>
      </c>
      <c r="M356" s="5"/>
      <c r="N356" s="6">
        <v>1</v>
      </c>
      <c r="O356" s="7"/>
      <c r="P356" s="8"/>
      <c r="Q356" s="7"/>
      <c r="R356" s="19">
        <v>1</v>
      </c>
      <c r="S356" s="23">
        <v>1</v>
      </c>
      <c r="T356" s="5"/>
      <c r="U356" s="6">
        <v>1</v>
      </c>
      <c r="V356" s="7"/>
      <c r="W356" s="8"/>
      <c r="X356" s="7">
        <v>1</v>
      </c>
      <c r="Y356" s="7"/>
      <c r="Z356" s="12"/>
      <c r="AA356" s="19">
        <v>2</v>
      </c>
    </row>
    <row r="357" spans="1:27" ht="15.95" customHeight="1" x14ac:dyDescent="0.15">
      <c r="A357" s="1">
        <v>346</v>
      </c>
      <c r="B357" s="30">
        <v>1</v>
      </c>
      <c r="C357" s="21" t="s">
        <v>235</v>
      </c>
      <c r="D357" s="22">
        <v>3</v>
      </c>
      <c r="E357" s="22">
        <v>25</v>
      </c>
      <c r="F357" s="16" t="s">
        <v>237</v>
      </c>
      <c r="G357" s="23">
        <v>9</v>
      </c>
      <c r="H357" s="23">
        <v>2</v>
      </c>
      <c r="I357" s="16">
        <v>2</v>
      </c>
      <c r="J357" s="24"/>
      <c r="K357" s="13">
        <v>3</v>
      </c>
      <c r="L357" s="23">
        <v>1</v>
      </c>
      <c r="M357" s="5"/>
      <c r="N357" s="6">
        <v>1</v>
      </c>
      <c r="O357" s="7"/>
      <c r="P357" s="8"/>
      <c r="Q357" s="7"/>
      <c r="R357" s="19">
        <v>1</v>
      </c>
      <c r="S357" s="23">
        <v>1</v>
      </c>
      <c r="T357" s="5"/>
      <c r="U357" s="6">
        <v>1</v>
      </c>
      <c r="V357" s="7"/>
      <c r="W357" s="8"/>
      <c r="X357" s="7"/>
      <c r="Y357" s="7"/>
      <c r="Z357" s="12"/>
      <c r="AA357" s="19">
        <v>1</v>
      </c>
    </row>
    <row r="358" spans="1:27" ht="15.95" customHeight="1" x14ac:dyDescent="0.15">
      <c r="A358" s="1">
        <v>347</v>
      </c>
      <c r="B358" s="30">
        <v>1</v>
      </c>
      <c r="C358" s="21" t="s">
        <v>235</v>
      </c>
      <c r="D358" s="22">
        <v>3</v>
      </c>
      <c r="E358" s="22">
        <v>25</v>
      </c>
      <c r="F358" s="16" t="s">
        <v>237</v>
      </c>
      <c r="G358" s="23">
        <v>9</v>
      </c>
      <c r="H358" s="23">
        <v>7</v>
      </c>
      <c r="I358" s="16">
        <v>2</v>
      </c>
      <c r="J358" s="24"/>
      <c r="K358" s="13">
        <v>3</v>
      </c>
      <c r="L358" s="23">
        <v>1</v>
      </c>
      <c r="M358" s="5"/>
      <c r="N358" s="6"/>
      <c r="O358" s="7">
        <v>1</v>
      </c>
      <c r="P358" s="8"/>
      <c r="Q358" s="7"/>
      <c r="R358" s="19">
        <v>1</v>
      </c>
      <c r="S358" s="23">
        <v>1</v>
      </c>
      <c r="T358" s="5"/>
      <c r="U358" s="6"/>
      <c r="V358" s="7">
        <v>1</v>
      </c>
      <c r="W358" s="8"/>
      <c r="X358" s="7"/>
      <c r="Y358" s="7"/>
      <c r="Z358" s="12"/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 t="s">
        <v>235</v>
      </c>
      <c r="D359" s="22">
        <v>3</v>
      </c>
      <c r="E359" s="22">
        <v>25</v>
      </c>
      <c r="F359" s="16" t="s">
        <v>237</v>
      </c>
      <c r="G359" s="23">
        <v>9</v>
      </c>
      <c r="H359" s="23">
        <v>3</v>
      </c>
      <c r="I359" s="16">
        <v>2</v>
      </c>
      <c r="J359" s="24"/>
      <c r="K359" s="13">
        <v>2</v>
      </c>
      <c r="L359" s="23"/>
      <c r="M359" s="5"/>
      <c r="N359" s="6"/>
      <c r="O359" s="7"/>
      <c r="P359" s="8"/>
      <c r="Q359" s="7"/>
      <c r="R359" s="19">
        <v>0</v>
      </c>
      <c r="S359" s="23">
        <v>1</v>
      </c>
      <c r="T359" s="5"/>
      <c r="U359" s="6">
        <v>1</v>
      </c>
      <c r="V359" s="7"/>
      <c r="W359" s="8"/>
      <c r="X359" s="7"/>
      <c r="Y359" s="7"/>
      <c r="Z359" s="12"/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 t="s">
        <v>235</v>
      </c>
      <c r="D360" s="22">
        <v>3</v>
      </c>
      <c r="E360" s="22">
        <v>25</v>
      </c>
      <c r="F360" s="16" t="s">
        <v>237</v>
      </c>
      <c r="G360" s="23">
        <v>9</v>
      </c>
      <c r="H360" s="23">
        <v>3</v>
      </c>
      <c r="I360" s="16">
        <v>2</v>
      </c>
      <c r="J360" s="24"/>
      <c r="K360" s="13">
        <v>1</v>
      </c>
      <c r="L360" s="23">
        <v>1</v>
      </c>
      <c r="M360" s="5"/>
      <c r="N360" s="6">
        <v>1</v>
      </c>
      <c r="O360" s="7">
        <v>1</v>
      </c>
      <c r="P360" s="8"/>
      <c r="Q360" s="7"/>
      <c r="R360" s="19">
        <v>2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>
        <v>1</v>
      </c>
      <c r="C361" s="21" t="s">
        <v>235</v>
      </c>
      <c r="D361" s="22">
        <v>3</v>
      </c>
      <c r="E361" s="22">
        <v>25</v>
      </c>
      <c r="F361" s="16" t="s">
        <v>237</v>
      </c>
      <c r="G361" s="23">
        <v>9</v>
      </c>
      <c r="H361" s="23">
        <v>4</v>
      </c>
      <c r="I361" s="16">
        <v>2</v>
      </c>
      <c r="J361" s="24"/>
      <c r="K361" s="13">
        <v>3</v>
      </c>
      <c r="L361" s="23">
        <v>1</v>
      </c>
      <c r="M361" s="5"/>
      <c r="N361" s="6"/>
      <c r="O361" s="7">
        <v>1</v>
      </c>
      <c r="P361" s="8"/>
      <c r="Q361" s="7"/>
      <c r="R361" s="19">
        <v>1</v>
      </c>
      <c r="S361" s="23">
        <v>1</v>
      </c>
      <c r="T361" s="5"/>
      <c r="U361" s="6"/>
      <c r="V361" s="7">
        <v>1</v>
      </c>
      <c r="W361" s="8"/>
      <c r="X361" s="7"/>
      <c r="Y361" s="7"/>
      <c r="Z361" s="12"/>
      <c r="AA361" s="19">
        <v>1</v>
      </c>
    </row>
    <row r="362" spans="1:27" ht="15.95" customHeight="1" x14ac:dyDescent="0.15">
      <c r="A362" s="1">
        <v>351</v>
      </c>
      <c r="B362" s="30">
        <v>1</v>
      </c>
      <c r="C362" s="21" t="s">
        <v>235</v>
      </c>
      <c r="D362" s="22">
        <v>3</v>
      </c>
      <c r="E362" s="22">
        <v>25</v>
      </c>
      <c r="F362" s="16" t="s">
        <v>237</v>
      </c>
      <c r="G362" s="23">
        <v>9</v>
      </c>
      <c r="H362" s="23">
        <v>2</v>
      </c>
      <c r="I362" s="16">
        <v>2</v>
      </c>
      <c r="J362" s="24"/>
      <c r="K362" s="13">
        <v>2</v>
      </c>
      <c r="L362" s="23"/>
      <c r="M362" s="5"/>
      <c r="N362" s="6"/>
      <c r="O362" s="7"/>
      <c r="P362" s="8"/>
      <c r="Q362" s="7"/>
      <c r="R362" s="19">
        <v>0</v>
      </c>
      <c r="S362" s="23">
        <v>1</v>
      </c>
      <c r="T362" s="5"/>
      <c r="U362" s="6">
        <v>1</v>
      </c>
      <c r="V362" s="7"/>
      <c r="W362" s="8"/>
      <c r="X362" s="7"/>
      <c r="Y362" s="7"/>
      <c r="Z362" s="12"/>
      <c r="AA362" s="19">
        <v>1</v>
      </c>
    </row>
    <row r="363" spans="1:27" ht="15.95" customHeight="1" x14ac:dyDescent="0.15">
      <c r="A363" s="1">
        <v>352</v>
      </c>
      <c r="B363" s="30">
        <v>1</v>
      </c>
      <c r="C363" s="21" t="s">
        <v>235</v>
      </c>
      <c r="D363" s="22">
        <v>3</v>
      </c>
      <c r="E363" s="22">
        <v>25</v>
      </c>
      <c r="F363" s="16" t="s">
        <v>237</v>
      </c>
      <c r="G363" s="23">
        <v>9</v>
      </c>
      <c r="H363" s="23">
        <v>4</v>
      </c>
      <c r="I363" s="16">
        <v>2</v>
      </c>
      <c r="J363" s="24"/>
      <c r="K363" s="13">
        <v>1</v>
      </c>
      <c r="L363" s="23">
        <v>1</v>
      </c>
      <c r="M363" s="5"/>
      <c r="N363" s="6"/>
      <c r="O363" s="7">
        <v>1</v>
      </c>
      <c r="P363" s="8"/>
      <c r="Q363" s="7"/>
      <c r="R363" s="19">
        <v>1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>
        <v>1</v>
      </c>
      <c r="C364" s="21" t="s">
        <v>235</v>
      </c>
      <c r="D364" s="22">
        <v>3</v>
      </c>
      <c r="E364" s="22">
        <v>25</v>
      </c>
      <c r="F364" s="16" t="s">
        <v>237</v>
      </c>
      <c r="G364" s="23">
        <v>9</v>
      </c>
      <c r="H364" s="23">
        <v>5</v>
      </c>
      <c r="I364" s="16">
        <v>2</v>
      </c>
      <c r="J364" s="24"/>
      <c r="K364" s="13">
        <v>1</v>
      </c>
      <c r="L364" s="23">
        <v>1</v>
      </c>
      <c r="M364" s="5"/>
      <c r="N364" s="6">
        <v>1</v>
      </c>
      <c r="O364" s="7"/>
      <c r="P364" s="8"/>
      <c r="Q364" s="7"/>
      <c r="R364" s="19">
        <v>1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>
        <v>1</v>
      </c>
      <c r="C365" s="21" t="s">
        <v>235</v>
      </c>
      <c r="D365" s="22">
        <v>3</v>
      </c>
      <c r="E365" s="22">
        <v>25</v>
      </c>
      <c r="F365" s="16" t="s">
        <v>237</v>
      </c>
      <c r="G365" s="23">
        <v>9</v>
      </c>
      <c r="H365" s="23">
        <v>5</v>
      </c>
      <c r="I365" s="16">
        <v>2</v>
      </c>
      <c r="J365" s="24"/>
      <c r="K365" s="13">
        <v>2</v>
      </c>
      <c r="L365" s="23"/>
      <c r="M365" s="5"/>
      <c r="N365" s="6"/>
      <c r="O365" s="7"/>
      <c r="P365" s="8"/>
      <c r="Q365" s="7"/>
      <c r="R365" s="19">
        <v>0</v>
      </c>
      <c r="S365" s="23">
        <v>1</v>
      </c>
      <c r="T365" s="5"/>
      <c r="U365" s="6"/>
      <c r="V365" s="7"/>
      <c r="W365" s="8"/>
      <c r="X365" s="7"/>
      <c r="Y365" s="7">
        <v>1</v>
      </c>
      <c r="Z365" s="12"/>
      <c r="AA365" s="19">
        <v>1</v>
      </c>
    </row>
    <row r="366" spans="1:27" ht="15.95" customHeight="1" x14ac:dyDescent="0.15">
      <c r="A366" s="1">
        <v>355</v>
      </c>
      <c r="B366" s="30">
        <v>1</v>
      </c>
      <c r="C366" s="21" t="s">
        <v>235</v>
      </c>
      <c r="D366" s="22">
        <v>3</v>
      </c>
      <c r="E366" s="22">
        <v>25</v>
      </c>
      <c r="F366" s="16" t="s">
        <v>237</v>
      </c>
      <c r="G366" s="23">
        <v>9</v>
      </c>
      <c r="H366" s="23">
        <v>4</v>
      </c>
      <c r="I366" s="16">
        <v>2</v>
      </c>
      <c r="J366" s="24"/>
      <c r="K366" s="13">
        <v>2</v>
      </c>
      <c r="L366" s="23"/>
      <c r="M366" s="5"/>
      <c r="N366" s="6"/>
      <c r="O366" s="7"/>
      <c r="P366" s="8"/>
      <c r="Q366" s="7"/>
      <c r="R366" s="19">
        <v>0</v>
      </c>
      <c r="S366" s="23">
        <v>1</v>
      </c>
      <c r="T366" s="5"/>
      <c r="U366" s="6"/>
      <c r="V366" s="7"/>
      <c r="W366" s="8"/>
      <c r="X366" s="7"/>
      <c r="Y366" s="7">
        <v>1</v>
      </c>
      <c r="Z366" s="12"/>
      <c r="AA366" s="19">
        <v>1</v>
      </c>
    </row>
    <row r="367" spans="1:27" ht="15.95" customHeight="1" x14ac:dyDescent="0.15">
      <c r="A367" s="1">
        <v>356</v>
      </c>
      <c r="B367" s="30">
        <v>1</v>
      </c>
      <c r="C367" s="21" t="s">
        <v>235</v>
      </c>
      <c r="D367" s="22">
        <v>3</v>
      </c>
      <c r="E367" s="22">
        <v>25</v>
      </c>
      <c r="F367" s="16" t="s">
        <v>237</v>
      </c>
      <c r="G367" s="23">
        <v>10</v>
      </c>
      <c r="H367" s="23">
        <v>3</v>
      </c>
      <c r="I367" s="16">
        <v>2</v>
      </c>
      <c r="J367" s="24"/>
      <c r="K367" s="13">
        <v>2</v>
      </c>
      <c r="L367" s="23"/>
      <c r="M367" s="5"/>
      <c r="N367" s="6"/>
      <c r="O367" s="7"/>
      <c r="P367" s="8"/>
      <c r="Q367" s="7"/>
      <c r="R367" s="19">
        <v>0</v>
      </c>
      <c r="S367" s="23">
        <v>1</v>
      </c>
      <c r="T367" s="5"/>
      <c r="U367" s="6"/>
      <c r="V367" s="7"/>
      <c r="W367" s="8"/>
      <c r="X367" s="7"/>
      <c r="Y367" s="7">
        <v>2</v>
      </c>
      <c r="Z367" s="12"/>
      <c r="AA367" s="19">
        <v>2</v>
      </c>
    </row>
    <row r="368" spans="1:27" ht="15.95" customHeight="1" x14ac:dyDescent="0.15">
      <c r="A368" s="1">
        <v>357</v>
      </c>
      <c r="B368" s="30">
        <v>1</v>
      </c>
      <c r="C368" s="21" t="s">
        <v>235</v>
      </c>
      <c r="D368" s="22">
        <v>3</v>
      </c>
      <c r="E368" s="22">
        <v>25</v>
      </c>
      <c r="F368" s="16" t="s">
        <v>237</v>
      </c>
      <c r="G368" s="23">
        <v>16</v>
      </c>
      <c r="H368" s="23">
        <v>3</v>
      </c>
      <c r="I368" s="16">
        <v>2</v>
      </c>
      <c r="J368" s="24"/>
      <c r="K368" s="13">
        <v>2</v>
      </c>
      <c r="L368" s="23"/>
      <c r="M368" s="5"/>
      <c r="N368" s="6"/>
      <c r="O368" s="7"/>
      <c r="P368" s="8"/>
      <c r="Q368" s="7"/>
      <c r="R368" s="19">
        <v>0</v>
      </c>
      <c r="S368" s="23">
        <v>1</v>
      </c>
      <c r="T368" s="5"/>
      <c r="U368" s="6">
        <v>2</v>
      </c>
      <c r="V368" s="7"/>
      <c r="W368" s="8"/>
      <c r="X368" s="7"/>
      <c r="Y368" s="7"/>
      <c r="Z368" s="12"/>
      <c r="AA368" s="19">
        <v>2</v>
      </c>
    </row>
    <row r="369" spans="1:27" ht="15.95" customHeight="1" x14ac:dyDescent="0.15">
      <c r="A369" s="1">
        <v>358</v>
      </c>
      <c r="B369" s="30">
        <v>1</v>
      </c>
      <c r="C369" s="21" t="s">
        <v>235</v>
      </c>
      <c r="D369" s="22">
        <v>3</v>
      </c>
      <c r="E369" s="22">
        <v>25</v>
      </c>
      <c r="F369" s="16" t="s">
        <v>237</v>
      </c>
      <c r="G369" s="23">
        <v>16</v>
      </c>
      <c r="H369" s="23">
        <v>6</v>
      </c>
      <c r="I369" s="16">
        <v>2</v>
      </c>
      <c r="J369" s="24"/>
      <c r="K369" s="13">
        <v>2</v>
      </c>
      <c r="L369" s="23"/>
      <c r="M369" s="5"/>
      <c r="N369" s="6"/>
      <c r="O369" s="7"/>
      <c r="P369" s="8"/>
      <c r="Q369" s="7"/>
      <c r="R369" s="19">
        <v>0</v>
      </c>
      <c r="S369" s="23">
        <v>2</v>
      </c>
      <c r="T369" s="5"/>
      <c r="U369" s="6">
        <v>1</v>
      </c>
      <c r="V369" s="7"/>
      <c r="W369" s="8"/>
      <c r="X369" s="7">
        <v>1</v>
      </c>
      <c r="Y369" s="7"/>
      <c r="Z369" s="12"/>
      <c r="AA369" s="19">
        <v>2</v>
      </c>
    </row>
    <row r="370" spans="1:27" ht="15.95" customHeight="1" x14ac:dyDescent="0.15">
      <c r="A370" s="1">
        <v>359</v>
      </c>
      <c r="B370" s="30">
        <v>1</v>
      </c>
      <c r="C370" s="21" t="s">
        <v>235</v>
      </c>
      <c r="D370" s="22">
        <v>3</v>
      </c>
      <c r="E370" s="22">
        <v>25</v>
      </c>
      <c r="F370" s="16" t="s">
        <v>237</v>
      </c>
      <c r="G370" s="23">
        <v>16</v>
      </c>
      <c r="H370" s="23">
        <v>7</v>
      </c>
      <c r="I370" s="16">
        <v>2</v>
      </c>
      <c r="J370" s="24"/>
      <c r="K370" s="13">
        <v>2</v>
      </c>
      <c r="L370" s="23"/>
      <c r="M370" s="5"/>
      <c r="N370" s="6"/>
      <c r="O370" s="7"/>
      <c r="P370" s="8"/>
      <c r="Q370" s="7"/>
      <c r="R370" s="19">
        <v>0</v>
      </c>
      <c r="S370" s="23">
        <v>1</v>
      </c>
      <c r="T370" s="5"/>
      <c r="U370" s="6"/>
      <c r="V370" s="7"/>
      <c r="W370" s="8"/>
      <c r="X370" s="7"/>
      <c r="Y370" s="7">
        <v>1</v>
      </c>
      <c r="Z370" s="12"/>
      <c r="AA370" s="19">
        <v>1</v>
      </c>
    </row>
    <row r="371" spans="1:27" ht="15.95" customHeight="1" x14ac:dyDescent="0.15">
      <c r="A371" s="1">
        <v>360</v>
      </c>
      <c r="B371" s="30">
        <v>1</v>
      </c>
      <c r="C371" s="21" t="s">
        <v>235</v>
      </c>
      <c r="D371" s="22">
        <v>3</v>
      </c>
      <c r="E371" s="22">
        <v>25</v>
      </c>
      <c r="F371" s="16" t="s">
        <v>237</v>
      </c>
      <c r="G371" s="23">
        <v>16</v>
      </c>
      <c r="H371" s="23">
        <v>4</v>
      </c>
      <c r="I371" s="16">
        <v>2</v>
      </c>
      <c r="J371" s="24"/>
      <c r="K371" s="13">
        <v>2</v>
      </c>
      <c r="L371" s="23"/>
      <c r="M371" s="5"/>
      <c r="N371" s="6"/>
      <c r="O371" s="7"/>
      <c r="P371" s="8"/>
      <c r="Q371" s="7"/>
      <c r="R371" s="19">
        <v>0</v>
      </c>
      <c r="S371" s="23">
        <v>1</v>
      </c>
      <c r="T371" s="5"/>
      <c r="U371" s="6"/>
      <c r="V371" s="7"/>
      <c r="W371" s="8"/>
      <c r="X371" s="7"/>
      <c r="Y371" s="7">
        <v>1</v>
      </c>
      <c r="Z371" s="12"/>
      <c r="AA371" s="19">
        <v>1</v>
      </c>
    </row>
    <row r="372" spans="1:27" ht="15.95" customHeight="1" x14ac:dyDescent="0.15">
      <c r="A372" s="1">
        <v>361</v>
      </c>
      <c r="B372" s="30">
        <v>1</v>
      </c>
      <c r="C372" s="21" t="s">
        <v>235</v>
      </c>
      <c r="D372" s="22">
        <v>3</v>
      </c>
      <c r="E372" s="22">
        <v>25</v>
      </c>
      <c r="F372" s="16" t="s">
        <v>237</v>
      </c>
      <c r="G372" s="23">
        <v>16</v>
      </c>
      <c r="H372" s="23">
        <v>1</v>
      </c>
      <c r="I372" s="16">
        <v>2</v>
      </c>
      <c r="J372" s="24"/>
      <c r="K372" s="13">
        <v>2</v>
      </c>
      <c r="L372" s="23"/>
      <c r="M372" s="5"/>
      <c r="N372" s="6"/>
      <c r="O372" s="7"/>
      <c r="P372" s="8"/>
      <c r="Q372" s="7"/>
      <c r="R372" s="19">
        <v>0</v>
      </c>
      <c r="S372" s="23">
        <v>1</v>
      </c>
      <c r="T372" s="5"/>
      <c r="U372" s="6"/>
      <c r="V372" s="7"/>
      <c r="W372" s="8"/>
      <c r="X372" s="7">
        <v>2</v>
      </c>
      <c r="Y372" s="7"/>
      <c r="Z372" s="12"/>
      <c r="AA372" s="19">
        <v>2</v>
      </c>
    </row>
    <row r="373" spans="1:27" ht="15.95" customHeight="1" x14ac:dyDescent="0.15">
      <c r="A373" s="1">
        <v>362</v>
      </c>
      <c r="B373" s="30">
        <v>1</v>
      </c>
      <c r="C373" s="21" t="s">
        <v>235</v>
      </c>
      <c r="D373" s="22">
        <v>3</v>
      </c>
      <c r="E373" s="22">
        <v>25</v>
      </c>
      <c r="F373" s="16" t="s">
        <v>237</v>
      </c>
      <c r="G373" s="23">
        <v>16</v>
      </c>
      <c r="H373" s="23">
        <v>5</v>
      </c>
      <c r="I373" s="16">
        <v>2</v>
      </c>
      <c r="J373" s="24"/>
      <c r="K373" s="13">
        <v>2</v>
      </c>
      <c r="L373" s="23"/>
      <c r="M373" s="5"/>
      <c r="N373" s="6"/>
      <c r="O373" s="7"/>
      <c r="P373" s="8"/>
      <c r="Q373" s="7"/>
      <c r="R373" s="19">
        <v>0</v>
      </c>
      <c r="S373" s="23">
        <v>1</v>
      </c>
      <c r="T373" s="5"/>
      <c r="U373" s="6"/>
      <c r="V373" s="7"/>
      <c r="W373" s="8"/>
      <c r="X373" s="7">
        <v>1</v>
      </c>
      <c r="Y373" s="7"/>
      <c r="Z373" s="12"/>
      <c r="AA373" s="19">
        <v>1</v>
      </c>
    </row>
    <row r="374" spans="1:27" ht="15.95" customHeight="1" x14ac:dyDescent="0.15">
      <c r="A374" s="1">
        <v>363</v>
      </c>
      <c r="B374" s="30">
        <v>1</v>
      </c>
      <c r="C374" s="21" t="s">
        <v>235</v>
      </c>
      <c r="D374" s="22">
        <v>3</v>
      </c>
      <c r="E374" s="22">
        <v>25</v>
      </c>
      <c r="F374" s="16" t="s">
        <v>237</v>
      </c>
      <c r="G374" s="23">
        <v>16</v>
      </c>
      <c r="H374" s="23">
        <v>4</v>
      </c>
      <c r="I374" s="16">
        <v>2</v>
      </c>
      <c r="J374" s="24"/>
      <c r="K374" s="13">
        <v>2</v>
      </c>
      <c r="L374" s="23"/>
      <c r="M374" s="5"/>
      <c r="N374" s="6"/>
      <c r="O374" s="7"/>
      <c r="P374" s="8"/>
      <c r="Q374" s="7"/>
      <c r="R374" s="19">
        <v>0</v>
      </c>
      <c r="S374" s="23">
        <v>1</v>
      </c>
      <c r="T374" s="5"/>
      <c r="U374" s="6"/>
      <c r="V374" s="7"/>
      <c r="W374" s="8"/>
      <c r="X374" s="7"/>
      <c r="Y374" s="7">
        <v>1</v>
      </c>
      <c r="Z374" s="12"/>
      <c r="AA374" s="19">
        <v>1</v>
      </c>
    </row>
    <row r="375" spans="1:27" ht="15.95" customHeight="1" x14ac:dyDescent="0.15">
      <c r="A375" s="1">
        <v>364</v>
      </c>
      <c r="B375" s="30">
        <v>1</v>
      </c>
      <c r="C375" s="21" t="s">
        <v>235</v>
      </c>
      <c r="D375" s="22">
        <v>3</v>
      </c>
      <c r="E375" s="22">
        <v>25</v>
      </c>
      <c r="F375" s="16" t="s">
        <v>237</v>
      </c>
      <c r="G375" s="23">
        <v>15</v>
      </c>
      <c r="H375" s="23">
        <v>3</v>
      </c>
      <c r="I375" s="16">
        <v>2</v>
      </c>
      <c r="J375" s="24"/>
      <c r="K375" s="13">
        <v>2</v>
      </c>
      <c r="L375" s="23"/>
      <c r="M375" s="5"/>
      <c r="N375" s="6"/>
      <c r="O375" s="7"/>
      <c r="P375" s="8"/>
      <c r="Q375" s="7"/>
      <c r="R375" s="19">
        <v>0</v>
      </c>
      <c r="S375" s="23">
        <v>1</v>
      </c>
      <c r="T375" s="5"/>
      <c r="U375" s="6"/>
      <c r="V375" s="7"/>
      <c r="W375" s="8"/>
      <c r="X375" s="7"/>
      <c r="Y375" s="7">
        <v>1</v>
      </c>
      <c r="Z375" s="12"/>
      <c r="AA375" s="19">
        <v>1</v>
      </c>
    </row>
    <row r="376" spans="1:27" ht="15.95" customHeight="1" x14ac:dyDescent="0.15">
      <c r="A376" s="1">
        <v>365</v>
      </c>
      <c r="B376" s="30">
        <v>1</v>
      </c>
      <c r="C376" s="21" t="s">
        <v>235</v>
      </c>
      <c r="D376" s="22">
        <v>3</v>
      </c>
      <c r="E376" s="22">
        <v>25</v>
      </c>
      <c r="F376" s="16" t="s">
        <v>237</v>
      </c>
      <c r="G376" s="23">
        <v>15</v>
      </c>
      <c r="H376" s="23">
        <v>4</v>
      </c>
      <c r="I376" s="16">
        <v>2</v>
      </c>
      <c r="J376" s="24"/>
      <c r="K376" s="13">
        <v>2</v>
      </c>
      <c r="L376" s="23"/>
      <c r="M376" s="5"/>
      <c r="N376" s="6"/>
      <c r="O376" s="7"/>
      <c r="P376" s="8"/>
      <c r="Q376" s="7"/>
      <c r="R376" s="19">
        <v>0</v>
      </c>
      <c r="S376" s="23">
        <v>2</v>
      </c>
      <c r="T376" s="5"/>
      <c r="U376" s="6">
        <v>1</v>
      </c>
      <c r="V376" s="7"/>
      <c r="W376" s="8"/>
      <c r="X376" s="7"/>
      <c r="Y376" s="7"/>
      <c r="Z376" s="12"/>
      <c r="AA376" s="19">
        <v>1</v>
      </c>
    </row>
    <row r="377" spans="1:27" ht="15.95" customHeight="1" x14ac:dyDescent="0.15">
      <c r="A377" s="1">
        <v>366</v>
      </c>
      <c r="B377" s="30">
        <v>1</v>
      </c>
      <c r="C377" s="21" t="s">
        <v>235</v>
      </c>
      <c r="D377" s="22">
        <v>3</v>
      </c>
      <c r="E377" s="22">
        <v>25</v>
      </c>
      <c r="F377" s="16" t="s">
        <v>237</v>
      </c>
      <c r="G377" s="23">
        <v>15</v>
      </c>
      <c r="H377" s="23">
        <v>4</v>
      </c>
      <c r="I377" s="16">
        <v>2</v>
      </c>
      <c r="J377" s="24"/>
      <c r="K377" s="13">
        <v>2</v>
      </c>
      <c r="L377" s="23"/>
      <c r="M377" s="5"/>
      <c r="N377" s="6"/>
      <c r="O377" s="7"/>
      <c r="P377" s="8"/>
      <c r="Q377" s="7"/>
      <c r="R377" s="19">
        <v>0</v>
      </c>
      <c r="S377" s="23">
        <v>1</v>
      </c>
      <c r="T377" s="5"/>
      <c r="U377" s="6"/>
      <c r="V377" s="7"/>
      <c r="W377" s="8"/>
      <c r="X377" s="7"/>
      <c r="Y377" s="7">
        <v>1</v>
      </c>
      <c r="Z377" s="12"/>
      <c r="AA377" s="19">
        <v>1</v>
      </c>
    </row>
    <row r="378" spans="1:27" ht="15.95" customHeight="1" x14ac:dyDescent="0.15">
      <c r="A378" s="1">
        <v>367</v>
      </c>
      <c r="B378" s="30">
        <v>1</v>
      </c>
      <c r="C378" s="21" t="s">
        <v>235</v>
      </c>
      <c r="D378" s="22">
        <v>3</v>
      </c>
      <c r="E378" s="22">
        <v>25</v>
      </c>
      <c r="F378" s="16" t="s">
        <v>237</v>
      </c>
      <c r="G378" s="23">
        <v>15</v>
      </c>
      <c r="H378" s="23">
        <v>4</v>
      </c>
      <c r="I378" s="16">
        <v>2</v>
      </c>
      <c r="J378" s="24"/>
      <c r="K378" s="13">
        <v>2</v>
      </c>
      <c r="L378" s="23"/>
      <c r="M378" s="5"/>
      <c r="N378" s="6"/>
      <c r="O378" s="7"/>
      <c r="P378" s="8"/>
      <c r="Q378" s="7"/>
      <c r="R378" s="19">
        <v>0</v>
      </c>
      <c r="S378" s="23">
        <v>1</v>
      </c>
      <c r="T378" s="5"/>
      <c r="U378" s="6"/>
      <c r="V378" s="7"/>
      <c r="W378" s="8"/>
      <c r="X378" s="7"/>
      <c r="Y378" s="7">
        <v>1</v>
      </c>
      <c r="Z378" s="12"/>
      <c r="AA378" s="19">
        <v>1</v>
      </c>
    </row>
    <row r="379" spans="1:27" ht="15.95" customHeight="1" x14ac:dyDescent="0.15">
      <c r="A379" s="1">
        <v>368</v>
      </c>
      <c r="B379" s="30">
        <v>1</v>
      </c>
      <c r="C379" s="21" t="s">
        <v>235</v>
      </c>
      <c r="D379" s="22">
        <v>3</v>
      </c>
      <c r="E379" s="22">
        <v>25</v>
      </c>
      <c r="F379" s="16" t="s">
        <v>237</v>
      </c>
      <c r="G379" s="23">
        <v>15</v>
      </c>
      <c r="H379" s="23">
        <v>3</v>
      </c>
      <c r="I379" s="16">
        <v>2</v>
      </c>
      <c r="J379" s="24"/>
      <c r="K379" s="13">
        <v>2</v>
      </c>
      <c r="L379" s="23"/>
      <c r="M379" s="5"/>
      <c r="N379" s="6"/>
      <c r="O379" s="7"/>
      <c r="P379" s="8"/>
      <c r="Q379" s="7"/>
      <c r="R379" s="19">
        <v>0</v>
      </c>
      <c r="S379" s="23">
        <v>1</v>
      </c>
      <c r="T379" s="5"/>
      <c r="U379" s="6"/>
      <c r="V379" s="7"/>
      <c r="W379" s="8"/>
      <c r="X379" s="7">
        <v>1</v>
      </c>
      <c r="Y379" s="7"/>
      <c r="Z379" s="12"/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 t="s">
        <v>235</v>
      </c>
      <c r="D380" s="22">
        <v>3</v>
      </c>
      <c r="E380" s="22">
        <v>25</v>
      </c>
      <c r="F380" s="16" t="s">
        <v>237</v>
      </c>
      <c r="G380" s="23">
        <v>15</v>
      </c>
      <c r="H380" s="23">
        <v>5</v>
      </c>
      <c r="I380" s="16">
        <v>2</v>
      </c>
      <c r="J380" s="24"/>
      <c r="K380" s="13">
        <v>2</v>
      </c>
      <c r="L380" s="23"/>
      <c r="M380" s="5"/>
      <c r="N380" s="6"/>
      <c r="O380" s="7"/>
      <c r="P380" s="8"/>
      <c r="Q380" s="7"/>
      <c r="R380" s="19">
        <v>0</v>
      </c>
      <c r="S380" s="23">
        <v>1</v>
      </c>
      <c r="T380" s="5"/>
      <c r="U380" s="6"/>
      <c r="V380" s="7"/>
      <c r="W380" s="8"/>
      <c r="X380" s="7">
        <v>4</v>
      </c>
      <c r="Y380" s="7"/>
      <c r="Z380" s="12"/>
      <c r="AA380" s="19">
        <v>4</v>
      </c>
    </row>
    <row r="381" spans="1:27" ht="15.95" customHeight="1" x14ac:dyDescent="0.15">
      <c r="A381" s="1">
        <v>370</v>
      </c>
      <c r="B381" s="30">
        <v>1</v>
      </c>
      <c r="C381" s="21" t="s">
        <v>235</v>
      </c>
      <c r="D381" s="22">
        <v>3</v>
      </c>
      <c r="E381" s="22">
        <v>25</v>
      </c>
      <c r="F381" s="16" t="s">
        <v>237</v>
      </c>
      <c r="G381" s="23">
        <v>15</v>
      </c>
      <c r="H381" s="23">
        <v>6</v>
      </c>
      <c r="I381" s="16">
        <v>2</v>
      </c>
      <c r="J381" s="24"/>
      <c r="K381" s="13">
        <v>2</v>
      </c>
      <c r="L381" s="23"/>
      <c r="M381" s="5"/>
      <c r="N381" s="6"/>
      <c r="O381" s="7"/>
      <c r="P381" s="8"/>
      <c r="Q381" s="7"/>
      <c r="R381" s="19">
        <v>0</v>
      </c>
      <c r="S381" s="23">
        <v>1</v>
      </c>
      <c r="T381" s="5"/>
      <c r="U381" s="6"/>
      <c r="V381" s="7"/>
      <c r="W381" s="8"/>
      <c r="X381" s="7"/>
      <c r="Y381" s="7">
        <v>2</v>
      </c>
      <c r="Z381" s="12"/>
      <c r="AA381" s="19">
        <v>2</v>
      </c>
    </row>
    <row r="382" spans="1:27" ht="15.95" customHeight="1" x14ac:dyDescent="0.15">
      <c r="A382" s="1">
        <v>371</v>
      </c>
      <c r="B382" s="30">
        <v>1</v>
      </c>
      <c r="C382" s="21" t="s">
        <v>235</v>
      </c>
      <c r="D382" s="22">
        <v>3</v>
      </c>
      <c r="E382" s="22">
        <v>25</v>
      </c>
      <c r="F382" s="16" t="s">
        <v>237</v>
      </c>
      <c r="G382" s="23">
        <v>14</v>
      </c>
      <c r="H382" s="23">
        <v>4</v>
      </c>
      <c r="I382" s="16">
        <v>2</v>
      </c>
      <c r="J382" s="24"/>
      <c r="K382" s="13">
        <v>2</v>
      </c>
      <c r="L382" s="23"/>
      <c r="M382" s="5"/>
      <c r="N382" s="6"/>
      <c r="O382" s="7"/>
      <c r="P382" s="8"/>
      <c r="Q382" s="7"/>
      <c r="R382" s="19">
        <v>0</v>
      </c>
      <c r="S382" s="23">
        <v>1</v>
      </c>
      <c r="T382" s="5"/>
      <c r="U382" s="6"/>
      <c r="V382" s="7"/>
      <c r="W382" s="8"/>
      <c r="X382" s="7"/>
      <c r="Y382" s="7">
        <v>1</v>
      </c>
      <c r="Z382" s="12"/>
      <c r="AA382" s="19">
        <v>1</v>
      </c>
    </row>
    <row r="383" spans="1:27" ht="15.95" customHeight="1" x14ac:dyDescent="0.15">
      <c r="A383" s="1">
        <v>372</v>
      </c>
      <c r="B383" s="30">
        <v>1</v>
      </c>
      <c r="C383" s="21" t="s">
        <v>235</v>
      </c>
      <c r="D383" s="22">
        <v>3</v>
      </c>
      <c r="E383" s="22">
        <v>25</v>
      </c>
      <c r="F383" s="16" t="s">
        <v>237</v>
      </c>
      <c r="G383" s="23">
        <v>14</v>
      </c>
      <c r="H383" s="23">
        <v>5</v>
      </c>
      <c r="I383" s="16">
        <v>2</v>
      </c>
      <c r="J383" s="24"/>
      <c r="K383" s="13">
        <v>2</v>
      </c>
      <c r="L383" s="23"/>
      <c r="M383" s="5"/>
      <c r="N383" s="6"/>
      <c r="O383" s="7"/>
      <c r="P383" s="8"/>
      <c r="Q383" s="7"/>
      <c r="R383" s="19">
        <v>0</v>
      </c>
      <c r="S383" s="23">
        <v>1</v>
      </c>
      <c r="T383" s="5"/>
      <c r="U383" s="6"/>
      <c r="V383" s="7"/>
      <c r="W383" s="8"/>
      <c r="X383" s="7"/>
      <c r="Y383" s="7">
        <v>1</v>
      </c>
      <c r="Z383" s="12"/>
      <c r="AA383" s="19">
        <v>1</v>
      </c>
    </row>
    <row r="384" spans="1:27" ht="15.95" customHeight="1" x14ac:dyDescent="0.15">
      <c r="A384" s="1">
        <v>373</v>
      </c>
      <c r="B384" s="30">
        <v>1</v>
      </c>
      <c r="C384" s="21" t="s">
        <v>235</v>
      </c>
      <c r="D384" s="22">
        <v>3</v>
      </c>
      <c r="E384" s="22">
        <v>25</v>
      </c>
      <c r="F384" s="16" t="s">
        <v>237</v>
      </c>
      <c r="G384" s="23">
        <v>12</v>
      </c>
      <c r="H384" s="23">
        <v>3</v>
      </c>
      <c r="I384" s="16">
        <v>2</v>
      </c>
      <c r="J384" s="24"/>
      <c r="K384" s="13">
        <v>1</v>
      </c>
      <c r="L384" s="23">
        <v>1</v>
      </c>
      <c r="M384" s="5"/>
      <c r="N384" s="6"/>
      <c r="O384" s="7">
        <v>1</v>
      </c>
      <c r="P384" s="8"/>
      <c r="Q384" s="7"/>
      <c r="R384" s="19">
        <v>1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>
        <v>1</v>
      </c>
      <c r="C385" s="21" t="s">
        <v>235</v>
      </c>
      <c r="D385" s="22">
        <v>3</v>
      </c>
      <c r="E385" s="22">
        <v>25</v>
      </c>
      <c r="F385" s="16" t="s">
        <v>237</v>
      </c>
      <c r="G385" s="23">
        <v>14</v>
      </c>
      <c r="H385" s="23">
        <v>8</v>
      </c>
      <c r="I385" s="16">
        <v>2</v>
      </c>
      <c r="J385" s="24"/>
      <c r="K385" s="13">
        <v>2</v>
      </c>
      <c r="L385" s="23"/>
      <c r="M385" s="5"/>
      <c r="N385" s="6"/>
      <c r="O385" s="7"/>
      <c r="P385" s="8"/>
      <c r="Q385" s="7"/>
      <c r="R385" s="19">
        <v>0</v>
      </c>
      <c r="S385" s="23">
        <v>1</v>
      </c>
      <c r="T385" s="5"/>
      <c r="U385" s="6"/>
      <c r="V385" s="7"/>
      <c r="W385" s="8"/>
      <c r="X385" s="7">
        <v>1</v>
      </c>
      <c r="Y385" s="7"/>
      <c r="Z385" s="12"/>
      <c r="AA385" s="19">
        <v>1</v>
      </c>
    </row>
    <row r="386" spans="1:27" ht="15.95" customHeight="1" x14ac:dyDescent="0.15">
      <c r="A386" s="1">
        <v>375</v>
      </c>
      <c r="B386" s="30">
        <v>1</v>
      </c>
      <c r="C386" s="21" t="s">
        <v>235</v>
      </c>
      <c r="D386" s="22">
        <v>3</v>
      </c>
      <c r="E386" s="22">
        <v>25</v>
      </c>
      <c r="F386" s="16" t="s">
        <v>237</v>
      </c>
      <c r="G386" s="23">
        <v>14</v>
      </c>
      <c r="H386" s="23">
        <v>2</v>
      </c>
      <c r="I386" s="16">
        <v>2</v>
      </c>
      <c r="J386" s="24"/>
      <c r="K386" s="13">
        <v>2</v>
      </c>
      <c r="L386" s="23"/>
      <c r="M386" s="5"/>
      <c r="N386" s="6"/>
      <c r="O386" s="7"/>
      <c r="P386" s="8"/>
      <c r="Q386" s="7"/>
      <c r="R386" s="19">
        <v>0</v>
      </c>
      <c r="S386" s="23">
        <v>1</v>
      </c>
      <c r="T386" s="5"/>
      <c r="U386" s="6"/>
      <c r="V386" s="7"/>
      <c r="W386" s="8"/>
      <c r="X386" s="7">
        <v>3</v>
      </c>
      <c r="Y386" s="7"/>
      <c r="Z386" s="12"/>
      <c r="AA386" s="19">
        <v>3</v>
      </c>
    </row>
    <row r="387" spans="1:27" ht="15.95" customHeight="1" x14ac:dyDescent="0.15">
      <c r="A387" s="1">
        <v>376</v>
      </c>
      <c r="B387" s="30">
        <v>1</v>
      </c>
      <c r="C387" s="21" t="s">
        <v>235</v>
      </c>
      <c r="D387" s="22">
        <v>3</v>
      </c>
      <c r="E387" s="22">
        <v>25</v>
      </c>
      <c r="F387" s="16" t="s">
        <v>237</v>
      </c>
      <c r="G387" s="23">
        <v>14</v>
      </c>
      <c r="H387" s="23">
        <v>2</v>
      </c>
      <c r="I387" s="16">
        <v>2</v>
      </c>
      <c r="J387" s="24"/>
      <c r="K387" s="13">
        <v>2</v>
      </c>
      <c r="L387" s="23"/>
      <c r="M387" s="5"/>
      <c r="N387" s="6"/>
      <c r="O387" s="7"/>
      <c r="P387" s="8"/>
      <c r="Q387" s="7"/>
      <c r="R387" s="19">
        <v>0</v>
      </c>
      <c r="S387" s="23">
        <v>1</v>
      </c>
      <c r="T387" s="5"/>
      <c r="U387" s="6"/>
      <c r="V387" s="7"/>
      <c r="W387" s="8"/>
      <c r="X387" s="7">
        <v>1</v>
      </c>
      <c r="Y387" s="7"/>
      <c r="Z387" s="12"/>
      <c r="AA387" s="19">
        <v>1</v>
      </c>
    </row>
    <row r="388" spans="1:27" ht="15.95" customHeight="1" x14ac:dyDescent="0.15">
      <c r="A388" s="1">
        <v>377</v>
      </c>
      <c r="B388" s="30">
        <v>1</v>
      </c>
      <c r="C388" s="21" t="s">
        <v>235</v>
      </c>
      <c r="D388" s="22">
        <v>3</v>
      </c>
      <c r="E388" s="22">
        <v>25</v>
      </c>
      <c r="F388" s="16" t="s">
        <v>237</v>
      </c>
      <c r="G388" s="23">
        <v>17</v>
      </c>
      <c r="H388" s="23">
        <v>4</v>
      </c>
      <c r="I388" s="16">
        <v>2</v>
      </c>
      <c r="J388" s="24"/>
      <c r="K388" s="13">
        <v>2</v>
      </c>
      <c r="L388" s="23"/>
      <c r="M388" s="5"/>
      <c r="N388" s="6"/>
      <c r="O388" s="7"/>
      <c r="P388" s="8"/>
      <c r="Q388" s="7"/>
      <c r="R388" s="19">
        <v>0</v>
      </c>
      <c r="S388" s="23">
        <v>1</v>
      </c>
      <c r="T388" s="5"/>
      <c r="U388" s="6"/>
      <c r="V388" s="7"/>
      <c r="W388" s="8"/>
      <c r="X388" s="7"/>
      <c r="Y388" s="7">
        <v>1</v>
      </c>
      <c r="Z388" s="12"/>
      <c r="AA388" s="19">
        <v>1</v>
      </c>
    </row>
    <row r="389" spans="1:27" ht="15.95" customHeight="1" x14ac:dyDescent="0.15">
      <c r="A389" s="1">
        <v>378</v>
      </c>
      <c r="B389" s="30">
        <v>1</v>
      </c>
      <c r="C389" s="21" t="s">
        <v>235</v>
      </c>
      <c r="D389" s="22">
        <v>3</v>
      </c>
      <c r="E389" s="22">
        <v>25</v>
      </c>
      <c r="F389" s="16" t="s">
        <v>237</v>
      </c>
      <c r="G389" s="23">
        <v>14</v>
      </c>
      <c r="H389" s="23">
        <v>3</v>
      </c>
      <c r="I389" s="16">
        <v>2</v>
      </c>
      <c r="J389" s="24"/>
      <c r="K389" s="13">
        <v>2</v>
      </c>
      <c r="L389" s="23"/>
      <c r="M389" s="5"/>
      <c r="N389" s="6"/>
      <c r="O389" s="7"/>
      <c r="P389" s="8"/>
      <c r="Q389" s="7"/>
      <c r="R389" s="19">
        <v>0</v>
      </c>
      <c r="S389" s="23">
        <v>1</v>
      </c>
      <c r="T389" s="5"/>
      <c r="U389" s="6"/>
      <c r="V389" s="7"/>
      <c r="W389" s="8"/>
      <c r="X389" s="7"/>
      <c r="Y389" s="7">
        <v>2</v>
      </c>
      <c r="Z389" s="12"/>
      <c r="AA389" s="19">
        <v>2</v>
      </c>
    </row>
    <row r="390" spans="1:27" ht="15.95" customHeight="1" x14ac:dyDescent="0.15">
      <c r="A390" s="1">
        <v>379</v>
      </c>
      <c r="B390" s="30">
        <v>1</v>
      </c>
      <c r="C390" s="21" t="s">
        <v>235</v>
      </c>
      <c r="D390" s="22">
        <v>3</v>
      </c>
      <c r="E390" s="22">
        <v>25</v>
      </c>
      <c r="F390" s="16" t="s">
        <v>237</v>
      </c>
      <c r="G390" s="23">
        <v>13</v>
      </c>
      <c r="H390" s="23">
        <v>5</v>
      </c>
      <c r="I390" s="16">
        <v>2</v>
      </c>
      <c r="J390" s="24"/>
      <c r="K390" s="13">
        <v>2</v>
      </c>
      <c r="L390" s="23"/>
      <c r="M390" s="5"/>
      <c r="N390" s="6"/>
      <c r="O390" s="7"/>
      <c r="P390" s="8"/>
      <c r="Q390" s="7"/>
      <c r="R390" s="19">
        <v>0</v>
      </c>
      <c r="S390" s="23">
        <v>1</v>
      </c>
      <c r="T390" s="5"/>
      <c r="U390" s="6"/>
      <c r="V390" s="7"/>
      <c r="W390" s="8"/>
      <c r="X390" s="7"/>
      <c r="Y390" s="7">
        <v>1</v>
      </c>
      <c r="Z390" s="12"/>
      <c r="AA390" s="19">
        <v>1</v>
      </c>
    </row>
    <row r="391" spans="1:27" ht="15.95" customHeight="1" x14ac:dyDescent="0.15">
      <c r="A391" s="1">
        <v>380</v>
      </c>
      <c r="B391" s="30">
        <v>1</v>
      </c>
      <c r="C391" s="21" t="s">
        <v>235</v>
      </c>
      <c r="D391" s="22">
        <v>3</v>
      </c>
      <c r="E391" s="22">
        <v>25</v>
      </c>
      <c r="F391" s="16" t="s">
        <v>237</v>
      </c>
      <c r="G391" s="23">
        <v>9</v>
      </c>
      <c r="H391" s="23">
        <v>4</v>
      </c>
      <c r="I391" s="16">
        <v>2</v>
      </c>
      <c r="J391" s="24"/>
      <c r="K391" s="13">
        <v>1</v>
      </c>
      <c r="L391" s="23">
        <v>1</v>
      </c>
      <c r="M391" s="5"/>
      <c r="N391" s="6"/>
      <c r="O391" s="7"/>
      <c r="P391" s="8">
        <v>1</v>
      </c>
      <c r="Q391" s="7"/>
      <c r="R391" s="19">
        <v>1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>
        <v>1</v>
      </c>
      <c r="C392" s="21" t="s">
        <v>235</v>
      </c>
      <c r="D392" s="22">
        <v>3</v>
      </c>
      <c r="E392" s="22">
        <v>25</v>
      </c>
      <c r="F392" s="16" t="s">
        <v>237</v>
      </c>
      <c r="G392" s="23">
        <v>14</v>
      </c>
      <c r="H392" s="23">
        <v>5</v>
      </c>
      <c r="I392" s="16">
        <v>2</v>
      </c>
      <c r="J392" s="24"/>
      <c r="K392" s="13">
        <v>2</v>
      </c>
      <c r="L392" s="23"/>
      <c r="M392" s="5"/>
      <c r="N392" s="6"/>
      <c r="O392" s="7"/>
      <c r="P392" s="8"/>
      <c r="Q392" s="7"/>
      <c r="R392" s="19">
        <v>0</v>
      </c>
      <c r="S392" s="23">
        <v>1</v>
      </c>
      <c r="T392" s="5"/>
      <c r="U392" s="6"/>
      <c r="V392" s="7"/>
      <c r="W392" s="8"/>
      <c r="X392" s="7"/>
      <c r="Y392" s="7">
        <v>1</v>
      </c>
      <c r="Z392" s="12"/>
      <c r="AA392" s="19">
        <v>1</v>
      </c>
    </row>
    <row r="393" spans="1:27" ht="15.95" customHeight="1" x14ac:dyDescent="0.15">
      <c r="A393" s="1">
        <v>382</v>
      </c>
      <c r="B393" s="30">
        <v>1</v>
      </c>
      <c r="C393" s="21" t="s">
        <v>235</v>
      </c>
      <c r="D393" s="22">
        <v>3</v>
      </c>
      <c r="E393" s="22">
        <v>25</v>
      </c>
      <c r="F393" s="16" t="s">
        <v>237</v>
      </c>
      <c r="G393" s="23">
        <v>13</v>
      </c>
      <c r="H393" s="23">
        <v>2</v>
      </c>
      <c r="I393" s="16">
        <v>2</v>
      </c>
      <c r="J393" s="24"/>
      <c r="K393" s="13">
        <v>2</v>
      </c>
      <c r="L393" s="23"/>
      <c r="M393" s="5"/>
      <c r="N393" s="6"/>
      <c r="O393" s="7"/>
      <c r="P393" s="8"/>
      <c r="Q393" s="7"/>
      <c r="R393" s="19">
        <v>0</v>
      </c>
      <c r="S393" s="23">
        <v>1</v>
      </c>
      <c r="T393" s="5"/>
      <c r="U393" s="6"/>
      <c r="V393" s="7"/>
      <c r="W393" s="8"/>
      <c r="X393" s="7"/>
      <c r="Y393" s="7">
        <v>1</v>
      </c>
      <c r="Z393" s="12"/>
      <c r="AA393" s="19">
        <v>1</v>
      </c>
    </row>
    <row r="394" spans="1:27" ht="15.95" customHeight="1" x14ac:dyDescent="0.15">
      <c r="A394" s="1">
        <v>383</v>
      </c>
      <c r="B394" s="30">
        <v>1</v>
      </c>
      <c r="C394" s="21" t="s">
        <v>235</v>
      </c>
      <c r="D394" s="22">
        <v>3</v>
      </c>
      <c r="E394" s="22">
        <v>25</v>
      </c>
      <c r="F394" s="16" t="s">
        <v>237</v>
      </c>
      <c r="G394" s="23">
        <v>13</v>
      </c>
      <c r="H394" s="23">
        <v>2</v>
      </c>
      <c r="I394" s="16">
        <v>2</v>
      </c>
      <c r="J394" s="24"/>
      <c r="K394" s="13">
        <v>2</v>
      </c>
      <c r="L394" s="23"/>
      <c r="M394" s="5"/>
      <c r="N394" s="6"/>
      <c r="O394" s="7"/>
      <c r="P394" s="8"/>
      <c r="Q394" s="7"/>
      <c r="R394" s="19">
        <v>0</v>
      </c>
      <c r="S394" s="23">
        <v>1</v>
      </c>
      <c r="T394" s="5"/>
      <c r="U394" s="6"/>
      <c r="V394" s="7"/>
      <c r="W394" s="8"/>
      <c r="X394" s="7"/>
      <c r="Y394" s="7">
        <v>1</v>
      </c>
      <c r="Z394" s="12"/>
      <c r="AA394" s="19">
        <v>1</v>
      </c>
    </row>
    <row r="395" spans="1:27" ht="15.95" customHeight="1" x14ac:dyDescent="0.15">
      <c r="A395" s="1">
        <v>384</v>
      </c>
      <c r="B395" s="30">
        <v>1</v>
      </c>
      <c r="C395" s="21" t="s">
        <v>235</v>
      </c>
      <c r="D395" s="22">
        <v>3</v>
      </c>
      <c r="E395" s="22">
        <v>25</v>
      </c>
      <c r="F395" s="16" t="s">
        <v>237</v>
      </c>
      <c r="G395" s="23">
        <v>13</v>
      </c>
      <c r="H395" s="23">
        <v>4</v>
      </c>
      <c r="I395" s="16">
        <v>2</v>
      </c>
      <c r="J395" s="24"/>
      <c r="K395" s="13">
        <v>2</v>
      </c>
      <c r="L395" s="23"/>
      <c r="M395" s="5"/>
      <c r="N395" s="6"/>
      <c r="O395" s="7"/>
      <c r="P395" s="8"/>
      <c r="Q395" s="7"/>
      <c r="R395" s="19">
        <v>0</v>
      </c>
      <c r="S395" s="23">
        <v>1</v>
      </c>
      <c r="T395" s="5"/>
      <c r="U395" s="6"/>
      <c r="V395" s="7"/>
      <c r="W395" s="8"/>
      <c r="X395" s="7"/>
      <c r="Y395" s="7">
        <v>1</v>
      </c>
      <c r="Z395" s="12"/>
      <c r="AA395" s="19">
        <v>1</v>
      </c>
    </row>
    <row r="396" spans="1:27" ht="15.95" customHeight="1" x14ac:dyDescent="0.15">
      <c r="A396" s="1">
        <v>385</v>
      </c>
      <c r="B396" s="30">
        <v>1</v>
      </c>
      <c r="C396" s="21" t="s">
        <v>235</v>
      </c>
      <c r="D396" s="22">
        <v>3</v>
      </c>
      <c r="E396" s="22">
        <v>25</v>
      </c>
      <c r="F396" s="16" t="s">
        <v>237</v>
      </c>
      <c r="G396" s="23">
        <v>13</v>
      </c>
      <c r="H396" s="23">
        <v>2</v>
      </c>
      <c r="I396" s="16">
        <v>2</v>
      </c>
      <c r="J396" s="24"/>
      <c r="K396" s="13">
        <v>2</v>
      </c>
      <c r="L396" s="23"/>
      <c r="M396" s="5"/>
      <c r="N396" s="6"/>
      <c r="O396" s="7"/>
      <c r="P396" s="8"/>
      <c r="Q396" s="7"/>
      <c r="R396" s="19">
        <v>0</v>
      </c>
      <c r="S396" s="23">
        <v>1</v>
      </c>
      <c r="T396" s="5"/>
      <c r="U396" s="6"/>
      <c r="V396" s="7"/>
      <c r="W396" s="8"/>
      <c r="X396" s="7"/>
      <c r="Y396" s="7">
        <v>1</v>
      </c>
      <c r="Z396" s="12"/>
      <c r="AA396" s="19">
        <v>1</v>
      </c>
    </row>
    <row r="397" spans="1:27" ht="15.95" customHeight="1" x14ac:dyDescent="0.15">
      <c r="A397" s="1">
        <v>386</v>
      </c>
      <c r="B397" s="30">
        <v>1</v>
      </c>
      <c r="C397" s="21" t="s">
        <v>235</v>
      </c>
      <c r="D397" s="22">
        <v>3</v>
      </c>
      <c r="E397" s="22">
        <v>25</v>
      </c>
      <c r="F397" s="16" t="s">
        <v>237</v>
      </c>
      <c r="G397" s="23">
        <v>10</v>
      </c>
      <c r="H397" s="23">
        <v>7</v>
      </c>
      <c r="I397" s="16">
        <v>2</v>
      </c>
      <c r="J397" s="24"/>
      <c r="K397" s="13">
        <v>2</v>
      </c>
      <c r="L397" s="23"/>
      <c r="M397" s="5"/>
      <c r="N397" s="6"/>
      <c r="O397" s="7"/>
      <c r="P397" s="8"/>
      <c r="Q397" s="7"/>
      <c r="R397" s="19">
        <v>0</v>
      </c>
      <c r="S397" s="23">
        <v>1</v>
      </c>
      <c r="T397" s="5"/>
      <c r="U397" s="6"/>
      <c r="V397" s="7"/>
      <c r="W397" s="8"/>
      <c r="X397" s="7"/>
      <c r="Y397" s="7">
        <v>1</v>
      </c>
      <c r="Z397" s="12"/>
      <c r="AA397" s="19">
        <v>1</v>
      </c>
    </row>
    <row r="398" spans="1:27" ht="15.95" customHeight="1" x14ac:dyDescent="0.15">
      <c r="A398" s="1">
        <v>387</v>
      </c>
      <c r="B398" s="30">
        <v>1</v>
      </c>
      <c r="C398" s="21" t="s">
        <v>235</v>
      </c>
      <c r="D398" s="22">
        <v>3</v>
      </c>
      <c r="E398" s="22">
        <v>25</v>
      </c>
      <c r="F398" s="16" t="s">
        <v>237</v>
      </c>
      <c r="G398" s="23">
        <v>10</v>
      </c>
      <c r="H398" s="23">
        <v>3</v>
      </c>
      <c r="I398" s="16">
        <v>2</v>
      </c>
      <c r="J398" s="24"/>
      <c r="K398" s="13">
        <v>2</v>
      </c>
      <c r="L398" s="23"/>
      <c r="M398" s="5"/>
      <c r="N398" s="6"/>
      <c r="O398" s="7"/>
      <c r="P398" s="8"/>
      <c r="Q398" s="7"/>
      <c r="R398" s="19">
        <v>0</v>
      </c>
      <c r="S398" s="23">
        <v>1</v>
      </c>
      <c r="T398" s="5"/>
      <c r="U398" s="6"/>
      <c r="V398" s="7"/>
      <c r="W398" s="8"/>
      <c r="X398" s="7">
        <v>1</v>
      </c>
      <c r="Y398" s="7"/>
      <c r="Z398" s="12"/>
      <c r="AA398" s="19">
        <v>1</v>
      </c>
    </row>
    <row r="399" spans="1:27" ht="15.95" customHeight="1" x14ac:dyDescent="0.15">
      <c r="A399" s="1">
        <v>388</v>
      </c>
      <c r="B399" s="30">
        <v>1</v>
      </c>
      <c r="C399" s="21" t="s">
        <v>235</v>
      </c>
      <c r="D399" s="22">
        <v>3</v>
      </c>
      <c r="E399" s="22">
        <v>25</v>
      </c>
      <c r="F399" s="16" t="s">
        <v>237</v>
      </c>
      <c r="G399" s="23">
        <v>10</v>
      </c>
      <c r="H399" s="23">
        <v>2</v>
      </c>
      <c r="I399" s="16">
        <v>2</v>
      </c>
      <c r="J399" s="24"/>
      <c r="K399" s="13">
        <v>2</v>
      </c>
      <c r="L399" s="23"/>
      <c r="M399" s="5"/>
      <c r="N399" s="6"/>
      <c r="O399" s="7"/>
      <c r="P399" s="8"/>
      <c r="Q399" s="7"/>
      <c r="R399" s="19">
        <v>0</v>
      </c>
      <c r="S399" s="23">
        <v>1</v>
      </c>
      <c r="T399" s="5"/>
      <c r="U399" s="6"/>
      <c r="V399" s="7"/>
      <c r="W399" s="8"/>
      <c r="X399" s="7"/>
      <c r="Y399" s="7">
        <v>1</v>
      </c>
      <c r="Z399" s="12"/>
      <c r="AA399" s="19">
        <v>1</v>
      </c>
    </row>
    <row r="400" spans="1:27" ht="15.95" customHeight="1" x14ac:dyDescent="0.15">
      <c r="A400" s="1">
        <v>389</v>
      </c>
      <c r="B400" s="30">
        <v>2</v>
      </c>
      <c r="C400" s="21" t="s">
        <v>235</v>
      </c>
      <c r="D400" s="22">
        <v>3</v>
      </c>
      <c r="E400" s="22">
        <v>25</v>
      </c>
      <c r="F400" s="16" t="s">
        <v>237</v>
      </c>
      <c r="G400" s="23"/>
      <c r="H400" s="23"/>
      <c r="I400" s="16"/>
      <c r="J400" s="24"/>
      <c r="K400" s="13">
        <v>1</v>
      </c>
      <c r="L400" s="23">
        <v>5</v>
      </c>
      <c r="M400" s="5">
        <v>2</v>
      </c>
      <c r="N400" s="6">
        <v>1</v>
      </c>
      <c r="O400" s="7"/>
      <c r="P400" s="8"/>
      <c r="Q400" s="7"/>
      <c r="R400" s="19">
        <v>3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>
        <v>2</v>
      </c>
      <c r="C401" s="21" t="s">
        <v>235</v>
      </c>
      <c r="D401" s="22">
        <v>3</v>
      </c>
      <c r="E401" s="22">
        <v>25</v>
      </c>
      <c r="F401" s="16" t="s">
        <v>237</v>
      </c>
      <c r="G401" s="23"/>
      <c r="H401" s="23"/>
      <c r="I401" s="16"/>
      <c r="J401" s="24"/>
      <c r="K401" s="13">
        <v>1</v>
      </c>
      <c r="L401" s="23">
        <v>5</v>
      </c>
      <c r="M401" s="5">
        <v>1</v>
      </c>
      <c r="N401" s="6">
        <v>1</v>
      </c>
      <c r="O401" s="7"/>
      <c r="P401" s="8"/>
      <c r="Q401" s="7"/>
      <c r="R401" s="19">
        <v>2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>
        <v>2</v>
      </c>
      <c r="C402" s="21" t="s">
        <v>235</v>
      </c>
      <c r="D402" s="22">
        <v>3</v>
      </c>
      <c r="E402" s="22">
        <v>25</v>
      </c>
      <c r="F402" s="16" t="s">
        <v>237</v>
      </c>
      <c r="G402" s="23"/>
      <c r="H402" s="23"/>
      <c r="I402" s="16"/>
      <c r="J402" s="24"/>
      <c r="K402" s="13">
        <v>1</v>
      </c>
      <c r="L402" s="23">
        <v>5</v>
      </c>
      <c r="M402" s="5">
        <v>2</v>
      </c>
      <c r="N402" s="6">
        <v>1</v>
      </c>
      <c r="O402" s="7"/>
      <c r="P402" s="8"/>
      <c r="Q402" s="7"/>
      <c r="R402" s="19">
        <v>3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>
        <v>2</v>
      </c>
      <c r="C403" s="21" t="s">
        <v>235</v>
      </c>
      <c r="D403" s="22">
        <v>3</v>
      </c>
      <c r="E403" s="22">
        <v>25</v>
      </c>
      <c r="F403" s="16" t="s">
        <v>237</v>
      </c>
      <c r="G403" s="23"/>
      <c r="H403" s="23"/>
      <c r="I403" s="16"/>
      <c r="J403" s="24"/>
      <c r="K403" s="13">
        <v>1</v>
      </c>
      <c r="L403" s="23">
        <v>5</v>
      </c>
      <c r="M403" s="5">
        <v>1</v>
      </c>
      <c r="N403" s="6">
        <v>0</v>
      </c>
      <c r="O403" s="7"/>
      <c r="P403" s="8"/>
      <c r="Q403" s="7"/>
      <c r="R403" s="19">
        <v>1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>
        <v>2</v>
      </c>
      <c r="C404" s="21" t="s">
        <v>235</v>
      </c>
      <c r="D404" s="22">
        <v>3</v>
      </c>
      <c r="E404" s="22">
        <v>25</v>
      </c>
      <c r="F404" s="16" t="s">
        <v>237</v>
      </c>
      <c r="G404" s="23"/>
      <c r="H404" s="23"/>
      <c r="I404" s="16"/>
      <c r="J404" s="24"/>
      <c r="K404" s="13">
        <v>1</v>
      </c>
      <c r="L404" s="23">
        <v>5</v>
      </c>
      <c r="M404" s="5">
        <v>1</v>
      </c>
      <c r="N404" s="6">
        <v>1</v>
      </c>
      <c r="O404" s="7"/>
      <c r="P404" s="8"/>
      <c r="Q404" s="7"/>
      <c r="R404" s="19">
        <v>2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>
        <v>2</v>
      </c>
      <c r="C405" s="21" t="s">
        <v>235</v>
      </c>
      <c r="D405" s="22">
        <v>3</v>
      </c>
      <c r="E405" s="22">
        <v>25</v>
      </c>
      <c r="F405" s="16" t="s">
        <v>237</v>
      </c>
      <c r="G405" s="23"/>
      <c r="H405" s="23"/>
      <c r="I405" s="16"/>
      <c r="J405" s="24"/>
      <c r="K405" s="13">
        <v>1</v>
      </c>
      <c r="L405" s="23">
        <v>5</v>
      </c>
      <c r="M405" s="5">
        <v>2</v>
      </c>
      <c r="N405" s="6">
        <v>1</v>
      </c>
      <c r="O405" s="7"/>
      <c r="P405" s="8"/>
      <c r="Q405" s="7"/>
      <c r="R405" s="19">
        <v>3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>
        <v>2</v>
      </c>
      <c r="C406" s="21" t="s">
        <v>235</v>
      </c>
      <c r="D406" s="22">
        <v>3</v>
      </c>
      <c r="E406" s="22">
        <v>25</v>
      </c>
      <c r="F406" s="16" t="s">
        <v>237</v>
      </c>
      <c r="G406" s="23"/>
      <c r="H406" s="23"/>
      <c r="I406" s="16"/>
      <c r="J406" s="24"/>
      <c r="K406" s="13">
        <v>1</v>
      </c>
      <c r="L406" s="23">
        <v>5</v>
      </c>
      <c r="M406" s="5">
        <v>1</v>
      </c>
      <c r="N406" s="6">
        <v>1</v>
      </c>
      <c r="O406" s="7"/>
      <c r="P406" s="8"/>
      <c r="Q406" s="7"/>
      <c r="R406" s="19">
        <v>2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>
        <v>2</v>
      </c>
      <c r="C407" s="21" t="s">
        <v>235</v>
      </c>
      <c r="D407" s="22">
        <v>3</v>
      </c>
      <c r="E407" s="22">
        <v>25</v>
      </c>
      <c r="F407" s="16" t="s">
        <v>237</v>
      </c>
      <c r="G407" s="23"/>
      <c r="H407" s="23"/>
      <c r="I407" s="16"/>
      <c r="J407" s="24"/>
      <c r="K407" s="13">
        <v>1</v>
      </c>
      <c r="L407" s="23">
        <v>5</v>
      </c>
      <c r="M407" s="5">
        <v>1</v>
      </c>
      <c r="N407" s="6">
        <v>0</v>
      </c>
      <c r="O407" s="7"/>
      <c r="P407" s="8"/>
      <c r="Q407" s="7"/>
      <c r="R407" s="19">
        <v>1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>
        <v>2</v>
      </c>
      <c r="C408" s="21" t="s">
        <v>235</v>
      </c>
      <c r="D408" s="22">
        <v>3</v>
      </c>
      <c r="E408" s="22">
        <v>25</v>
      </c>
      <c r="F408" s="16" t="s">
        <v>237</v>
      </c>
      <c r="G408" s="23"/>
      <c r="H408" s="23"/>
      <c r="I408" s="16"/>
      <c r="J408" s="24"/>
      <c r="K408" s="13">
        <v>1</v>
      </c>
      <c r="L408" s="23">
        <v>5</v>
      </c>
      <c r="M408" s="5">
        <v>2</v>
      </c>
      <c r="N408" s="6">
        <v>1</v>
      </c>
      <c r="O408" s="7"/>
      <c r="P408" s="8"/>
      <c r="Q408" s="7"/>
      <c r="R408" s="19">
        <v>3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>
        <v>2</v>
      </c>
      <c r="C409" s="21" t="s">
        <v>235</v>
      </c>
      <c r="D409" s="22">
        <v>3</v>
      </c>
      <c r="E409" s="22">
        <v>25</v>
      </c>
      <c r="F409" s="16" t="s">
        <v>237</v>
      </c>
      <c r="G409" s="23"/>
      <c r="H409" s="23"/>
      <c r="I409" s="16"/>
      <c r="J409" s="24"/>
      <c r="K409" s="13">
        <v>1</v>
      </c>
      <c r="L409" s="23">
        <v>5</v>
      </c>
      <c r="M409" s="5">
        <v>2</v>
      </c>
      <c r="N409" s="6">
        <v>1</v>
      </c>
      <c r="O409" s="7"/>
      <c r="P409" s="8"/>
      <c r="Q409" s="7"/>
      <c r="R409" s="19">
        <v>3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>
        <v>2</v>
      </c>
      <c r="C410" s="21" t="s">
        <v>235</v>
      </c>
      <c r="D410" s="22">
        <v>3</v>
      </c>
      <c r="E410" s="22">
        <v>25</v>
      </c>
      <c r="F410" s="16" t="s">
        <v>237</v>
      </c>
      <c r="G410" s="23"/>
      <c r="H410" s="23"/>
      <c r="I410" s="16"/>
      <c r="J410" s="24"/>
      <c r="K410" s="13">
        <v>1</v>
      </c>
      <c r="L410" s="23">
        <v>5</v>
      </c>
      <c r="M410" s="5">
        <v>1</v>
      </c>
      <c r="N410" s="6">
        <v>1</v>
      </c>
      <c r="O410" s="7"/>
      <c r="P410" s="8"/>
      <c r="Q410" s="7"/>
      <c r="R410" s="19">
        <v>2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>
        <v>2</v>
      </c>
      <c r="C411" s="21" t="s">
        <v>235</v>
      </c>
      <c r="D411" s="22">
        <v>3</v>
      </c>
      <c r="E411" s="22">
        <v>25</v>
      </c>
      <c r="F411" s="16" t="s">
        <v>237</v>
      </c>
      <c r="G411" s="23"/>
      <c r="H411" s="23"/>
      <c r="I411" s="16"/>
      <c r="J411" s="24"/>
      <c r="K411" s="13">
        <v>1</v>
      </c>
      <c r="L411" s="23">
        <v>5</v>
      </c>
      <c r="M411" s="5">
        <v>1</v>
      </c>
      <c r="N411" s="6">
        <v>0</v>
      </c>
      <c r="O411" s="7"/>
      <c r="P411" s="8"/>
      <c r="Q411" s="7"/>
      <c r="R411" s="19">
        <v>1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>
        <v>2</v>
      </c>
      <c r="C412" s="21" t="s">
        <v>235</v>
      </c>
      <c r="D412" s="22">
        <v>3</v>
      </c>
      <c r="E412" s="22">
        <v>25</v>
      </c>
      <c r="F412" s="16" t="s">
        <v>237</v>
      </c>
      <c r="G412" s="23"/>
      <c r="H412" s="23"/>
      <c r="I412" s="16"/>
      <c r="J412" s="24"/>
      <c r="K412" s="13">
        <v>1</v>
      </c>
      <c r="L412" s="23">
        <v>5</v>
      </c>
      <c r="M412" s="5">
        <v>2</v>
      </c>
      <c r="N412" s="6">
        <v>1</v>
      </c>
      <c r="O412" s="7"/>
      <c r="P412" s="8"/>
      <c r="Q412" s="7"/>
      <c r="R412" s="19">
        <v>3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>
        <v>2</v>
      </c>
      <c r="C413" s="21" t="s">
        <v>235</v>
      </c>
      <c r="D413" s="22">
        <v>3</v>
      </c>
      <c r="E413" s="22">
        <v>25</v>
      </c>
      <c r="F413" s="16" t="s">
        <v>237</v>
      </c>
      <c r="G413" s="23"/>
      <c r="H413" s="23"/>
      <c r="I413" s="16"/>
      <c r="J413" s="24"/>
      <c r="K413" s="13">
        <v>1</v>
      </c>
      <c r="L413" s="23">
        <v>5</v>
      </c>
      <c r="M413" s="5">
        <v>1</v>
      </c>
      <c r="N413" s="6">
        <v>0</v>
      </c>
      <c r="O413" s="7"/>
      <c r="P413" s="8"/>
      <c r="Q413" s="7"/>
      <c r="R413" s="19">
        <v>1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>
        <v>2</v>
      </c>
      <c r="C414" s="21" t="s">
        <v>235</v>
      </c>
      <c r="D414" s="22">
        <v>3</v>
      </c>
      <c r="E414" s="22">
        <v>25</v>
      </c>
      <c r="F414" s="16" t="s">
        <v>237</v>
      </c>
      <c r="G414" s="23"/>
      <c r="H414" s="23"/>
      <c r="I414" s="16"/>
      <c r="J414" s="24"/>
      <c r="K414" s="13">
        <v>1</v>
      </c>
      <c r="L414" s="23">
        <v>5</v>
      </c>
      <c r="M414" s="5">
        <v>2</v>
      </c>
      <c r="N414" s="6">
        <v>2</v>
      </c>
      <c r="O414" s="7"/>
      <c r="P414" s="8"/>
      <c r="Q414" s="7"/>
      <c r="R414" s="19">
        <v>4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>
        <v>2</v>
      </c>
      <c r="C415" s="21" t="s">
        <v>235</v>
      </c>
      <c r="D415" s="22">
        <v>3</v>
      </c>
      <c r="E415" s="22">
        <v>25</v>
      </c>
      <c r="F415" s="16" t="s">
        <v>237</v>
      </c>
      <c r="G415" s="23"/>
      <c r="H415" s="23"/>
      <c r="I415" s="16"/>
      <c r="J415" s="24"/>
      <c r="K415" s="13">
        <v>1</v>
      </c>
      <c r="L415" s="23">
        <v>5</v>
      </c>
      <c r="M415" s="5">
        <v>0</v>
      </c>
      <c r="N415" s="6">
        <v>1</v>
      </c>
      <c r="O415" s="7"/>
      <c r="P415" s="8"/>
      <c r="Q415" s="7"/>
      <c r="R415" s="19">
        <v>1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>
        <v>2</v>
      </c>
      <c r="C416" s="21" t="s">
        <v>235</v>
      </c>
      <c r="D416" s="22">
        <v>3</v>
      </c>
      <c r="E416" s="22">
        <v>25</v>
      </c>
      <c r="F416" s="16" t="s">
        <v>237</v>
      </c>
      <c r="G416" s="23"/>
      <c r="H416" s="23"/>
      <c r="I416" s="16"/>
      <c r="J416" s="24"/>
      <c r="K416" s="13">
        <v>1</v>
      </c>
      <c r="L416" s="23">
        <v>5</v>
      </c>
      <c r="M416" s="5">
        <v>0</v>
      </c>
      <c r="N416" s="6">
        <v>1</v>
      </c>
      <c r="O416" s="7"/>
      <c r="P416" s="8"/>
      <c r="Q416" s="7"/>
      <c r="R416" s="19">
        <v>1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>
        <v>2</v>
      </c>
      <c r="C417" s="21" t="s">
        <v>235</v>
      </c>
      <c r="D417" s="22">
        <v>3</v>
      </c>
      <c r="E417" s="22">
        <v>25</v>
      </c>
      <c r="F417" s="16" t="s">
        <v>237</v>
      </c>
      <c r="G417" s="23"/>
      <c r="H417" s="23"/>
      <c r="I417" s="16"/>
      <c r="J417" s="24"/>
      <c r="K417" s="13">
        <v>1</v>
      </c>
      <c r="L417" s="23">
        <v>5</v>
      </c>
      <c r="M417" s="5">
        <v>2</v>
      </c>
      <c r="N417" s="6">
        <v>2</v>
      </c>
      <c r="O417" s="7"/>
      <c r="P417" s="8"/>
      <c r="Q417" s="7"/>
      <c r="R417" s="19">
        <v>4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D13" sqref="D1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18" customHeight="1" x14ac:dyDescent="0.15">
      <c r="A3" s="126"/>
      <c r="B3" s="122" t="s">
        <v>46</v>
      </c>
      <c r="C3" s="211" t="str">
        <f>ローデータ!B2</f>
        <v>都島区</v>
      </c>
      <c r="D3" s="212"/>
      <c r="E3" s="212"/>
      <c r="F3" s="213"/>
    </row>
    <row r="4" spans="1:20" ht="18" customHeight="1" x14ac:dyDescent="0.15">
      <c r="A4" s="126"/>
      <c r="B4" s="214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8" customHeight="1" x14ac:dyDescent="0.15">
      <c r="A5" s="126"/>
      <c r="B5" s="214"/>
      <c r="C5" s="127" t="str">
        <f>ローデータ!B4</f>
        <v>令和2年</v>
      </c>
      <c r="D5" s="124">
        <f>ローデータ!C4</f>
        <v>3</v>
      </c>
      <c r="E5" s="124">
        <f>ローデータ!D4</f>
        <v>25</v>
      </c>
      <c r="F5" s="124" t="str">
        <f>ローデータ!E4</f>
        <v>水</v>
      </c>
    </row>
    <row r="6" spans="1:20" ht="18" customHeight="1" x14ac:dyDescent="0.15">
      <c r="A6" s="126"/>
    </row>
    <row r="7" spans="1:20" ht="18" customHeight="1" x14ac:dyDescent="0.15">
      <c r="A7" s="126"/>
      <c r="B7" s="214" t="s">
        <v>227</v>
      </c>
      <c r="C7" s="214"/>
      <c r="E7" t="s">
        <v>230</v>
      </c>
    </row>
    <row r="8" spans="1:20" ht="18" customHeight="1" x14ac:dyDescent="0.15">
      <c r="A8" s="126"/>
      <c r="B8" s="211">
        <f>COUNTIFS(ローデータ!B12:B1011,1)+COUNTIFS(ローデータ!B12:B1011,2)</f>
        <v>406</v>
      </c>
      <c r="C8" s="213"/>
    </row>
    <row r="9" spans="1:20" ht="18" customHeight="1" x14ac:dyDescent="0.15">
      <c r="A9" s="126"/>
      <c r="B9" s="126"/>
    </row>
    <row r="10" spans="1:20" ht="18" customHeight="1" x14ac:dyDescent="0.15">
      <c r="A10" s="126"/>
      <c r="B10" s="126" t="s">
        <v>48</v>
      </c>
    </row>
    <row r="11" spans="1:20" ht="18" customHeight="1" x14ac:dyDescent="0.15">
      <c r="A11" s="126"/>
    </row>
    <row r="12" spans="1:20" ht="18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8" customHeight="1" x14ac:dyDescent="0.15">
      <c r="A13" s="126"/>
      <c r="C13" s="125" t="s">
        <v>51</v>
      </c>
      <c r="D13" s="124">
        <f>COUNTIFS(ローデータ!B12:B1011,1)</f>
        <v>388</v>
      </c>
      <c r="E13" s="124">
        <f>COUNTIFS(ローデータ!B12:B1011,2)</f>
        <v>18</v>
      </c>
      <c r="F13" s="124">
        <f>SUM(D13:E13)</f>
        <v>406</v>
      </c>
    </row>
    <row r="14" spans="1:20" ht="18" customHeight="1" x14ac:dyDescent="0.15">
      <c r="A14" s="126"/>
    </row>
    <row r="15" spans="1:20" ht="14.1" customHeight="1" x14ac:dyDescent="0.15">
      <c r="A15" s="34" t="s">
        <v>225</v>
      </c>
      <c r="T15" s="29" t="s">
        <v>229</v>
      </c>
    </row>
    <row r="16" spans="1:20" ht="14.1" customHeight="1" x14ac:dyDescent="0.15">
      <c r="A16" s="70" t="s">
        <v>46</v>
      </c>
      <c r="B16" s="211" t="str">
        <f>ローデータ!B2</f>
        <v>都島区</v>
      </c>
      <c r="C16" s="212"/>
      <c r="D16" s="212"/>
      <c r="E16" s="213"/>
      <c r="G16" s="222" t="s">
        <v>195</v>
      </c>
      <c r="H16" s="223"/>
      <c r="I16" s="224"/>
      <c r="K16" s="83"/>
      <c r="L16" s="62"/>
    </row>
    <row r="17" spans="1:19" ht="14.1" customHeight="1" x14ac:dyDescent="0.15">
      <c r="A17" s="215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25"/>
      <c r="H17" s="226"/>
      <c r="I17" s="227"/>
      <c r="K17" s="62"/>
      <c r="L17" s="62"/>
    </row>
    <row r="18" spans="1:19" ht="14.1" customHeight="1" x14ac:dyDescent="0.15">
      <c r="A18" s="216"/>
      <c r="B18" s="58" t="str">
        <f>ローデータ!B4</f>
        <v>令和2年</v>
      </c>
      <c r="C18" s="121">
        <f>ローデータ!C4</f>
        <v>3</v>
      </c>
      <c r="D18" s="121">
        <f>ローデータ!D4</f>
        <v>25</v>
      </c>
      <c r="E18" s="121" t="str">
        <f>ローデータ!E4</f>
        <v>水</v>
      </c>
      <c r="G18" s="228">
        <f>COUNTIFS(ローデータ!B12:B1011,2)</f>
        <v>18</v>
      </c>
      <c r="H18" s="228"/>
      <c r="I18" s="228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196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7"/>
      <c r="B23" s="219">
        <v>1</v>
      </c>
      <c r="C23" s="220"/>
      <c r="D23" s="219">
        <v>2</v>
      </c>
      <c r="E23" s="220"/>
      <c r="F23" s="219">
        <v>3</v>
      </c>
      <c r="G23" s="221"/>
      <c r="H23" s="220"/>
      <c r="I23" s="215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18"/>
      <c r="B24" s="229" t="s">
        <v>72</v>
      </c>
      <c r="C24" s="230"/>
      <c r="D24" s="229" t="s">
        <v>74</v>
      </c>
      <c r="E24" s="230"/>
      <c r="F24" s="229" t="s">
        <v>84</v>
      </c>
      <c r="G24" s="231"/>
      <c r="H24" s="230"/>
      <c r="I24" s="216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51</v>
      </c>
      <c r="B25" s="211">
        <f>COUNTIFS(ローデータ!$B$12:$B$1011,2,ローデータ!$K$12:$K$1011,B23)</f>
        <v>18</v>
      </c>
      <c r="C25" s="213"/>
      <c r="D25" s="211">
        <f>COUNTIFS(ローデータ!$B$12:$B$1011,2,ローデータ!$K$12:$K$1011,D23)</f>
        <v>0</v>
      </c>
      <c r="E25" s="213"/>
      <c r="F25" s="211">
        <f>COUNTIFS(ローデータ!$B$12:$B$1011,2,ローデータ!$K$12:$K$1011,F23)</f>
        <v>0</v>
      </c>
      <c r="G25" s="212"/>
      <c r="H25" s="213"/>
      <c r="I25" s="56">
        <f>SUM(B25:H25)</f>
        <v>18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198</v>
      </c>
    </row>
    <row r="28" spans="1:19" ht="14.1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4.1" customHeight="1" x14ac:dyDescent="0.15">
      <c r="A29" s="217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3" t="s">
        <v>50</v>
      </c>
      <c r="I29" s="247"/>
      <c r="J29" s="249" t="s">
        <v>96</v>
      </c>
      <c r="K29" s="251" t="s">
        <v>97</v>
      </c>
      <c r="L29" s="245" t="s">
        <v>98</v>
      </c>
      <c r="M29" s="251" t="s">
        <v>99</v>
      </c>
      <c r="N29" s="245" t="s">
        <v>100</v>
      </c>
      <c r="O29" s="236" t="s">
        <v>50</v>
      </c>
    </row>
    <row r="30" spans="1:19" ht="14.1" customHeight="1" x14ac:dyDescent="0.15">
      <c r="A30" s="232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4"/>
      <c r="H30" s="39"/>
      <c r="I30" s="248"/>
      <c r="J30" s="250"/>
      <c r="K30" s="252"/>
      <c r="L30" s="246"/>
      <c r="M30" s="252"/>
      <c r="N30" s="246"/>
      <c r="O30" s="236"/>
    </row>
    <row r="31" spans="1:19" ht="14.1" customHeight="1" x14ac:dyDescent="0.15">
      <c r="A31" s="218"/>
      <c r="B31" s="238"/>
      <c r="C31" s="238"/>
      <c r="D31" s="240"/>
      <c r="E31" s="242"/>
      <c r="F31" s="244"/>
      <c r="G31" s="235"/>
      <c r="H31" s="39"/>
      <c r="I31" s="73" t="s">
        <v>51</v>
      </c>
      <c r="J31" s="86">
        <f>SUMIFS(ローデータ!M12:M1011,ローデータ!$B$12:$B$1011,2,ローデータ!$K$12:$K$1011,$B$23)</f>
        <v>24</v>
      </c>
      <c r="K31" s="86">
        <f>SUMIFS(ローデータ!N12:N1011,ローデータ!$B$12:$B$1011,2,ローデータ!$K$12:$K$1011,$B$23)</f>
        <v>16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40</v>
      </c>
    </row>
    <row r="32" spans="1:19" ht="14.1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18</v>
      </c>
      <c r="G32" s="56">
        <f>SUM(B32:F32)</f>
        <v>18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4.1" customHeight="1" x14ac:dyDescent="0.15">
      <c r="A36" s="217"/>
      <c r="B36" s="70">
        <v>1</v>
      </c>
      <c r="C36" s="70">
        <v>2</v>
      </c>
      <c r="D36" s="70">
        <v>3</v>
      </c>
      <c r="E36" s="215" t="s">
        <v>50</v>
      </c>
      <c r="F36" s="39"/>
      <c r="I36" s="247"/>
      <c r="J36" s="272" t="s">
        <v>104</v>
      </c>
      <c r="K36" s="253" t="s">
        <v>105</v>
      </c>
      <c r="L36" s="253" t="s">
        <v>98</v>
      </c>
      <c r="M36" s="253" t="s">
        <v>106</v>
      </c>
      <c r="N36" s="255" t="s">
        <v>107</v>
      </c>
      <c r="O36" s="253" t="s">
        <v>36</v>
      </c>
      <c r="P36" s="255" t="s">
        <v>69</v>
      </c>
      <c r="Q36" s="233" t="s">
        <v>50</v>
      </c>
    </row>
    <row r="37" spans="1:17" ht="14.1" customHeight="1" x14ac:dyDescent="0.15">
      <c r="A37" s="218"/>
      <c r="B37" s="74" t="s">
        <v>67</v>
      </c>
      <c r="C37" s="74" t="s">
        <v>66</v>
      </c>
      <c r="D37" s="74" t="s">
        <v>68</v>
      </c>
      <c r="E37" s="216"/>
      <c r="G37" s="39"/>
      <c r="I37" s="248"/>
      <c r="J37" s="273"/>
      <c r="K37" s="254"/>
      <c r="L37" s="254"/>
      <c r="M37" s="254"/>
      <c r="N37" s="256"/>
      <c r="O37" s="254"/>
      <c r="P37" s="256"/>
      <c r="Q37" s="235"/>
    </row>
    <row r="38" spans="1:17" ht="14.1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204</v>
      </c>
    </row>
    <row r="41" spans="1:17" ht="14.1" customHeight="1" x14ac:dyDescent="0.15">
      <c r="A41" s="32" t="s">
        <v>205</v>
      </c>
      <c r="B41" s="40" t="s">
        <v>222</v>
      </c>
    </row>
    <row r="42" spans="1:17" ht="14.1" customHeight="1" x14ac:dyDescent="0.15">
      <c r="A42" s="257"/>
      <c r="B42" s="260" t="s">
        <v>16</v>
      </c>
      <c r="C42" s="261"/>
      <c r="D42" s="261"/>
      <c r="E42" s="261"/>
      <c r="F42" s="262"/>
      <c r="G42" s="263" t="s">
        <v>50</v>
      </c>
      <c r="H42" s="266" t="s">
        <v>13</v>
      </c>
      <c r="I42" s="267"/>
      <c r="J42" s="268"/>
      <c r="K42" s="269" t="s">
        <v>50</v>
      </c>
    </row>
    <row r="43" spans="1:17" ht="14.1" customHeight="1" x14ac:dyDescent="0.15">
      <c r="A43" s="258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4"/>
      <c r="H43" s="64">
        <v>1</v>
      </c>
      <c r="I43" s="63">
        <v>2</v>
      </c>
      <c r="J43" s="63">
        <v>3</v>
      </c>
      <c r="K43" s="270"/>
      <c r="M43" s="39"/>
      <c r="N43" s="39"/>
      <c r="O43" s="39"/>
      <c r="P43" s="39"/>
    </row>
    <row r="44" spans="1:17" ht="14.1" customHeight="1" x14ac:dyDescent="0.15">
      <c r="A44" s="258"/>
      <c r="B44" s="237" t="s">
        <v>65</v>
      </c>
      <c r="C44" s="237" t="s">
        <v>66</v>
      </c>
      <c r="D44" s="274" t="s">
        <v>101</v>
      </c>
      <c r="E44" s="276" t="s">
        <v>102</v>
      </c>
      <c r="F44" s="278" t="s">
        <v>103</v>
      </c>
      <c r="G44" s="264"/>
      <c r="H44" s="280" t="s">
        <v>67</v>
      </c>
      <c r="I44" s="292" t="s">
        <v>66</v>
      </c>
      <c r="J44" s="292" t="s">
        <v>68</v>
      </c>
      <c r="K44" s="270"/>
      <c r="M44" s="39"/>
      <c r="N44" s="39"/>
      <c r="O44" s="39"/>
      <c r="P44" s="39"/>
    </row>
    <row r="45" spans="1:17" ht="14.1" customHeight="1" x14ac:dyDescent="0.15">
      <c r="A45" s="259"/>
      <c r="B45" s="238"/>
      <c r="C45" s="238"/>
      <c r="D45" s="275"/>
      <c r="E45" s="277"/>
      <c r="F45" s="279"/>
      <c r="G45" s="265"/>
      <c r="H45" s="281"/>
      <c r="I45" s="279"/>
      <c r="J45" s="279"/>
      <c r="K45" s="271"/>
      <c r="M45" s="39"/>
      <c r="N45" s="39"/>
      <c r="O45" s="39"/>
      <c r="P45" s="39"/>
    </row>
    <row r="46" spans="1:17" ht="14.1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7"/>
      <c r="B49" s="282" t="s">
        <v>165</v>
      </c>
      <c r="C49" s="283"/>
      <c r="D49" s="283"/>
      <c r="E49" s="283"/>
      <c r="F49" s="284"/>
      <c r="G49" s="285" t="s">
        <v>50</v>
      </c>
      <c r="H49" s="288" t="s">
        <v>71</v>
      </c>
      <c r="I49" s="221"/>
      <c r="J49" s="221"/>
      <c r="K49" s="221"/>
      <c r="L49" s="221"/>
      <c r="M49" s="221"/>
      <c r="N49" s="220"/>
      <c r="O49" s="293" t="s">
        <v>50</v>
      </c>
    </row>
    <row r="50" spans="1:15" ht="14.1" customHeight="1" x14ac:dyDescent="0.15">
      <c r="A50" s="232"/>
      <c r="B50" s="296" t="s">
        <v>96</v>
      </c>
      <c r="C50" s="298" t="s">
        <v>97</v>
      </c>
      <c r="D50" s="300" t="s">
        <v>98</v>
      </c>
      <c r="E50" s="298" t="s">
        <v>99</v>
      </c>
      <c r="F50" s="300" t="s">
        <v>100</v>
      </c>
      <c r="G50" s="286"/>
      <c r="H50" s="302" t="s">
        <v>104</v>
      </c>
      <c r="I50" s="290" t="s">
        <v>105</v>
      </c>
      <c r="J50" s="290" t="s">
        <v>98</v>
      </c>
      <c r="K50" s="290" t="s">
        <v>106</v>
      </c>
      <c r="L50" s="289" t="s">
        <v>107</v>
      </c>
      <c r="M50" s="290" t="s">
        <v>36</v>
      </c>
      <c r="N50" s="289" t="s">
        <v>69</v>
      </c>
      <c r="O50" s="294"/>
    </row>
    <row r="51" spans="1:15" ht="14.1" customHeight="1" x14ac:dyDescent="0.15">
      <c r="A51" s="218"/>
      <c r="B51" s="297"/>
      <c r="C51" s="299"/>
      <c r="D51" s="301"/>
      <c r="E51" s="299"/>
      <c r="F51" s="301"/>
      <c r="G51" s="287"/>
      <c r="H51" s="303"/>
      <c r="I51" s="291"/>
      <c r="J51" s="291"/>
      <c r="K51" s="291"/>
      <c r="L51" s="242"/>
      <c r="M51" s="291"/>
      <c r="N51" s="242"/>
      <c r="O51" s="295"/>
    </row>
    <row r="52" spans="1:15" ht="14.1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11" t="str">
        <f>ローデータ!B2</f>
        <v>都島区</v>
      </c>
      <c r="C2" s="212"/>
      <c r="D2" s="212"/>
      <c r="E2" s="213"/>
      <c r="G2" s="167"/>
      <c r="H2" s="309" t="s">
        <v>94</v>
      </c>
      <c r="I2" s="214"/>
      <c r="K2" s="83"/>
      <c r="L2" s="62"/>
    </row>
    <row r="3" spans="1:19" ht="14.1" customHeight="1" x14ac:dyDescent="0.15">
      <c r="A3" s="215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214"/>
      <c r="I3" s="214"/>
      <c r="K3" s="62"/>
      <c r="L3" s="62"/>
    </row>
    <row r="4" spans="1:19" ht="14.1" customHeight="1" x14ac:dyDescent="0.15">
      <c r="A4" s="216"/>
      <c r="B4" s="162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68"/>
      <c r="H4" s="228">
        <f>COUNTIFS(ローデータ!B12:B1011,1)</f>
        <v>388</v>
      </c>
      <c r="I4" s="228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17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11</v>
      </c>
      <c r="C10" s="56">
        <f>COUNTIFS(ローデータ!$B$12:$B$1011,1,ローデータ!$H$12:$H$1011,C8)</f>
        <v>111</v>
      </c>
      <c r="D10" s="56">
        <f>COUNTIFS(ローデータ!$B$12:$B$1011,1,ローデータ!$H$12:$H$1011,D8)</f>
        <v>67</v>
      </c>
      <c r="E10" s="56">
        <f>COUNTIFS(ローデータ!$B$12:$B$1011,1,ローデータ!$H$12:$H$1011,E8)</f>
        <v>79</v>
      </c>
      <c r="F10" s="56">
        <f>COUNTIFS(ローデータ!$B$12:$B$1011,1,ローデータ!$H$12:$H$1011,F8)</f>
        <v>41</v>
      </c>
      <c r="G10" s="56">
        <f>COUNTIFS(ローデータ!$B$12:$B$1011,1,ローデータ!$H$12:$H$1011,G8)</f>
        <v>29</v>
      </c>
      <c r="H10" s="56">
        <f>COUNTIFS(ローデータ!$B$12:$B$1011,1,ローデータ!$H$12:$H$1011,H8)</f>
        <v>17</v>
      </c>
      <c r="I10" s="56">
        <f>COUNTIFS(ローデータ!$B$12:$B$1011,1,ローデータ!$H$12:$H$1011,I8)</f>
        <v>24</v>
      </c>
      <c r="J10" s="56">
        <f>COUNTIFS(ローデータ!$B$12:$B$1011,1,ローデータ!$H$12:$H$1011,J8)</f>
        <v>9</v>
      </c>
      <c r="K10" s="56">
        <f>SUM(B10:J10)</f>
        <v>388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17"/>
      <c r="B14" s="154">
        <v>1</v>
      </c>
      <c r="C14" s="154">
        <v>2</v>
      </c>
      <c r="D14" s="215" t="s">
        <v>50</v>
      </c>
      <c r="F14" s="217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33" t="s">
        <v>50</v>
      </c>
    </row>
    <row r="15" spans="1:19" ht="14.1" customHeight="1" x14ac:dyDescent="0.15">
      <c r="A15" s="218"/>
      <c r="B15" s="160" t="s">
        <v>63</v>
      </c>
      <c r="C15" s="160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1</v>
      </c>
      <c r="C16" s="56">
        <f>COUNTIFS(ローデータ!$B$12:$B$1011,1,ローデータ!$I$12:$I$1011,C14)</f>
        <v>387</v>
      </c>
      <c r="D16" s="56">
        <f>SUM(B16:C16)</f>
        <v>388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65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1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11">
        <f>COUNTIFS(ローデータ!$B$12:$B$1011,1,ローデータ!$K$12:$K$1011,B21)</f>
        <v>205</v>
      </c>
      <c r="C23" s="213"/>
      <c r="D23" s="211">
        <f>COUNTIFS(ローデータ!$B$12:$B$1011,1,ローデータ!$K$12:$K$1011,D21)</f>
        <v>131</v>
      </c>
      <c r="E23" s="213"/>
      <c r="F23" s="211">
        <f>COUNTIFS(ローデータ!$B$12:$B$1011,1,ローデータ!$K$12:$K$1011,F21)</f>
        <v>52</v>
      </c>
      <c r="G23" s="212"/>
      <c r="H23" s="213"/>
      <c r="I23" s="56">
        <f>SUM(B23:H23)</f>
        <v>388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17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61" t="s">
        <v>51</v>
      </c>
      <c r="J29" s="86">
        <f>SUMIFS(ローデータ!M12:M1011,ローデータ!$B$12:$B$1011,1,ローデータ!$K$12:$K$1011,$B$21)</f>
        <v>39</v>
      </c>
      <c r="K29" s="86">
        <f>SUMIFS(ローデータ!N12:N1011,ローデータ!$B$12:$B$1011,1,ローデータ!$K$12:$K$1011,$B$21)</f>
        <v>122</v>
      </c>
      <c r="L29" s="86">
        <f>SUMIFS(ローデータ!O12:O1011,ローデータ!$B$12:$B$1011,1,ローデータ!$K$12:$K$1011,$B$21)</f>
        <v>66</v>
      </c>
      <c r="M29" s="86">
        <f>SUMIFS(ローデータ!P12:P1011,ローデータ!$B$12:$B$1011,1,ローデータ!$K$12:$K$1011,$B$21)</f>
        <v>22</v>
      </c>
      <c r="N29" s="86">
        <f>SUMIFS(ローデータ!Q12:Q1011,ローデータ!$B$12:$B$1011,1,ローデータ!$K$12:$K$1011,$B$21)</f>
        <v>0</v>
      </c>
      <c r="O29" s="86">
        <f>SUM(J29:N29)</f>
        <v>249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193</v>
      </c>
      <c r="C30" s="56">
        <f>COUNTIFS(ローデータ!$B$12:$B$1011,1,ローデータ!$K$12:$K$1011,$B$21,ローデータ!$L$12:$L$1011,C27)</f>
        <v>11</v>
      </c>
      <c r="D30" s="56">
        <f>COUNTIFS(ローデータ!$B$12:$B$1011,1,ローデータ!$K$12:$K$1011,$B$21,ローデータ!$L$12:$L$1011,D27)</f>
        <v>1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0</v>
      </c>
      <c r="G30" s="56">
        <f>SUM(B30:F30)</f>
        <v>205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17"/>
      <c r="B34" s="154">
        <v>1</v>
      </c>
      <c r="C34" s="154">
        <v>2</v>
      </c>
      <c r="D34" s="15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60" t="s">
        <v>67</v>
      </c>
      <c r="C35" s="160" t="s">
        <v>66</v>
      </c>
      <c r="D35" s="160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125</v>
      </c>
      <c r="C36" s="56">
        <f>COUNTIFS(ローデータ!$B$12:$B$1011,1,ローデータ!$K$12:$K$1011,$D$21,ローデータ!$S$12:$S$1011,C34)</f>
        <v>5</v>
      </c>
      <c r="D36" s="56">
        <f>COUNTIFS(ローデータ!$B$12:$B$1011,1,ローデータ!$K$12:$K$1011,$D$21,ローデータ!$S$12:$S$1011,D34)</f>
        <v>1</v>
      </c>
      <c r="E36" s="56">
        <f>SUM(B36:D36)</f>
        <v>131</v>
      </c>
      <c r="I36" s="161" t="s">
        <v>51</v>
      </c>
      <c r="J36" s="56">
        <f>SUMIFS(ローデータ!T12:T1011,ローデータ!$B$12:$B$1011,1,ローデータ!$K$12:$K$1011,$D$21)</f>
        <v>3</v>
      </c>
      <c r="K36" s="56">
        <f>SUMIFS(ローデータ!U12:U1011,ローデータ!$B$12:$B$1011,1,ローデータ!$K$12:$K$1011,$D$21)</f>
        <v>60</v>
      </c>
      <c r="L36" s="56">
        <f>SUMIFS(ローデータ!V12:V1011,ローデータ!$B$12:$B$1011,1,ローデータ!$K$12:$K$1011,$D$21)</f>
        <v>5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34</v>
      </c>
      <c r="O36" s="56">
        <f>SUMIFS(ローデータ!Y12:Y1011,ローデータ!$B$12:$B$1011,1,ローデータ!$K$12:$K$1011,$D$21)</f>
        <v>61</v>
      </c>
      <c r="P36" s="56">
        <f>SUMIFS(ローデータ!Z12:Z1011,ローデータ!$B$12:$B$1011,1,ローデータ!$K$12:$K$1011,$D$21)</f>
        <v>0</v>
      </c>
      <c r="Q36" s="56">
        <f>SUM(J36:P36)</f>
        <v>163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52</v>
      </c>
      <c r="C44" s="86">
        <f>COUNTIFS(ローデータ!$B$12:$B$1011,1,ローデータ!$K$12:$K$1011,$F$21,ローデータ!$L$12:$L$1011,C41)</f>
        <v>0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52</v>
      </c>
      <c r="H44" s="89">
        <f>COUNTIFS(ローデータ!$B$12:$B$1011,1,ローデータ!$K$12:$K$1011,$F$21,ローデータ!$S$12:$S$1011,H41)</f>
        <v>52</v>
      </c>
      <c r="I44" s="90">
        <f>COUNTIFS(ローデータ!$B$12:$B$1011,1,ローデータ!$K$12:$K$1011,$F$21,ローデータ!$S$12:$S$1011,I41)</f>
        <v>0</v>
      </c>
      <c r="J44" s="90">
        <f>COUNTIFS(ローデータ!$B$12:$B$1011,1,ローデータ!$K$12:$K$1011,$F$21,ローデータ!$S$12:$S$1011,J41)</f>
        <v>0</v>
      </c>
      <c r="K44" s="90">
        <f>SUM(H44:J44)</f>
        <v>52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5</v>
      </c>
      <c r="C50" s="91">
        <f>SUMIFS(ローデータ!N12:N1011,ローデータ!$B$12:$B$1011,1,ローデータ!$K$12:$K$1011,$F$21)</f>
        <v>38</v>
      </c>
      <c r="D50" s="91">
        <f>SUMIFS(ローデータ!O12:O1011,ローデータ!$B$12:$B$1011,1,ローデータ!$K$12:$K$1011,$F$21)</f>
        <v>17</v>
      </c>
      <c r="E50" s="92">
        <f>SUMIFS(ローデータ!P12:P1011,ローデータ!$B$12:$B$1011,1,ローデータ!$K$12:$K$1011,$F$21)</f>
        <v>1</v>
      </c>
      <c r="F50" s="91">
        <f>SUMIFS(ローデータ!Q12:Q1011,ローデータ!$B$12:$B$1011,1,ローデータ!$K$12:$K$1011,$F$21)</f>
        <v>0</v>
      </c>
      <c r="G50" s="93">
        <f>SUM(B50:F50)</f>
        <v>61</v>
      </c>
      <c r="H50" s="94">
        <f>SUMIFS(ローデータ!T12:T1011,ローデータ!$B$12:$B$1011,1,ローデータ!$K$12:$K$1011,$F$21)</f>
        <v>3</v>
      </c>
      <c r="I50" s="91">
        <f>SUMIFS(ローデータ!U12:U1011,ローデータ!$B$12:$B$1011,1,ローデータ!$K$12:$K$1011,$F$21)</f>
        <v>40</v>
      </c>
      <c r="J50" s="91">
        <f>SUMIFS(ローデータ!V12:V1011,ローデータ!$B$12:$B$1011,1,ローデータ!$K$12:$K$1011,$F$21)</f>
        <v>17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25</v>
      </c>
      <c r="M50" s="91">
        <f>SUMIFS(ローデータ!Y12:Y1011,ローデータ!$B$12:$B$1011,1,ローデータ!$K$12:$K$1011,$F$21)</f>
        <v>0</v>
      </c>
      <c r="N50" s="91">
        <f>SUMIFS(ローデータ!Z12:Z1011,ローデータ!$B$12:$B$1011,1,ローデータ!$K$12:$K$1011,$F$21)</f>
        <v>0</v>
      </c>
      <c r="O50" s="95">
        <f>SUM(H50:N50)</f>
        <v>85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11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11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110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1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111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67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67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79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79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41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41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29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29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17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17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24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24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9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9</v>
      </c>
    </row>
    <row r="68" spans="1:15" ht="14.1" customHeight="1" thickTop="1" x14ac:dyDescent="0.15">
      <c r="A68" s="400" t="s">
        <v>50</v>
      </c>
      <c r="B68" s="401"/>
      <c r="C68" s="100">
        <f>SUM(C59:C67)</f>
        <v>387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1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388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61">
        <v>1</v>
      </c>
      <c r="B75" s="50" t="s">
        <v>54</v>
      </c>
      <c r="C75" s="211">
        <f>COUNTIFS(ローデータ!$B$12:$B$1011,1,ローデータ!$H$12:$H$1011,$A$75,ローデータ!$K$12:$K$1011,C73)</f>
        <v>5</v>
      </c>
      <c r="D75" s="213"/>
      <c r="E75" s="211">
        <f>COUNTIFS(ローデータ!$B$12:$B$1011,1,ローデータ!$H$12:$H$1011,$A$75,ローデータ!$K$12:$K$1011,E73)</f>
        <v>3</v>
      </c>
      <c r="F75" s="213"/>
      <c r="G75" s="211">
        <f>COUNTIFS(ローデータ!$B$12:$B$1011,1,ローデータ!$H$12:$H$1011,$A$75,ローデータ!$K$12:$K$1011,G73)</f>
        <v>3</v>
      </c>
      <c r="H75" s="212"/>
      <c r="I75" s="212"/>
      <c r="J75" s="104">
        <f t="shared" ref="J75:J84" si="2">SUM(C75:I75)</f>
        <v>11</v>
      </c>
    </row>
    <row r="76" spans="1:15" ht="14.1" customHeight="1" x14ac:dyDescent="0.15">
      <c r="A76" s="161">
        <v>2</v>
      </c>
      <c r="B76" s="50" t="s">
        <v>55</v>
      </c>
      <c r="C76" s="211">
        <f>COUNTIFS(ローデータ!$B$12:$B$1011,1,ローデータ!$H$12:$H$1011,$A$76,ローデータ!$K$12:$K$1011,C73)</f>
        <v>41</v>
      </c>
      <c r="D76" s="213"/>
      <c r="E76" s="211">
        <f>COUNTIFS(ローデータ!$B$12:$B$1011,1,ローデータ!$H$12:$H$1011,$A$76,ローデータ!$K$12:$K$1011,E73)</f>
        <v>49</v>
      </c>
      <c r="F76" s="213"/>
      <c r="G76" s="211">
        <f>COUNTIFS(ローデータ!$B$12:$B$1011,1,ローデータ!$H$12:$H$1011,$A$76,ローデータ!$K$12:$K$1011,G73)</f>
        <v>21</v>
      </c>
      <c r="H76" s="212"/>
      <c r="I76" s="212"/>
      <c r="J76" s="104">
        <f t="shared" si="2"/>
        <v>111</v>
      </c>
    </row>
    <row r="77" spans="1:15" ht="14.1" customHeight="1" x14ac:dyDescent="0.15">
      <c r="A77" s="161">
        <v>3</v>
      </c>
      <c r="B77" s="50" t="s">
        <v>56</v>
      </c>
      <c r="C77" s="211">
        <f>COUNTIFS(ローデータ!$B$12:$B$1011,1,ローデータ!$H$12:$H$1011,$A$77,ローデータ!$K$12:$K$1011,C73)</f>
        <v>35</v>
      </c>
      <c r="D77" s="213"/>
      <c r="E77" s="211">
        <f>COUNTIFS(ローデータ!$B$12:$B$1011,1,ローデータ!$H$12:$H$1011,$A$77,ローデータ!$K$12:$K$1011,E73)</f>
        <v>24</v>
      </c>
      <c r="F77" s="213"/>
      <c r="G77" s="211">
        <f>COUNTIFS(ローデータ!$B$12:$B$1011,1,ローデータ!$H$12:$H$1011,$A$77,ローデータ!$K$12:$K$1011,G73)</f>
        <v>8</v>
      </c>
      <c r="H77" s="212"/>
      <c r="I77" s="212"/>
      <c r="J77" s="104">
        <f t="shared" si="2"/>
        <v>67</v>
      </c>
    </row>
    <row r="78" spans="1:15" ht="14.1" customHeight="1" x14ac:dyDescent="0.15">
      <c r="A78" s="161">
        <v>4</v>
      </c>
      <c r="B78" s="50" t="s">
        <v>57</v>
      </c>
      <c r="C78" s="211">
        <f>COUNTIFS(ローデータ!$B$12:$B$1011,1,ローデータ!$H$12:$H$1011,$A$78,ローデータ!$K$12:$K$1011,C73)</f>
        <v>46</v>
      </c>
      <c r="D78" s="213"/>
      <c r="E78" s="211">
        <f>COUNTIFS(ローデータ!$B$12:$B$1011,1,ローデータ!$H$12:$H$1011,$A$78,ローデータ!$K$12:$K$1011,E73)</f>
        <v>22</v>
      </c>
      <c r="F78" s="213"/>
      <c r="G78" s="211">
        <f>COUNTIFS(ローデータ!$B$12:$B$1011,1,ローデータ!$H$12:$H$1011,$A$78,ローデータ!$K$12:$K$1011,G73)</f>
        <v>11</v>
      </c>
      <c r="H78" s="212"/>
      <c r="I78" s="212"/>
      <c r="J78" s="104">
        <f t="shared" si="2"/>
        <v>79</v>
      </c>
    </row>
    <row r="79" spans="1:15" ht="14.1" customHeight="1" x14ac:dyDescent="0.15">
      <c r="A79" s="161">
        <v>5</v>
      </c>
      <c r="B79" s="50" t="s">
        <v>58</v>
      </c>
      <c r="C79" s="211">
        <f>COUNTIFS(ローデータ!$B$12:$B$1011,1,ローデータ!$H$12:$H$1011,$A$79,ローデータ!$K$12:$K$1011,C73)</f>
        <v>23</v>
      </c>
      <c r="D79" s="213"/>
      <c r="E79" s="211">
        <f>COUNTIFS(ローデータ!$B$12:$B$1011,1,ローデータ!$H$12:$H$1011,$A$79,ローデータ!$K$12:$K$1011,E73)</f>
        <v>12</v>
      </c>
      <c r="F79" s="213"/>
      <c r="G79" s="211">
        <f>COUNTIFS(ローデータ!$B$12:$B$1011,1,ローデータ!$H$12:$H$1011,$A$79,ローデータ!$K$12:$K$1011,G73)</f>
        <v>6</v>
      </c>
      <c r="H79" s="212"/>
      <c r="I79" s="212"/>
      <c r="J79" s="104">
        <f t="shared" si="2"/>
        <v>41</v>
      </c>
    </row>
    <row r="80" spans="1:15" ht="14.1" customHeight="1" x14ac:dyDescent="0.15">
      <c r="A80" s="161">
        <v>6</v>
      </c>
      <c r="B80" s="50" t="s">
        <v>59</v>
      </c>
      <c r="C80" s="211">
        <f>COUNTIFS(ローデータ!$B$12:$B$1011,1,ローデータ!$H$12:$H$1011,$A$80,ローデータ!$K$12:$K$1011,C73)</f>
        <v>21</v>
      </c>
      <c r="D80" s="213"/>
      <c r="E80" s="211">
        <f>COUNTIFS(ローデータ!$B$12:$B$1011,1,ローデータ!$H$12:$H$1011,$A$80,ローデータ!$K$12:$K$1011,E73)</f>
        <v>7</v>
      </c>
      <c r="F80" s="213"/>
      <c r="G80" s="211">
        <f>COUNTIFS(ローデータ!$B$12:$B$1011,1,ローデータ!$H$12:$H$1011,$A$80,ローデータ!$K$12:$K$1011,G73)</f>
        <v>1</v>
      </c>
      <c r="H80" s="212"/>
      <c r="I80" s="212"/>
      <c r="J80" s="104">
        <f t="shared" si="2"/>
        <v>29</v>
      </c>
    </row>
    <row r="81" spans="1:17" ht="14.1" customHeight="1" x14ac:dyDescent="0.15">
      <c r="A81" s="161">
        <v>7</v>
      </c>
      <c r="B81" s="50" t="s">
        <v>60</v>
      </c>
      <c r="C81" s="211">
        <f>COUNTIFS(ローデータ!$B$12:$B$1011,1,ローデータ!$H$12:$H$1011,$A$81,ローデータ!$K$12:$K$1011,C73)</f>
        <v>11</v>
      </c>
      <c r="D81" s="213"/>
      <c r="E81" s="211">
        <f>COUNTIFS(ローデータ!$B$12:$B$1011,1,ローデータ!$H$12:$H$1011,$A$81,ローデータ!$K$12:$K$1011,E73)</f>
        <v>5</v>
      </c>
      <c r="F81" s="213"/>
      <c r="G81" s="211">
        <f>COUNTIFS(ローデータ!$B$12:$B$1011,1,ローデータ!$H$12:$H$1011,$A$81,ローデータ!$K$12:$K$1011,G73)</f>
        <v>1</v>
      </c>
      <c r="H81" s="212"/>
      <c r="I81" s="212"/>
      <c r="J81" s="104">
        <f t="shared" si="2"/>
        <v>17</v>
      </c>
    </row>
    <row r="82" spans="1:17" ht="14.1" customHeight="1" x14ac:dyDescent="0.15">
      <c r="A82" s="161">
        <v>8</v>
      </c>
      <c r="B82" s="50" t="s">
        <v>61</v>
      </c>
      <c r="C82" s="211">
        <f>COUNTIFS(ローデータ!$B$12:$B$1011,1,ローデータ!$H$12:$H$1011,$A$82,ローデータ!$K$12:$K$1011,C73)</f>
        <v>17</v>
      </c>
      <c r="D82" s="213"/>
      <c r="E82" s="211">
        <f>COUNTIFS(ローデータ!$B$12:$B$1011,1,ローデータ!$H$12:$H$1011,$A$82,ローデータ!$K$12:$K$1011,E73)</f>
        <v>6</v>
      </c>
      <c r="F82" s="213"/>
      <c r="G82" s="211">
        <f>COUNTIFS(ローデータ!$B$12:$B$1011,1,ローデータ!$H$12:$H$1011,$A$82,ローデータ!$K$12:$K$1011,G73)</f>
        <v>1</v>
      </c>
      <c r="H82" s="212"/>
      <c r="I82" s="212"/>
      <c r="J82" s="104">
        <f t="shared" si="2"/>
        <v>24</v>
      </c>
    </row>
    <row r="83" spans="1:17" ht="14.1" customHeight="1" thickBot="1" x14ac:dyDescent="0.2">
      <c r="A83" s="159">
        <v>9</v>
      </c>
      <c r="B83" s="68" t="s">
        <v>62</v>
      </c>
      <c r="C83" s="397">
        <f>COUNTIFS(ローデータ!$B$12:$B$1011,1,ローデータ!$H$12:$H$1011,$A$83,ローデータ!$K$12:$K$1011,C73)</f>
        <v>6</v>
      </c>
      <c r="D83" s="398"/>
      <c r="E83" s="397">
        <f>COUNTIFS(ローデータ!$B$12:$B$1011,1,ローデータ!$H$12:$H$1011,$A$83,ローデータ!$K$12:$K$1011,E73)</f>
        <v>3</v>
      </c>
      <c r="F83" s="398"/>
      <c r="G83" s="399">
        <f>COUNTIFS(ローデータ!$B$12:$B$1011,1,ローデータ!$H$12:$H$1011,$A$83,ローデータ!$K$12:$K$1011,G73)</f>
        <v>0</v>
      </c>
      <c r="H83" s="399"/>
      <c r="I83" s="397"/>
      <c r="J83" s="105">
        <f t="shared" si="2"/>
        <v>9</v>
      </c>
    </row>
    <row r="84" spans="1:17" ht="14.1" customHeight="1" thickTop="1" x14ac:dyDescent="0.15">
      <c r="A84" s="400" t="s">
        <v>50</v>
      </c>
      <c r="B84" s="401"/>
      <c r="C84" s="402">
        <f>SUM(C75:D83)</f>
        <v>205</v>
      </c>
      <c r="D84" s="403"/>
      <c r="E84" s="402">
        <f>SUM(E75:F83)</f>
        <v>131</v>
      </c>
      <c r="F84" s="403"/>
      <c r="G84" s="404">
        <f>SUM(G75:I83)</f>
        <v>52</v>
      </c>
      <c r="H84" s="404"/>
      <c r="I84" s="402"/>
      <c r="J84" s="106">
        <f t="shared" si="2"/>
        <v>388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0</v>
      </c>
      <c r="M92" s="88">
        <f>SUMIFS(ローデータ!$N$12:$N$1011,ローデータ!$B$12:$B$1011,1,ローデータ!$K$12:$K$1011,$B$21,ローデータ!$H$12:$H$1011,J92)</f>
        <v>6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6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5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5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5</v>
      </c>
      <c r="M93" s="88">
        <f>SUMIFS(ローデータ!$N$12:$N$1011,ローデータ!$B$12:$B$1011,1,ローデータ!$K$12:$K$1011,$B$21,ローデータ!$H$12:$H$1011,J93)</f>
        <v>33</v>
      </c>
      <c r="N93" s="88">
        <f>SUMIFS(ローデータ!$O$12:$O$1011,ローデータ!$B$12:$B$1011,1,ローデータ!$K$12:$K$1011,$B$21,ローデータ!$H$12:$H$1011,J93)</f>
        <v>4</v>
      </c>
      <c r="O93" s="88">
        <f>SUMIFS(ローデータ!$P$12:$P$1011,ローデータ!$B$12:$B$1011,1,ローデータ!$K$12:$K$1011,$B$21,ローデータ!$H$12:$H$1011,J93)</f>
        <v>0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42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40</v>
      </c>
      <c r="D94" s="56">
        <f>COUNTIFS(ローデータ!$B$12:$B$1011,1,ローデータ!$K$12:$K$1011,$B$21,ローデータ!$L$12:$L$1011,$D$90,ローデータ!$H$12:$H$1011,A94)</f>
        <v>1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41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8</v>
      </c>
      <c r="M94" s="88">
        <f>SUMIFS(ローデータ!$N$12:$N$1011,ローデータ!$B$12:$B$1011,1,ローデータ!$K$12:$K$1011,$B$21,ローデータ!$H$12:$H$1011,J94)</f>
        <v>18</v>
      </c>
      <c r="N94" s="88">
        <f>SUMIFS(ローデータ!$O$12:$O$1011,ローデータ!$B$12:$B$1011,1,ローデータ!$K$12:$K$1011,$B$21,ローデータ!$H$12:$H$1011,J94)</f>
        <v>11</v>
      </c>
      <c r="O94" s="88">
        <f>SUMIFS(ローデータ!$P$12:$P$1011,ローデータ!$B$12:$B$1011,1,ローデータ!$K$12:$K$1011,$B$21,ローデータ!$H$12:$H$1011,J94)</f>
        <v>3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40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35</v>
      </c>
      <c r="D95" s="56">
        <f>COUNTIFS(ローデータ!$B$12:$B$1011,1,ローデータ!$K$12:$K$1011,$B$21,ローデータ!$L$12:$L$1011,$D$90,ローデータ!$H$12:$H$1011,A95)</f>
        <v>0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35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9</v>
      </c>
      <c r="M95" s="88">
        <f>SUMIFS(ローデータ!$N$12:$N$1011,ローデータ!$B$12:$B$1011,1,ローデータ!$K$12:$K$1011,$B$21,ローデータ!$H$12:$H$1011,J95)</f>
        <v>25</v>
      </c>
      <c r="N95" s="88">
        <f>SUMIFS(ローデータ!$O$12:$O$1011,ローデータ!$B$12:$B$1011,1,ローデータ!$K$12:$K$1011,$B$21,ローデータ!$H$12:$H$1011,J95)</f>
        <v>13</v>
      </c>
      <c r="O95" s="88">
        <f>SUMIFS(ローデータ!$P$12:$P$1011,ローデータ!$B$12:$B$1011,1,ローデータ!$K$12:$K$1011,$B$21,ローデータ!$H$12:$H$1011,J95)</f>
        <v>10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57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43</v>
      </c>
      <c r="D96" s="56">
        <f>COUNTIFS(ローデータ!$B$12:$B$1011,1,ローデータ!$K$12:$K$1011,$B$21,ローデータ!$L$12:$L$1011,$D$90,ローデータ!$H$12:$H$1011,A96)</f>
        <v>3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46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6</v>
      </c>
      <c r="M96" s="88">
        <f>SUMIFS(ローデータ!$N$12:$N$1011,ローデータ!$B$12:$B$1011,1,ローデータ!$K$12:$K$1011,$B$21,ローデータ!$H$12:$H$1011,J96)</f>
        <v>11</v>
      </c>
      <c r="N96" s="88">
        <f>SUMIFS(ローデータ!$O$12:$O$1011,ローデータ!$B$12:$B$1011,1,ローデータ!$K$12:$K$1011,$B$21,ローデータ!$H$12:$H$1011,J96)</f>
        <v>10</v>
      </c>
      <c r="O96" s="88">
        <f>SUMIFS(ローデータ!$P$12:$P$1011,ローデータ!$B$12:$B$1011,1,ローデータ!$K$12:$K$1011,$B$21,ローデータ!$H$12:$H$1011,J96)</f>
        <v>3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30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22</v>
      </c>
      <c r="D97" s="56">
        <f>COUNTIFS(ローデータ!$B$12:$B$1011,1,ローデータ!$K$12:$K$1011,$B$21,ローデータ!$L$12:$L$1011,$D$90,ローデータ!$H$12:$H$1011,A97)</f>
        <v>1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23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4</v>
      </c>
      <c r="M97" s="88">
        <f>SUMIFS(ローデータ!$N$12:$N$1011,ローデータ!$B$12:$B$1011,1,ローデータ!$K$12:$K$1011,$B$21,ローデータ!$H$12:$H$1011,J97)</f>
        <v>9</v>
      </c>
      <c r="N97" s="88">
        <f>SUMIFS(ローデータ!$O$12:$O$1011,ローデータ!$B$12:$B$1011,1,ローデータ!$K$12:$K$1011,$B$21,ローデータ!$H$12:$H$1011,J97)</f>
        <v>13</v>
      </c>
      <c r="O97" s="88">
        <f>SUMIFS(ローデータ!$P$12:$P$1011,ローデータ!$B$12:$B$1011,1,ローデータ!$K$12:$K$1011,$B$21,ローデータ!$H$12:$H$1011,J97)</f>
        <v>5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31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18</v>
      </c>
      <c r="D98" s="56">
        <f>COUNTIFS(ローデータ!$B$12:$B$1011,1,ローデータ!$K$12:$K$1011,$B$21,ローデータ!$L$12:$L$1011,$D$90,ローデータ!$H$12:$H$1011,A98)</f>
        <v>2</v>
      </c>
      <c r="E98" s="56">
        <f>COUNTIFS(ローデータ!$B$12:$B$1011,1,ローデータ!$K$12:$K$1011,$B$21,ローデータ!$L$12:$L$1011,$E$90,ローデータ!$H$12:$H$1011,A98)</f>
        <v>1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21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3</v>
      </c>
      <c r="M98" s="88">
        <f>SUMIFS(ローデータ!$N$12:$N$1011,ローデータ!$B$12:$B$1011,1,ローデータ!$K$12:$K$1011,$B$21,ローデータ!$H$12:$H$1011,J98)</f>
        <v>8</v>
      </c>
      <c r="N98" s="88">
        <f>SUMIFS(ローデータ!$O$12:$O$1011,ローデータ!$B$12:$B$1011,1,ローデータ!$K$12:$K$1011,$B$21,ローデータ!$H$12:$H$1011,J98)</f>
        <v>3</v>
      </c>
      <c r="O98" s="88">
        <f>SUMIFS(ローデータ!$P$12:$P$1011,ローデータ!$B$12:$B$1011,1,ローデータ!$K$12:$K$1011,$B$21,ローデータ!$H$12:$H$1011,J98)</f>
        <v>0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14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10</v>
      </c>
      <c r="D99" s="56">
        <f>COUNTIFS(ローデータ!$B$12:$B$1011,1,ローデータ!$K$12:$K$1011,$B$21,ローデータ!$L$12:$L$1011,$D$90,ローデータ!$H$12:$H$1011,A99)</f>
        <v>1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11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2</v>
      </c>
      <c r="M99" s="88">
        <f>SUMIFS(ローデータ!$N$12:$N$1011,ローデータ!$B$12:$B$1011,1,ローデータ!$K$12:$K$1011,$B$21,ローデータ!$H$12:$H$1011,J99)</f>
        <v>10</v>
      </c>
      <c r="N99" s="88">
        <f>SUMIFS(ローデータ!$O$12:$O$1011,ローデータ!$B$12:$B$1011,1,ローデータ!$K$12:$K$1011,$B$21,ローデータ!$H$12:$H$1011,J99)</f>
        <v>8</v>
      </c>
      <c r="O99" s="88">
        <f>SUMIFS(ローデータ!$P$12:$P$1011,ローデータ!$B$12:$B$1011,1,ローデータ!$K$12:$K$1011,$B$21,ローデータ!$H$12:$H$1011,J99)</f>
        <v>1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21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15</v>
      </c>
      <c r="D100" s="56">
        <f>COUNTIFS(ローデータ!$B$12:$B$1011,1,ローデータ!$K$12:$K$1011,$B$21,ローデータ!$L$12:$L$1011,$D$90,ローデータ!$H$12:$H$1011,A100)</f>
        <v>2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17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2</v>
      </c>
      <c r="M100" s="88">
        <f>SUMIFS(ローデータ!$N$12:$N$1011,ローデータ!$B$12:$B$1011,1,ローデータ!$K$12:$K$1011,$B$21,ローデータ!$H$12:$H$1011,J100)</f>
        <v>2</v>
      </c>
      <c r="N100" s="88">
        <f>SUMIFS(ローデータ!$O$12:$O$1011,ローデータ!$B$12:$B$1011,1,ローデータ!$K$12:$K$1011,$B$21,ローデータ!$H$12:$H$1011,J100)</f>
        <v>4</v>
      </c>
      <c r="O100" s="88">
        <f>SUMIFS(ローデータ!$P$12:$P$1011,ローデータ!$B$12:$B$1011,1,ローデータ!$K$12:$K$1011,$B$21,ローデータ!$H$12:$H$1011,J100)</f>
        <v>0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8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5</v>
      </c>
      <c r="D101" s="56">
        <f>COUNTIFS(ローデータ!$B$12:$B$1011,1,ローデータ!$K$12:$K$1011,$B$21,ローデータ!$L$12:$L$1011,$D$90,ローデータ!$H$12:$H$1011,A101)</f>
        <v>1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6</v>
      </c>
      <c r="J101" s="155" t="s">
        <v>50</v>
      </c>
      <c r="K101" s="156"/>
      <c r="L101" s="103">
        <f>SUM(L92:L100)</f>
        <v>39</v>
      </c>
      <c r="M101" s="103">
        <f>SUM(M92:M100)</f>
        <v>122</v>
      </c>
      <c r="N101" s="103">
        <f>SUM(N92:N100)</f>
        <v>66</v>
      </c>
      <c r="O101" s="103">
        <f>SUM(O92:O100)</f>
        <v>22</v>
      </c>
      <c r="P101" s="103">
        <f>SUM(P92:P100)</f>
        <v>0</v>
      </c>
      <c r="Q101" s="103">
        <f t="shared" si="3"/>
        <v>249</v>
      </c>
    </row>
    <row r="102" spans="1:17" ht="14.1" customHeight="1" x14ac:dyDescent="0.15">
      <c r="A102" s="155" t="s">
        <v>50</v>
      </c>
      <c r="B102" s="156"/>
      <c r="C102" s="56">
        <f>SUM(C93:C101)</f>
        <v>193</v>
      </c>
      <c r="D102" s="56">
        <f>SUM(D93:D101)</f>
        <v>11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205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54">
        <v>1</v>
      </c>
      <c r="D107" s="154">
        <v>2</v>
      </c>
      <c r="E107" s="15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60" t="s">
        <v>67</v>
      </c>
      <c r="D108" s="160" t="s">
        <v>66</v>
      </c>
      <c r="E108" s="160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3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3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2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3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5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49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49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1</v>
      </c>
      <c r="K110" s="109">
        <f>SUMIFS(ローデータ!$U$12:$U$1011,ローデータ!$B$12:$B$1011,1,ローデータ!$K$12:$K$1011,$D$21,ローデータ!$H$12:$H$1011,H110)</f>
        <v>32</v>
      </c>
      <c r="L110" s="109">
        <f>SUMIFS(ローデータ!$V$12:$V$1011,ローデータ!$B$12:$B$1011,1,ローデータ!$K$12:$K$1011,$D$21,ローデータ!$H$12:$H$1011,H110)</f>
        <v>2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18</v>
      </c>
      <c r="O110" s="109">
        <f>SUMIFS(ローデータ!$Y$12:$Y$1011,ローデータ!$B$12:$B$1011,1,ローデータ!$K$12:$K$1011,$D$21,ローデータ!$H$12:$H$1011,H110)</f>
        <v>10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63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24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0</v>
      </c>
      <c r="F111" s="110">
        <f t="shared" si="6"/>
        <v>24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0</v>
      </c>
      <c r="K111" s="109">
        <f>SUMIFS(ローデータ!$U$12:$U$1011,ローデータ!$B$12:$B$1011,1,ローデータ!$K$12:$K$1011,$D$21,ローデータ!$H$12:$H$1011,H111)</f>
        <v>12</v>
      </c>
      <c r="L111" s="109">
        <f>SUMIFS(ローデータ!$V$12:$V$1011,ローデータ!$B$12:$B$1011,1,ローデータ!$K$12:$K$1011,$D$21,ローデータ!$H$12:$H$1011,H111)</f>
        <v>0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3</v>
      </c>
      <c r="O111" s="109">
        <f>SUMIFS(ローデータ!$Y$12:$Y$1011,ローデータ!$B$12:$B$1011,1,ローデータ!$K$12:$K$1011,$D$21,ローデータ!$H$12:$H$1011,H111)</f>
        <v>14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29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19</v>
      </c>
      <c r="D112" s="109">
        <f>COUNTIFS(ローデータ!$B$12:$B$1011,1,ローデータ!$K$12:$K$1011,$D$21,ローデータ!$S$12:$S$1011,$D$107,ローデータ!$H$12:$H$1011,A112)</f>
        <v>2</v>
      </c>
      <c r="E112" s="109">
        <f>COUNTIFS(ローデータ!$B$12:$B$1011,1,ローデータ!$K$12:$K$1011,$D$21,ローデータ!$S$12:$S$1011,$E$107,ローデータ!$H$12:$H$1011,A112)</f>
        <v>1</v>
      </c>
      <c r="F112" s="110">
        <f t="shared" si="6"/>
        <v>22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2</v>
      </c>
      <c r="K112" s="109">
        <f>SUMIFS(ローデータ!$U$12:$U$1011,ローデータ!$B$12:$B$1011,1,ローデータ!$K$12:$K$1011,$D$21,ローデータ!$H$12:$H$1011,H112)</f>
        <v>4</v>
      </c>
      <c r="L112" s="109">
        <f>SUMIFS(ローデータ!$V$12:$V$1011,ローデータ!$B$12:$B$1011,1,ローデータ!$K$12:$K$1011,$D$21,ローデータ!$H$12:$H$1011,H112)</f>
        <v>0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2</v>
      </c>
      <c r="O112" s="109">
        <f>SUMIFS(ローデータ!$Y$12:$Y$1011,ローデータ!$B$12:$B$1011,1,ローデータ!$K$12:$K$1011,$D$21,ローデータ!$H$12:$H$1011,H112)</f>
        <v>16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24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12</v>
      </c>
      <c r="D113" s="109">
        <f>COUNTIFS(ローデータ!$B$12:$B$1011,1,ローデータ!$K$12:$K$1011,$D$21,ローデータ!$S$12:$S$1011,$D$107,ローデータ!$H$12:$H$1011,A113)</f>
        <v>0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12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0</v>
      </c>
      <c r="K113" s="109">
        <f>SUMIFS(ローデータ!$U$12:$U$1011,ローデータ!$B$12:$B$1011,1,ローデータ!$K$12:$K$1011,$D$21,ローデータ!$H$12:$H$1011,H113)</f>
        <v>4</v>
      </c>
      <c r="L113" s="109">
        <f>SUMIFS(ローデータ!$V$12:$V$1011,ローデータ!$B$12:$B$1011,1,ローデータ!$K$12:$K$1011,$D$21,ローデータ!$H$12:$H$1011,H113)</f>
        <v>0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5</v>
      </c>
      <c r="O113" s="109">
        <f>SUMIFS(ローデータ!$Y$12:$Y$1011,ローデータ!$B$12:$B$1011,1,ローデータ!$K$12:$K$1011,$D$21,ローデータ!$H$12:$H$1011,H113)</f>
        <v>6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15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5</v>
      </c>
      <c r="D114" s="109">
        <f>COUNTIFS(ローデータ!$B$12:$B$1011,1,ローデータ!$K$12:$K$1011,$D$21,ローデータ!$S$12:$S$1011,$D$107,ローデータ!$H$12:$H$1011,A114)</f>
        <v>2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7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3</v>
      </c>
      <c r="L114" s="109">
        <f>SUMIFS(ローデータ!$V$12:$V$1011,ローデータ!$B$12:$B$1011,1,ローデータ!$K$12:$K$1011,$D$21,ローデータ!$H$12:$H$1011,H114)</f>
        <v>1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1</v>
      </c>
      <c r="O114" s="109">
        <f>SUMIFS(ローデータ!$Y$12:$Y$1011,ローデータ!$B$12:$B$1011,1,ローデータ!$K$12:$K$1011,$D$21,ローデータ!$H$12:$H$1011,H114)</f>
        <v>5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10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5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5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2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3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5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5</v>
      </c>
      <c r="D116" s="109">
        <f>COUNTIFS(ローデータ!$B$12:$B$1011,1,ローデータ!$K$12:$K$1011,$D$21,ローデータ!$S$12:$S$1011,$D$107,ローデータ!$H$12:$H$1011,A116)</f>
        <v>1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6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1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2</v>
      </c>
      <c r="O116" s="109">
        <f>SUMIFS(ローデータ!$Y$12:$Y$1011,ローデータ!$B$12:$B$1011,1,ローデータ!$K$12:$K$1011,$D$21,ローデータ!$H$12:$H$1011,H116)</f>
        <v>4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7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3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3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2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3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5</v>
      </c>
    </row>
    <row r="118" spans="1:17" ht="14.1" customHeight="1" x14ac:dyDescent="0.15">
      <c r="A118" s="313" t="s">
        <v>50</v>
      </c>
      <c r="B118" s="315"/>
      <c r="C118" s="109">
        <f>SUM(C109:C117)</f>
        <v>125</v>
      </c>
      <c r="D118" s="109">
        <f t="shared" ref="D118:E118" si="7">SUM(D109:D117)</f>
        <v>5</v>
      </c>
      <c r="E118" s="109">
        <f t="shared" si="7"/>
        <v>1</v>
      </c>
      <c r="F118" s="109">
        <f>SUM(C118:E118)</f>
        <v>131</v>
      </c>
      <c r="G118" s="78"/>
      <c r="H118" s="313" t="s">
        <v>50</v>
      </c>
      <c r="I118" s="315"/>
      <c r="J118" s="109">
        <f t="shared" ref="J118:P118" si="8">SUM(J109:J117)</f>
        <v>3</v>
      </c>
      <c r="K118" s="109">
        <f t="shared" si="8"/>
        <v>60</v>
      </c>
      <c r="L118" s="109">
        <f t="shared" si="8"/>
        <v>5</v>
      </c>
      <c r="M118" s="109">
        <f t="shared" si="8"/>
        <v>0</v>
      </c>
      <c r="N118" s="109">
        <f t="shared" si="8"/>
        <v>34</v>
      </c>
      <c r="O118" s="109">
        <f t="shared" si="8"/>
        <v>61</v>
      </c>
      <c r="P118" s="109">
        <f t="shared" si="8"/>
        <v>0</v>
      </c>
      <c r="Q118" s="109">
        <f t="shared" si="5"/>
        <v>163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3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3</v>
      </c>
      <c r="I127" s="115">
        <f>COUNTIFS(ローデータ!$B$12:$B$1011,1,ローデータ!$K$12:$K$1011,$F$21,ローデータ!$S$12:$S$1011,$I$124,ローデータ!$H$12:$H$1011,A127)</f>
        <v>3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3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21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21</v>
      </c>
      <c r="I128" s="115">
        <f>COUNTIFS(ローデータ!$B$12:$B$1011,1,ローデータ!$K$12:$K$1011,$F$21,ローデータ!$S$12:$S$1011,$I$124,ローデータ!$H$12:$H$1011,A128)</f>
        <v>21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21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8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8</v>
      </c>
      <c r="I129" s="115">
        <f>COUNTIFS(ローデータ!$B$12:$B$1011,1,ローデータ!$K$12:$K$1011,$F$21,ローデータ!$S$12:$S$1011,$I$124,ローデータ!$H$12:$H$1011,A129)</f>
        <v>8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8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11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11</v>
      </c>
      <c r="I130" s="115">
        <f>COUNTIFS(ローデータ!$B$12:$B$1011,1,ローデータ!$K$12:$K$1011,$F$21,ローデータ!$S$12:$S$1011,$I$124,ローデータ!$H$12:$H$1011,A130)</f>
        <v>11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11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6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6</v>
      </c>
      <c r="I131" s="115">
        <f>COUNTIFS(ローデータ!$B$12:$B$1011,1,ローデータ!$K$12:$K$1011,$F$21,ローデータ!$S$12:$S$1011,$I$124,ローデータ!$H$12:$H$1011,A131)</f>
        <v>6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6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1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COUNTIFS(ローデータ!$B$12:$B$1011,1,ローデータ!$K$12:$K$1011,$F$21,ローデータ!$S$12:$S$1011,$I$124,ローデータ!$H$12:$H$1011,A132)</f>
        <v>1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1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1</v>
      </c>
      <c r="I133" s="115">
        <f>COUNTIFS(ローデータ!$B$12:$B$1011,1,ローデータ!$K$12:$K$1011,$F$21,ローデータ!$S$12:$S$1011,$I$124,ローデータ!$H$12:$H$1011,A133)</f>
        <v>1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1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COUNTIFS(ローデータ!$B$12:$B$1011,1,ローデータ!$K$12:$K$1011,$F$21,ローデータ!$S$12:$S$1011,$I$124,ローデータ!$H$12:$H$1011,A134)</f>
        <v>1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52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52</v>
      </c>
      <c r="I136" s="111">
        <f>SUM(I127:I135)</f>
        <v>52</v>
      </c>
      <c r="J136" s="109">
        <f>SUM(J127:J135)</f>
        <v>0</v>
      </c>
      <c r="K136" s="109">
        <f>SUM(K127:K135)</f>
        <v>0</v>
      </c>
      <c r="L136" s="109">
        <f t="shared" si="9"/>
        <v>52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1</v>
      </c>
      <c r="D143" s="91">
        <f>SUMIFS(ローデータ!$N$12:$N$1011,ローデータ!$B$12:$B$1011,1,ローデータ!$K$12:$K$1011,$F$21,ローデータ!$H$12:$H$1011,A143)</f>
        <v>3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4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3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3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1</v>
      </c>
      <c r="D144" s="91">
        <f>SUMIFS(ローデータ!$N$12:$N$1011,ローデータ!$B$12:$B$1011,1,ローデータ!$K$12:$K$1011,$F$21,ローデータ!$H$12:$H$1011,A144)</f>
        <v>21</v>
      </c>
      <c r="E144" s="91">
        <f>SUMIFS(ローデータ!$O$12:$O$1011,ローデータ!$B$12:$B$1011,1,ローデータ!$K$12:$K$1011,$F$21,ローデータ!$H$12:$H$1011,A144)</f>
        <v>1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23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23</v>
      </c>
      <c r="K144" s="91">
        <f>SUMIFS(ローデータ!$V$12:$V$1011,ローデータ!$B$12:$B$1011,1,ローデータ!$K$12:$K$1011,$F$21,ローデータ!$H$12:$H$1011,A144)</f>
        <v>0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19</v>
      </c>
      <c r="N144" s="91">
        <f>SUMIFS(ローデータ!$Y$12:$Y$1011,ローデータ!$B$12:$B$1011,1,ローデータ!$K$12:$K$1011,$F$21,ローデータ!$H$12:$H$1011,A144)</f>
        <v>0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42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1</v>
      </c>
      <c r="D145" s="91">
        <f>SUMIFS(ローデータ!$N$12:$N$1011,ローデータ!$B$12:$B$1011,1,ローデータ!$K$12:$K$1011,$F$21,ローデータ!$H$12:$H$1011,A145)</f>
        <v>7</v>
      </c>
      <c r="E145" s="91">
        <f>SUMIFS(ローデータ!$O$12:$O$1011,ローデータ!$B$12:$B$1011,1,ローデータ!$K$12:$K$1011,$F$21,ローデータ!$H$12:$H$1011,A145)</f>
        <v>1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9</v>
      </c>
      <c r="I145" s="94">
        <f>SUMIFS(ローデータ!$T$12:$T$1011,ローデータ!$B$12:$B$1011,1,ローデータ!$K$12:$K$1011,$F$21,ローデータ!$H$12:$H$1011,A145)</f>
        <v>1</v>
      </c>
      <c r="J145" s="91">
        <f>SUMIFS(ローデータ!$U$12:$U$1011,ローデータ!$B$12:$B$1011,1,ローデータ!$K$12:$K$1011,$F$21,ローデータ!$H$12:$H$1011,A145)</f>
        <v>7</v>
      </c>
      <c r="K145" s="91">
        <f>SUMIFS(ローデータ!$V$12:$V$1011,ローデータ!$B$12:$B$1011,1,ローデータ!$K$12:$K$1011,$F$21,ローデータ!$H$12:$H$1011,A145)</f>
        <v>3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4</v>
      </c>
      <c r="N145" s="91">
        <f>SUMIFS(ローデータ!$Y$12:$Y$1011,ローデータ!$B$12:$B$1011,1,ローデータ!$K$12:$K$1011,$F$21,ローデータ!$H$12:$H$1011,A145)</f>
        <v>0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15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2</v>
      </c>
      <c r="D146" s="91">
        <f>SUMIFS(ローデータ!$N$12:$N$1011,ローデータ!$B$12:$B$1011,1,ローデータ!$K$12:$K$1011,$F$21,ローデータ!$H$12:$H$1011,A146)</f>
        <v>5</v>
      </c>
      <c r="E146" s="91">
        <f>SUMIFS(ローデータ!$O$12:$O$1011,ローデータ!$B$12:$B$1011,1,ローデータ!$K$12:$K$1011,$F$21,ローデータ!$H$12:$H$1011,A146)</f>
        <v>8</v>
      </c>
      <c r="F146" s="92">
        <f>SUMIFS(ローデータ!$P$12:$P$1011,ローデータ!$B$12:$B$1011,1,ローデータ!$K$12:$K$1011,$F$21,ローデータ!$H$12:$H$1011,A146)</f>
        <v>1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16</v>
      </c>
      <c r="I146" s="94">
        <f>SUMIFS(ローデータ!$T$12:$T$1011,ローデータ!$B$12:$B$1011,1,ローデータ!$K$12:$K$1011,$F$21,ローデータ!$H$12:$H$1011,A146)</f>
        <v>2</v>
      </c>
      <c r="J146" s="91">
        <f>SUMIFS(ローデータ!$U$12:$U$1011,ローデータ!$B$12:$B$1011,1,ローデータ!$K$12:$K$1011,$F$21,ローデータ!$H$12:$H$1011,A146)</f>
        <v>5</v>
      </c>
      <c r="K146" s="91">
        <f>SUMIFS(ローデータ!$V$12:$V$1011,ローデータ!$B$12:$B$1011,1,ローデータ!$K$12:$K$1011,$F$21,ローデータ!$H$12:$H$1011,A146)</f>
        <v>5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1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13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2</v>
      </c>
      <c r="E147" s="91">
        <f>SUMIFS(ローデータ!$O$12:$O$1011,ローデータ!$B$12:$B$1011,1,ローデータ!$K$12:$K$1011,$F$21,ローデータ!$H$12:$H$1011,A147)</f>
        <v>4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6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2</v>
      </c>
      <c r="K147" s="91">
        <f>SUMIFS(ローデータ!$V$12:$V$1011,ローデータ!$B$12:$B$1011,1,ローデータ!$K$12:$K$1011,$F$21,ローデータ!$H$12:$H$1011,A147)</f>
        <v>6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1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9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0</v>
      </c>
      <c r="E148" s="91">
        <f>SUMIFS(ローデータ!$O$12:$O$1011,ローデータ!$B$12:$B$1011,1,ローデータ!$K$12:$K$1011,$F$21,ローデータ!$H$12:$H$1011,A148)</f>
        <v>1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1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1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1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1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1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1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5</v>
      </c>
      <c r="D152" s="56">
        <f>SUM(D143:D151)</f>
        <v>38</v>
      </c>
      <c r="E152" s="56">
        <f>SUM(E143:E151)</f>
        <v>17</v>
      </c>
      <c r="F152" s="56">
        <f>SUM(F143:F151)</f>
        <v>1</v>
      </c>
      <c r="G152" s="56">
        <f>SUM(G143:G151)</f>
        <v>0</v>
      </c>
      <c r="H152" s="116">
        <f t="shared" ref="H152" si="14">SUM(C152:G152)</f>
        <v>61</v>
      </c>
      <c r="I152" s="56">
        <f t="shared" ref="I152:O152" si="15">SUM(I143:I151)</f>
        <v>3</v>
      </c>
      <c r="J152" s="56">
        <f t="shared" si="15"/>
        <v>40</v>
      </c>
      <c r="K152" s="56">
        <f t="shared" si="15"/>
        <v>17</v>
      </c>
      <c r="L152" s="56">
        <f t="shared" si="15"/>
        <v>0</v>
      </c>
      <c r="M152" s="56">
        <f t="shared" si="15"/>
        <v>25</v>
      </c>
      <c r="N152" s="56">
        <f t="shared" si="15"/>
        <v>0</v>
      </c>
      <c r="O152" s="56">
        <f t="shared" si="15"/>
        <v>0</v>
      </c>
      <c r="P152" s="56">
        <f t="shared" si="13"/>
        <v>85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63" t="s">
        <v>85</v>
      </c>
      <c r="C159" s="306" t="s">
        <v>87</v>
      </c>
      <c r="D159" s="307"/>
      <c r="E159" s="308"/>
      <c r="F159" s="211">
        <f>COUNTIFS(ローデータ!$B$12:$B$1011,1,ローデータ!$I$12:$I$1011,$C$14,ローデータ!$K$12:$K$1011,F157)</f>
        <v>205</v>
      </c>
      <c r="G159" s="213"/>
      <c r="H159" s="211">
        <f>COUNTIFS(ローデータ!$B$12:$B$1011,1,ローデータ!$I$12:$I$1011,$C$14,ローデータ!$K$12:$K$1011,H157)</f>
        <v>131</v>
      </c>
      <c r="I159" s="213"/>
      <c r="J159" s="211">
        <f>COUNTIFS(ローデータ!$B$12:$B$1011,1,ローデータ!$I$12:$I$1011,$C$14,ローデータ!$K$12:$K$1011,J157)</f>
        <v>51</v>
      </c>
      <c r="K159" s="212"/>
      <c r="L159" s="213"/>
      <c r="M159" s="56">
        <f t="shared" ref="M159:M171" si="16">SUM(F159:L159)</f>
        <v>387</v>
      </c>
    </row>
    <row r="160" spans="1:16" ht="14.1" customHeight="1" x14ac:dyDescent="0.15">
      <c r="A160" s="311"/>
      <c r="B160" s="316" t="s">
        <v>86</v>
      </c>
      <c r="C160" s="157">
        <v>1</v>
      </c>
      <c r="D160" s="304" t="s">
        <v>75</v>
      </c>
      <c r="E160" s="305"/>
      <c r="F160" s="211">
        <f>COUNTIFS(ローデータ!$B$12:$B$1011,1,ローデータ!$I$12:$I$1011,$B$14,ローデータ!$J$12:$J$1011,C160,ローデータ!$K$12:$K$1011,$F$157)</f>
        <v>0</v>
      </c>
      <c r="G160" s="213"/>
      <c r="H160" s="211">
        <f>COUNTIFS(ローデータ!$B$12:$B$1011,1,ローデータ!$I$12:$I$1011,$B$14,ローデータ!$J$12:$J$1011,C160,ローデータ!$K$12:$K$1011,$H$157)</f>
        <v>0</v>
      </c>
      <c r="I160" s="213"/>
      <c r="J160" s="211">
        <f>COUNTIFS(ローデータ!$B$12:$B$1011,1,ローデータ!$I$12:$I$1011,$B$14,ローデータ!$J$12:$J$1011,C160,ローデータ!$K$12:$K$1011,$J$157)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57">
        <v>2</v>
      </c>
      <c r="D161" s="304" t="s">
        <v>76</v>
      </c>
      <c r="E161" s="305"/>
      <c r="F161" s="211">
        <f>COUNTIFS(ローデータ!$B$12:$B$1011,1,ローデータ!$I$12:$I$1011,$B$14,ローデータ!$J$12:$J$1011,C161,ローデータ!$K$12:$K$1011,$F$157)</f>
        <v>0</v>
      </c>
      <c r="G161" s="213"/>
      <c r="H161" s="211">
        <f>COUNTIFS(ローデータ!$B$12:$B$1011,1,ローデータ!$I$12:$I$1011,$B$14,ローデータ!$J$12:$J$1011,C161,ローデータ!$K$12:$K$1011,$H$157)</f>
        <v>0</v>
      </c>
      <c r="I161" s="213"/>
      <c r="J161" s="211">
        <f>COUNTIFS(ローデータ!$B$12:$B$1011,1,ローデータ!$I$12:$I$1011,$B$14,ローデータ!$J$12:$J$1011,C161,ローデータ!$K$12:$K$1011,$J$157)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57">
        <v>3</v>
      </c>
      <c r="D162" s="304" t="s">
        <v>77</v>
      </c>
      <c r="E162" s="305"/>
      <c r="F162" s="211">
        <f>COUNTIFS(ローデータ!$B$12:$B$1011,1,ローデータ!$I$12:$I$1011,$B$14,ローデータ!$J$12:$J$1011,C162,ローデータ!$K$12:$K$1011,$F$157)</f>
        <v>0</v>
      </c>
      <c r="G162" s="213"/>
      <c r="H162" s="211">
        <f>COUNTIFS(ローデータ!$B$12:$B$1011,1,ローデータ!$I$12:$I$1011,$B$14,ローデータ!$J$12:$J$1011,C162,ローデータ!$K$12:$K$1011,$H$157)</f>
        <v>0</v>
      </c>
      <c r="I162" s="213"/>
      <c r="J162" s="211">
        <f>COUNTIFS(ローデータ!$B$12:$B$1011,1,ローデータ!$I$12:$I$1011,$B$14,ローデータ!$J$12:$J$1011,C162,ローデータ!$K$12:$K$1011,$J$157)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57">
        <v>4</v>
      </c>
      <c r="D163" s="304" t="s">
        <v>110</v>
      </c>
      <c r="E163" s="305"/>
      <c r="F163" s="211">
        <f>COUNTIFS(ローデータ!$B$12:$B$1011,1,ローデータ!$I$12:$I$1011,$B$14,ローデータ!$J$12:$J$1011,C163,ローデータ!$K$12:$K$1011,$F$157)</f>
        <v>0</v>
      </c>
      <c r="G163" s="213"/>
      <c r="H163" s="211">
        <f>COUNTIFS(ローデータ!$B$12:$B$1011,1,ローデータ!$I$12:$I$1011,$B$14,ローデータ!$J$12:$J$1011,C163,ローデータ!$K$12:$K$1011,$H$157)</f>
        <v>0</v>
      </c>
      <c r="I163" s="213"/>
      <c r="J163" s="211">
        <f>COUNTIFS(ローデータ!$B$12:$B$1011,1,ローデータ!$I$12:$I$1011,$B$14,ローデータ!$J$12:$J$1011,C163,ローデータ!$K$12:$K$1011,$J$157)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57">
        <v>5</v>
      </c>
      <c r="D164" s="304" t="s">
        <v>78</v>
      </c>
      <c r="E164" s="305"/>
      <c r="F164" s="211">
        <f>COUNTIFS(ローデータ!$B$12:$B$1011,1,ローデータ!$I$12:$I$1011,$B$14,ローデータ!$J$12:$J$1011,C164,ローデータ!$K$12:$K$1011,$F$157)</f>
        <v>0</v>
      </c>
      <c r="G164" s="213"/>
      <c r="H164" s="211">
        <f>COUNTIFS(ローデータ!$B$12:$B$1011,1,ローデータ!$I$12:$I$1011,$B$14,ローデータ!$J$12:$J$1011,C164,ローデータ!$K$12:$K$1011,$H$157)</f>
        <v>0</v>
      </c>
      <c r="I164" s="213"/>
      <c r="J164" s="211">
        <f>COUNTIFS(ローデータ!$B$12:$B$1011,1,ローデータ!$I$12:$I$1011,$B$14,ローデータ!$J$12:$J$1011,C164,ローデータ!$K$12:$K$1011,$J$157)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57">
        <v>6</v>
      </c>
      <c r="D165" s="304" t="s">
        <v>79</v>
      </c>
      <c r="E165" s="305"/>
      <c r="F165" s="211">
        <f>COUNTIFS(ローデータ!$B$12:$B$1011,1,ローデータ!$I$12:$I$1011,$B$14,ローデータ!$J$12:$J$1011,C165,ローデータ!$K$12:$K$1011,$F$157)</f>
        <v>0</v>
      </c>
      <c r="G165" s="213"/>
      <c r="H165" s="211">
        <f>COUNTIFS(ローデータ!$B$12:$B$1011,1,ローデータ!$I$12:$I$1011,$B$14,ローデータ!$J$12:$J$1011,C165,ローデータ!$K$12:$K$1011,$H$157)</f>
        <v>0</v>
      </c>
      <c r="I165" s="213"/>
      <c r="J165" s="211">
        <f>COUNTIFS(ローデータ!$B$12:$B$1011,1,ローデータ!$I$12:$I$1011,$B$14,ローデータ!$J$12:$J$1011,C165,ローデータ!$K$12:$K$1011,$J$157)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57">
        <v>7</v>
      </c>
      <c r="D166" s="304" t="s">
        <v>80</v>
      </c>
      <c r="E166" s="305"/>
      <c r="F166" s="211">
        <f>COUNTIFS(ローデータ!$B$12:$B$1011,1,ローデータ!$I$12:$I$1011,$B$14,ローデータ!$J$12:$J$1011,C166,ローデータ!$K$12:$K$1011,$F$157)</f>
        <v>0</v>
      </c>
      <c r="G166" s="213"/>
      <c r="H166" s="211">
        <f>COUNTIFS(ローデータ!$B$12:$B$1011,1,ローデータ!$I$12:$I$1011,$B$14,ローデータ!$J$12:$J$1011,C166,ローデータ!$K$12:$K$1011,$H$157)</f>
        <v>0</v>
      </c>
      <c r="I166" s="213"/>
      <c r="J166" s="211">
        <f>COUNTIFS(ローデータ!$B$12:$B$1011,1,ローデータ!$I$12:$I$1011,$B$14,ローデータ!$J$12:$J$1011,C166,ローデータ!$K$12:$K$1011,$J$157)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57">
        <v>8</v>
      </c>
      <c r="D167" s="304" t="s">
        <v>81</v>
      </c>
      <c r="E167" s="305"/>
      <c r="F167" s="211">
        <f>COUNTIFS(ローデータ!$B$12:$B$1011,1,ローデータ!$I$12:$I$1011,$B$14,ローデータ!$J$12:$J$1011,C167,ローデータ!$K$12:$K$1011,$F$157)</f>
        <v>0</v>
      </c>
      <c r="G167" s="213"/>
      <c r="H167" s="211">
        <f>COUNTIFS(ローデータ!$B$12:$B$1011,1,ローデータ!$I$12:$I$1011,$B$14,ローデータ!$J$12:$J$1011,C167,ローデータ!$K$12:$K$1011,$H$157)</f>
        <v>0</v>
      </c>
      <c r="I167" s="213"/>
      <c r="J167" s="211">
        <f>COUNTIFS(ローデータ!$B$12:$B$1011,1,ローデータ!$I$12:$I$1011,$B$14,ローデータ!$J$12:$J$1011,C167,ローデータ!$K$12:$K$1011,$J$157)</f>
        <v>1</v>
      </c>
      <c r="K167" s="212"/>
      <c r="L167" s="213"/>
      <c r="M167" s="56">
        <f t="shared" si="16"/>
        <v>1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57">
        <v>9</v>
      </c>
      <c r="D168" s="304" t="s">
        <v>82</v>
      </c>
      <c r="E168" s="305"/>
      <c r="F168" s="211">
        <f>COUNTIFS(ローデータ!$B$12:$B$1011,1,ローデータ!$I$12:$I$1011,$B$14,ローデータ!$J$12:$J$1011,C168,ローデータ!$K$12:$K$1011,$F$157)</f>
        <v>0</v>
      </c>
      <c r="G168" s="213"/>
      <c r="H168" s="211">
        <f>COUNTIFS(ローデータ!$B$12:$B$1011,1,ローデータ!$I$12:$I$1011,$B$14,ローデータ!$J$12:$J$1011,C168,ローデータ!$K$12:$K$1011,$H$157)</f>
        <v>0</v>
      </c>
      <c r="I168" s="213"/>
      <c r="J168" s="211">
        <f>COUNTIFS(ローデータ!$B$12:$B$1011,1,ローデータ!$I$12:$I$1011,$B$14,ローデータ!$J$12:$J$1011,C168,ローデータ!$K$12:$K$1011,$J$157)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57">
        <v>10</v>
      </c>
      <c r="D169" s="304" t="s">
        <v>111</v>
      </c>
      <c r="E169" s="305"/>
      <c r="F169" s="211">
        <f>COUNTIFS(ローデータ!$B$12:$B$1011,1,ローデータ!$I$12:$I$1011,$B$14,ローデータ!$J$12:$J$1011,C169,ローデータ!$K$12:$K$1011,$F$157)</f>
        <v>0</v>
      </c>
      <c r="G169" s="213"/>
      <c r="H169" s="211">
        <f>COUNTIFS(ローデータ!$B$12:$B$1011,1,ローデータ!$I$12:$I$1011,$B$14,ローデータ!$J$12:$J$1011,C169,ローデータ!$K$12:$K$1011,$H$157)</f>
        <v>0</v>
      </c>
      <c r="I169" s="213"/>
      <c r="J169" s="211">
        <f>COUNTIFS(ローデータ!$B$12:$B$1011,1,ローデータ!$I$12:$I$1011,$B$14,ローデータ!$J$12:$J$1011,C169,ローデータ!$K$12:$K$1011,$J$157)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57">
        <v>11</v>
      </c>
      <c r="D170" s="304" t="s">
        <v>83</v>
      </c>
      <c r="E170" s="305"/>
      <c r="F170" s="211">
        <f>COUNTIFS(ローデータ!$B$12:$B$1011,1,ローデータ!$I$12:$I$1011,$B$14,ローデータ!$J$12:$J$1011,C170,ローデータ!$K$12:$K$1011,$F$157)</f>
        <v>0</v>
      </c>
      <c r="G170" s="213"/>
      <c r="H170" s="211">
        <f>COUNTIFS(ローデータ!$B$12:$B$1011,1,ローデータ!$I$12:$I$1011,$B$14,ローデータ!$J$12:$J$1011,C170,ローデータ!$K$12:$K$1011,$H$157)</f>
        <v>0</v>
      </c>
      <c r="I170" s="213"/>
      <c r="J170" s="211">
        <f>COUNTIFS(ローデータ!$B$12:$B$1011,1,ローデータ!$I$12:$I$1011,$B$14,ローデータ!$J$12:$J$1011,C170,ローデータ!$K$12:$K$1011,$J$157)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205</v>
      </c>
      <c r="G171" s="213"/>
      <c r="H171" s="211">
        <f>SUM(H159:I170)</f>
        <v>131</v>
      </c>
      <c r="I171" s="213"/>
      <c r="J171" s="211">
        <f>SUM(J159:L170)</f>
        <v>52</v>
      </c>
      <c r="K171" s="212"/>
      <c r="L171" s="213"/>
      <c r="M171" s="56">
        <f t="shared" si="16"/>
        <v>388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COUNTIFS(ローデータ!$B$12:$B$1011,1,ローデータ!$I$12:$I$1011,$C$14,ローデータ!$K$12:$K$1011,$B$21,ローデータ!$L$12:$L$1011,F176)</f>
        <v>193</v>
      </c>
      <c r="G179" s="56">
        <f>COUNTIFS(ローデータ!$B$12:$B$1011,1,ローデータ!$I$12:$I$1011,$C$14,ローデータ!$K$12:$K$1011,$B$21,ローデータ!$L$12:$L$1011,G176)</f>
        <v>11</v>
      </c>
      <c r="H179" s="56">
        <f>COUNTIFS(ローデータ!$B$12:$B$1011,1,ローデータ!$I$12:$I$1011,$C$14,ローデータ!$K$12:$K$1011,$B$21,ローデータ!$L$12:$L$1011,H176)</f>
        <v>1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0</v>
      </c>
      <c r="K179" s="107">
        <f t="shared" ref="K179:K191" si="17">SUM(F179:J179)</f>
        <v>205</v>
      </c>
      <c r="L179" s="9"/>
    </row>
    <row r="180" spans="1:13" ht="14.1" customHeight="1" x14ac:dyDescent="0.15">
      <c r="A180" s="311"/>
      <c r="B180" s="316" t="s">
        <v>86</v>
      </c>
      <c r="C180" s="157">
        <v>1</v>
      </c>
      <c r="D180" s="304" t="s">
        <v>75</v>
      </c>
      <c r="E180" s="305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57">
        <v>2</v>
      </c>
      <c r="D181" s="304" t="s">
        <v>76</v>
      </c>
      <c r="E181" s="305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57">
        <v>3</v>
      </c>
      <c r="D182" s="304" t="s">
        <v>77</v>
      </c>
      <c r="E182" s="305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57">
        <v>4</v>
      </c>
      <c r="D183" s="304" t="s">
        <v>110</v>
      </c>
      <c r="E183" s="305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57">
        <v>5</v>
      </c>
      <c r="D184" s="304" t="s">
        <v>78</v>
      </c>
      <c r="E184" s="305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57">
        <v>6</v>
      </c>
      <c r="D185" s="304" t="s">
        <v>79</v>
      </c>
      <c r="E185" s="305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57">
        <v>7</v>
      </c>
      <c r="D186" s="304" t="s">
        <v>80</v>
      </c>
      <c r="E186" s="305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57">
        <v>8</v>
      </c>
      <c r="D187" s="304" t="s">
        <v>81</v>
      </c>
      <c r="E187" s="305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57">
        <v>9</v>
      </c>
      <c r="D188" s="304" t="s">
        <v>82</v>
      </c>
      <c r="E188" s="305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57">
        <v>10</v>
      </c>
      <c r="D189" s="304" t="s">
        <v>111</v>
      </c>
      <c r="E189" s="305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57">
        <v>11</v>
      </c>
      <c r="D190" s="304" t="s">
        <v>83</v>
      </c>
      <c r="E190" s="305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193</v>
      </c>
      <c r="G191" s="56">
        <f>SUM(G179:G190)</f>
        <v>11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205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SUMIFS(ローデータ!M12:M1011,ローデータ!$B$12:$B$1011,1,ローデータ!$I$12:$I$1011,$C$14,ローデータ!$K$12:$K$1011,$B$21)</f>
        <v>39</v>
      </c>
      <c r="G198" s="90">
        <f>SUMIFS(ローデータ!N12:N1011,ローデータ!$B$12:$B$1011,1,ローデータ!$I$12:$I$1011,$C$14,ローデータ!$K$12:$K$1011,$B$21)</f>
        <v>122</v>
      </c>
      <c r="H198" s="90">
        <f>SUMIFS(ローデータ!O12:O1011,ローデータ!$B$12:$B$1011,1,ローデータ!$I$12:$I$1011,$C$14,ローデータ!$K$12:$K$1011,$B$21)</f>
        <v>66</v>
      </c>
      <c r="I198" s="90">
        <f>SUMIFS(ローデータ!P12:P1011,ローデータ!$B$12:$B$1011,1,ローデータ!$I$12:$I$1011,$C$14,ローデータ!$K$12:$K$1011,$B$21)</f>
        <v>22</v>
      </c>
      <c r="J198" s="90">
        <f>SUMIFS(ローデータ!Q12:Q1011,ローデータ!$B$12:$B$1011,1,ローデータ!$I$12:$I$1011,$C$14,ローデータ!$K$12:$K$1011,$B$21)</f>
        <v>0</v>
      </c>
      <c r="K198" s="119">
        <f>SUM(F198:J198)</f>
        <v>249</v>
      </c>
      <c r="L198" s="9"/>
    </row>
    <row r="199" spans="1:18" ht="14.1" customHeight="1" x14ac:dyDescent="0.15">
      <c r="A199" s="311"/>
      <c r="B199" s="316" t="s">
        <v>86</v>
      </c>
      <c r="C199" s="157">
        <v>1</v>
      </c>
      <c r="D199" s="304" t="s">
        <v>75</v>
      </c>
      <c r="E199" s="305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57">
        <v>2</v>
      </c>
      <c r="D200" s="304" t="s">
        <v>76</v>
      </c>
      <c r="E200" s="305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57">
        <v>3</v>
      </c>
      <c r="D201" s="304" t="s">
        <v>77</v>
      </c>
      <c r="E201" s="305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57">
        <v>4</v>
      </c>
      <c r="D202" s="304" t="s">
        <v>110</v>
      </c>
      <c r="E202" s="305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57">
        <v>5</v>
      </c>
      <c r="D203" s="304" t="s">
        <v>78</v>
      </c>
      <c r="E203" s="305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57">
        <v>6</v>
      </c>
      <c r="D204" s="304" t="s">
        <v>79</v>
      </c>
      <c r="E204" s="305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57">
        <v>7</v>
      </c>
      <c r="D205" s="304" t="s">
        <v>80</v>
      </c>
      <c r="E205" s="305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57">
        <v>8</v>
      </c>
      <c r="D206" s="304" t="s">
        <v>81</v>
      </c>
      <c r="E206" s="305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57">
        <v>9</v>
      </c>
      <c r="D207" s="304" t="s">
        <v>82</v>
      </c>
      <c r="E207" s="305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57">
        <v>10</v>
      </c>
      <c r="D208" s="304" t="s">
        <v>111</v>
      </c>
      <c r="E208" s="305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57">
        <v>11</v>
      </c>
      <c r="D209" s="304" t="s">
        <v>83</v>
      </c>
      <c r="E209" s="305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39</v>
      </c>
      <c r="G210" s="95">
        <f t="shared" ref="G210:I210" si="19">SUM(G198:G209)</f>
        <v>122</v>
      </c>
      <c r="H210" s="95">
        <f>SUM(H198:H209)</f>
        <v>66</v>
      </c>
      <c r="I210" s="95">
        <f t="shared" si="19"/>
        <v>22</v>
      </c>
      <c r="J210" s="95">
        <f>SUM(J198:J209)</f>
        <v>0</v>
      </c>
      <c r="K210" s="119">
        <f t="shared" si="18"/>
        <v>249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54">
        <v>1</v>
      </c>
      <c r="G214" s="154">
        <v>2</v>
      </c>
      <c r="H214" s="15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60" t="s">
        <v>67</v>
      </c>
      <c r="G215" s="160" t="s">
        <v>66</v>
      </c>
      <c r="H215" s="160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COUNTIFS(ローデータ!$B$12:$B$1011,1,ローデータ!$I$12:$I$1011,$C$14,ローデータ!$K$12:$K$1011,$D$21,ローデータ!$S$12:$S$1011,F214)</f>
        <v>125</v>
      </c>
      <c r="G216" s="56">
        <f>COUNTIFS(ローデータ!$B$12:$B$1011,1,ローデータ!$I$12:$I$1011,$C$14,ローデータ!$K$12:$K$1011,$D$21,ローデータ!$S$12:$S$1011,G214)</f>
        <v>5</v>
      </c>
      <c r="H216" s="56">
        <f>COUNTIFS(ローデータ!$B$12:$B$1011,1,ローデータ!$I$12:$I$1011,$C$14,ローデータ!$K$12:$K$1011,$D$21,ローデータ!$S$12:$S$1011,H214)</f>
        <v>1</v>
      </c>
      <c r="I216" s="56">
        <f>SUM(F216:H216)</f>
        <v>131</v>
      </c>
    </row>
    <row r="217" spans="1:18" ht="14.1" customHeight="1" x14ac:dyDescent="0.15">
      <c r="A217" s="311"/>
      <c r="B217" s="316" t="s">
        <v>86</v>
      </c>
      <c r="C217" s="157">
        <v>1</v>
      </c>
      <c r="D217" s="304" t="s">
        <v>75</v>
      </c>
      <c r="E217" s="305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57">
        <v>2</v>
      </c>
      <c r="D218" s="304" t="s">
        <v>76</v>
      </c>
      <c r="E218" s="305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57">
        <v>3</v>
      </c>
      <c r="D219" s="304" t="s">
        <v>77</v>
      </c>
      <c r="E219" s="305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57">
        <v>4</v>
      </c>
      <c r="D220" s="304" t="s">
        <v>110</v>
      </c>
      <c r="E220" s="305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57">
        <v>5</v>
      </c>
      <c r="D221" s="304" t="s">
        <v>78</v>
      </c>
      <c r="E221" s="305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57">
        <v>6</v>
      </c>
      <c r="D222" s="304" t="s">
        <v>79</v>
      </c>
      <c r="E222" s="305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57">
        <v>7</v>
      </c>
      <c r="D223" s="304" t="s">
        <v>80</v>
      </c>
      <c r="E223" s="305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57">
        <v>8</v>
      </c>
      <c r="D224" s="304" t="s">
        <v>81</v>
      </c>
      <c r="E224" s="305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57">
        <v>9</v>
      </c>
      <c r="D225" s="304" t="s">
        <v>82</v>
      </c>
      <c r="E225" s="305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57">
        <v>10</v>
      </c>
      <c r="D226" s="304" t="s">
        <v>111</v>
      </c>
      <c r="E226" s="305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57">
        <v>11</v>
      </c>
      <c r="D227" s="304" t="s">
        <v>83</v>
      </c>
      <c r="E227" s="305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125</v>
      </c>
      <c r="G228" s="56">
        <f>SUM(G216:G227)</f>
        <v>5</v>
      </c>
      <c r="H228" s="56">
        <f>SUM(H216:H227)</f>
        <v>1</v>
      </c>
      <c r="I228" s="56">
        <f t="shared" si="20"/>
        <v>131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SUMIFS(ローデータ!T12:T1011,ローデータ!$B$12:$B$1011,1,ローデータ!$I$12:$I$1011,$C$14,ローデータ!$K$12:$K$1011,$D$21)</f>
        <v>3</v>
      </c>
      <c r="G234" s="90">
        <f>SUMIFS(ローデータ!U12:U1011,ローデータ!$B$12:$B$1011,1,ローデータ!$I$12:$I$1011,$C$14,ローデータ!$K$12:$K$1011,$D$21)</f>
        <v>60</v>
      </c>
      <c r="H234" s="90">
        <f>SUMIFS(ローデータ!V12:V1011,ローデータ!$B$12:$B$1011,1,ローデータ!$I$12:$I$1011,$C$14,ローデータ!$K$12:$K$1011,$D$21)</f>
        <v>5</v>
      </c>
      <c r="I234" s="90">
        <f>SUMIFS(ローデータ!W12:W1011,ローデータ!$B$12:$B$1011,1,ローデータ!$I$12:$I$1011,$C$14,ローデータ!$K$12:$K$1011,$D$21)</f>
        <v>0</v>
      </c>
      <c r="J234" s="90">
        <f>SUMIFS(ローデータ!X12:X1011,ローデータ!$B$12:$B$1011,1,ローデータ!$I$12:$I$1011,$C$14,ローデータ!$K$12:$K$1011,$D$21)</f>
        <v>34</v>
      </c>
      <c r="K234" s="90">
        <f>SUMIFS(ローデータ!Y12:Y1011,ローデータ!$B$12:$B$1011,1,ローデータ!$I$12:$I$1011,$C$14,ローデータ!$K$12:$K$1011,$D$21)</f>
        <v>61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163</v>
      </c>
    </row>
    <row r="235" spans="1:14" ht="14.1" customHeight="1" x14ac:dyDescent="0.15">
      <c r="A235" s="311"/>
      <c r="B235" s="316" t="s">
        <v>86</v>
      </c>
      <c r="C235" s="157">
        <v>1</v>
      </c>
      <c r="D235" s="304" t="s">
        <v>75</v>
      </c>
      <c r="E235" s="305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57">
        <v>2</v>
      </c>
      <c r="D236" s="304" t="s">
        <v>76</v>
      </c>
      <c r="E236" s="305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57">
        <v>3</v>
      </c>
      <c r="D237" s="304" t="s">
        <v>77</v>
      </c>
      <c r="E237" s="305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57">
        <v>4</v>
      </c>
      <c r="D238" s="304" t="s">
        <v>110</v>
      </c>
      <c r="E238" s="305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57">
        <v>5</v>
      </c>
      <c r="D239" s="304" t="s">
        <v>78</v>
      </c>
      <c r="E239" s="305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57">
        <v>6</v>
      </c>
      <c r="D240" s="304" t="s">
        <v>79</v>
      </c>
      <c r="E240" s="305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57">
        <v>7</v>
      </c>
      <c r="D241" s="304" t="s">
        <v>80</v>
      </c>
      <c r="E241" s="305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57">
        <v>8</v>
      </c>
      <c r="D242" s="304" t="s">
        <v>81</v>
      </c>
      <c r="E242" s="305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57">
        <v>9</v>
      </c>
      <c r="D243" s="304" t="s">
        <v>82</v>
      </c>
      <c r="E243" s="305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57">
        <v>10</v>
      </c>
      <c r="D244" s="304" t="s">
        <v>111</v>
      </c>
      <c r="E244" s="305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57">
        <v>11</v>
      </c>
      <c r="D245" s="304" t="s">
        <v>83</v>
      </c>
      <c r="E245" s="305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3</v>
      </c>
      <c r="G246" s="95">
        <f t="shared" ref="G246:L246" si="22">SUM(G234:G245)</f>
        <v>60</v>
      </c>
      <c r="H246" s="95">
        <f t="shared" si="22"/>
        <v>5</v>
      </c>
      <c r="I246" s="95">
        <f>SUM(I234:I245)</f>
        <v>0</v>
      </c>
      <c r="J246" s="95">
        <f t="shared" si="22"/>
        <v>34</v>
      </c>
      <c r="K246" s="95">
        <f>SUM(K234:K245)</f>
        <v>61</v>
      </c>
      <c r="L246" s="95">
        <f t="shared" si="22"/>
        <v>0</v>
      </c>
      <c r="M246" s="56">
        <f t="shared" si="21"/>
        <v>163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COUNTIFS(ローデータ!$B$12:$B$1011,1,ローデータ!$I$12:$I$1011,$C$14,ローデータ!$K$12:$K$1011,$F$21,ローデータ!$L$12:$L$1011,F251)</f>
        <v>51</v>
      </c>
      <c r="G254" s="56">
        <f>COUNTIFS(ローデータ!$B$12:$B$1011,1,ローデータ!$I$12:$I$1011,$C$14,ローデータ!$K$12:$K$1011,$F$21,ローデータ!$L$12:$L$1011,G251)</f>
        <v>0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51</v>
      </c>
      <c r="L254" s="56">
        <f>COUNTIFS(ローデータ!$B$12:$B$1011,1,ローデータ!$I$12:$I$1011,$C$14,ローデータ!$K$12:$K$1011,$F$21,ローデータ!$S$12:$S$1011,L251)</f>
        <v>51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51</v>
      </c>
    </row>
    <row r="255" spans="1:17" ht="14.1" customHeight="1" x14ac:dyDescent="0.15">
      <c r="A255" s="341"/>
      <c r="B255" s="343" t="s">
        <v>86</v>
      </c>
      <c r="C255" s="157">
        <v>1</v>
      </c>
      <c r="D255" s="304" t="s">
        <v>75</v>
      </c>
      <c r="E255" s="308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57">
        <v>2</v>
      </c>
      <c r="D256" s="304" t="s">
        <v>76</v>
      </c>
      <c r="E256" s="308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57">
        <v>3</v>
      </c>
      <c r="D257" s="304" t="s">
        <v>77</v>
      </c>
      <c r="E257" s="308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57">
        <v>4</v>
      </c>
      <c r="D258" s="304" t="s">
        <v>110</v>
      </c>
      <c r="E258" s="305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57">
        <v>5</v>
      </c>
      <c r="D259" s="304" t="s">
        <v>78</v>
      </c>
      <c r="E259" s="308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57">
        <v>6</v>
      </c>
      <c r="D260" s="304" t="s">
        <v>79</v>
      </c>
      <c r="E260" s="308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57">
        <v>7</v>
      </c>
      <c r="D261" s="304" t="s">
        <v>80</v>
      </c>
      <c r="E261" s="308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57">
        <v>8</v>
      </c>
      <c r="D262" s="304" t="s">
        <v>81</v>
      </c>
      <c r="E262" s="308"/>
      <c r="F262" s="56">
        <f>COUNTIFS(ローデータ!$B$12:$B$1011,1,ローデータ!$I$12:$I$1011,$B$14,ローデータ!$J$12:$J$1011,C262,ローデータ!$K$12:$K$1011,$F$21,ローデータ!$L$12:$L$1011,$F$251)</f>
        <v>1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1</v>
      </c>
      <c r="L262" s="56">
        <f>COUNTIFS(ローデータ!$B$12:$B$1011,1,ローデータ!$I$12:$I$1011,$B$14,ローデータ!$J$12:$J$1011,C262,ローデータ!$K$12:$K$1011,$F$21,ローデータ!$S$12:$S$1011,$L$251)</f>
        <v>1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1</v>
      </c>
    </row>
    <row r="263" spans="1:19" ht="14.1" customHeight="1" x14ac:dyDescent="0.15">
      <c r="A263" s="341"/>
      <c r="B263" s="317"/>
      <c r="C263" s="157">
        <v>9</v>
      </c>
      <c r="D263" s="304" t="s">
        <v>82</v>
      </c>
      <c r="E263" s="308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57">
        <v>10</v>
      </c>
      <c r="D264" s="304" t="s">
        <v>111</v>
      </c>
      <c r="E264" s="305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57">
        <v>11</v>
      </c>
      <c r="D265" s="304" t="s">
        <v>83</v>
      </c>
      <c r="E265" s="308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52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52</v>
      </c>
      <c r="L266" s="95">
        <f>SUM(L254:L265)</f>
        <v>52</v>
      </c>
      <c r="M266" s="95">
        <f>SUM(M254:M265)</f>
        <v>0</v>
      </c>
      <c r="N266" s="95">
        <f>SUM(N254:N265)</f>
        <v>0</v>
      </c>
      <c r="O266" s="56">
        <f>SUM(L266:N266)</f>
        <v>52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SUMIFS(ローデータ!M86:M1085,ローデータ!$B$12:$B$1011,1,ローデータ!$I$12:$I$1011,$C$14,ローデータ!$K$12:$K$1011,$F$21)</f>
        <v>11</v>
      </c>
      <c r="G272" s="90">
        <f>SUMIFS(ローデータ!N86:N1085,ローデータ!$B$12:$B$1011,1,ローデータ!$I$12:$I$1011,$C$14,ローデータ!$K$12:$K$1011,$F$21)</f>
        <v>21</v>
      </c>
      <c r="H272" s="90">
        <f>SUMIFS(ローデータ!O86:O1085,ローデータ!$B$12:$B$1011,1,ローデータ!$I$12:$I$1011,$C$14,ローデータ!$K$12:$K$1011,$F$21)</f>
        <v>11</v>
      </c>
      <c r="I272" s="90">
        <f>SUMIFS(ローデータ!P86:P1085,ローデータ!$B$12:$B$1011,1,ローデータ!$I$12:$I$1011,$C$14,ローデータ!$K$12:$K$1011,$F$21)</f>
        <v>1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44</v>
      </c>
      <c r="L272" s="95">
        <f>SUMIFS(ローデータ!$T$12:$T$1011,ローデータ!$B$12:$B$1011,1,ローデータ!$I$12:$I$1011,$C$14,ローデータ!$K$12:$K$1011,$F$21)</f>
        <v>3</v>
      </c>
      <c r="M272" s="95">
        <f>SUMIFS(ローデータ!$U$12:$U$1011,ローデータ!$B$12:$B$1011,1,ローデータ!$I$12:$I$1011,$C$14,ローデータ!$K$12:$K$1011,$F$21)</f>
        <v>39</v>
      </c>
      <c r="N272" s="95">
        <f>SUMIFS(ローデータ!$V$12:$V$1011,ローデータ!$B$12:$B$1011,1,ローデータ!$I$12:$I$1011,$C$14,ローデータ!$K$12:$K$1011,$F$21)</f>
        <v>17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23</v>
      </c>
      <c r="Q272" s="95">
        <f>SUMIFS(ローデータ!$Y$12:$Y$1011,ローデータ!$B$12:$B$1011,1,ローデータ!$I$12:$I$1011,$C$14,ローデータ!$K$12:$K$1011,$F$21)</f>
        <v>0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82</v>
      </c>
    </row>
    <row r="273" spans="1:19" ht="14.1" customHeight="1" x14ac:dyDescent="0.15">
      <c r="A273" s="311"/>
      <c r="B273" s="316" t="s">
        <v>86</v>
      </c>
      <c r="C273" s="157">
        <v>1</v>
      </c>
      <c r="D273" s="304" t="s">
        <v>75</v>
      </c>
      <c r="E273" s="305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57">
        <v>2</v>
      </c>
      <c r="D274" s="304" t="s">
        <v>76</v>
      </c>
      <c r="E274" s="305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57">
        <v>3</v>
      </c>
      <c r="D275" s="304" t="s">
        <v>77</v>
      </c>
      <c r="E275" s="305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57">
        <v>4</v>
      </c>
      <c r="D276" s="319" t="s">
        <v>110</v>
      </c>
      <c r="E276" s="320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57">
        <v>5</v>
      </c>
      <c r="D277" s="304" t="s">
        <v>78</v>
      </c>
      <c r="E277" s="305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57">
        <v>6</v>
      </c>
      <c r="D278" s="304" t="s">
        <v>79</v>
      </c>
      <c r="E278" s="305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57">
        <v>7</v>
      </c>
      <c r="D279" s="304" t="s">
        <v>80</v>
      </c>
      <c r="E279" s="305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57">
        <v>8</v>
      </c>
      <c r="D280" s="304" t="s">
        <v>81</v>
      </c>
      <c r="E280" s="305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1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1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1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2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3</v>
      </c>
    </row>
    <row r="281" spans="1:19" ht="14.1" customHeight="1" x14ac:dyDescent="0.15">
      <c r="A281" s="311"/>
      <c r="B281" s="317"/>
      <c r="C281" s="157">
        <v>9</v>
      </c>
      <c r="D281" s="304" t="s">
        <v>82</v>
      </c>
      <c r="E281" s="305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57">
        <v>10</v>
      </c>
      <c r="D282" s="304" t="s">
        <v>111</v>
      </c>
      <c r="E282" s="305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57">
        <v>11</v>
      </c>
      <c r="D283" s="304" t="s">
        <v>83</v>
      </c>
      <c r="E283" s="305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11</v>
      </c>
      <c r="G284" s="56">
        <f t="shared" ref="G284:J284" si="28">SUM(G272:G283)</f>
        <v>22</v>
      </c>
      <c r="H284" s="56">
        <f t="shared" si="28"/>
        <v>11</v>
      </c>
      <c r="I284" s="56">
        <f t="shared" si="28"/>
        <v>1</v>
      </c>
      <c r="J284" s="56">
        <f t="shared" si="28"/>
        <v>0</v>
      </c>
      <c r="K284" s="96">
        <f t="shared" si="26"/>
        <v>45</v>
      </c>
      <c r="L284" s="95">
        <f>SUM(L272:L283)</f>
        <v>3</v>
      </c>
      <c r="M284" s="95">
        <f t="shared" ref="M284:R284" si="29">SUM(M272:M283)</f>
        <v>40</v>
      </c>
      <c r="N284" s="95">
        <f t="shared" si="29"/>
        <v>17</v>
      </c>
      <c r="O284" s="95">
        <f t="shared" si="29"/>
        <v>0</v>
      </c>
      <c r="P284" s="95">
        <f t="shared" si="29"/>
        <v>25</v>
      </c>
      <c r="Q284" s="95">
        <f t="shared" si="29"/>
        <v>0</v>
      </c>
      <c r="R284" s="95">
        <f t="shared" si="29"/>
        <v>0</v>
      </c>
      <c r="S284" s="56">
        <f t="shared" si="27"/>
        <v>85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64">
        <v>2</v>
      </c>
      <c r="Q3" s="415" t="s">
        <v>55</v>
      </c>
      <c r="R3" s="416"/>
      <c r="S3" s="416"/>
      <c r="T3" s="419"/>
      <c r="U3" s="164">
        <v>3</v>
      </c>
      <c r="V3" s="415" t="s">
        <v>56</v>
      </c>
      <c r="W3" s="416"/>
      <c r="X3" s="416"/>
      <c r="Y3" s="419"/>
      <c r="Z3" s="164">
        <v>4</v>
      </c>
      <c r="AA3" s="415" t="s">
        <v>57</v>
      </c>
      <c r="AB3" s="416"/>
      <c r="AC3" s="416"/>
      <c r="AD3" s="419"/>
      <c r="AE3" s="164">
        <v>5</v>
      </c>
      <c r="AF3" s="415" t="s">
        <v>58</v>
      </c>
      <c r="AG3" s="416"/>
      <c r="AH3" s="416"/>
      <c r="AI3" s="419"/>
      <c r="AJ3" s="164">
        <v>6</v>
      </c>
      <c r="AK3" s="415" t="s">
        <v>134</v>
      </c>
      <c r="AL3" s="416"/>
      <c r="AM3" s="416"/>
      <c r="AN3" s="419"/>
      <c r="AO3" s="164">
        <v>7</v>
      </c>
      <c r="AP3" s="415" t="s">
        <v>135</v>
      </c>
      <c r="AQ3" s="416"/>
      <c r="AR3" s="416"/>
      <c r="AS3" s="419"/>
      <c r="AT3" s="164">
        <v>8</v>
      </c>
      <c r="AU3" s="415" t="s">
        <v>61</v>
      </c>
      <c r="AV3" s="416"/>
      <c r="AW3" s="416"/>
      <c r="AX3" s="419"/>
      <c r="AY3" s="164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64">
        <v>2</v>
      </c>
      <c r="Q13" s="415" t="s">
        <v>55</v>
      </c>
      <c r="R13" s="416"/>
      <c r="S13" s="416"/>
      <c r="T13" s="419"/>
      <c r="U13" s="164">
        <v>3</v>
      </c>
      <c r="V13" s="415" t="s">
        <v>56</v>
      </c>
      <c r="W13" s="416"/>
      <c r="X13" s="416"/>
      <c r="Y13" s="419"/>
      <c r="Z13" s="164">
        <v>4</v>
      </c>
      <c r="AA13" s="415" t="s">
        <v>57</v>
      </c>
      <c r="AB13" s="416"/>
      <c r="AC13" s="416"/>
      <c r="AD13" s="419"/>
      <c r="AE13" s="164">
        <v>5</v>
      </c>
      <c r="AF13" s="415" t="s">
        <v>58</v>
      </c>
      <c r="AG13" s="416"/>
      <c r="AH13" s="416"/>
      <c r="AI13" s="419"/>
      <c r="AJ13" s="164">
        <v>6</v>
      </c>
      <c r="AK13" s="415" t="s">
        <v>134</v>
      </c>
      <c r="AL13" s="416"/>
      <c r="AM13" s="416"/>
      <c r="AN13" s="419"/>
      <c r="AO13" s="164">
        <v>7</v>
      </c>
      <c r="AP13" s="415" t="s">
        <v>135</v>
      </c>
      <c r="AQ13" s="416"/>
      <c r="AR13" s="416"/>
      <c r="AS13" s="419"/>
      <c r="AT13" s="164">
        <v>8</v>
      </c>
      <c r="AU13" s="415" t="s">
        <v>61</v>
      </c>
      <c r="AV13" s="416"/>
      <c r="AW13" s="416"/>
      <c r="AX13" s="419"/>
      <c r="AY13" s="164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64">
        <v>2</v>
      </c>
      <c r="Q23" s="415" t="s">
        <v>55</v>
      </c>
      <c r="R23" s="416"/>
      <c r="S23" s="416"/>
      <c r="T23" s="419"/>
      <c r="U23" s="164">
        <v>3</v>
      </c>
      <c r="V23" s="415" t="s">
        <v>56</v>
      </c>
      <c r="W23" s="416"/>
      <c r="X23" s="416"/>
      <c r="Y23" s="419"/>
      <c r="Z23" s="164">
        <v>4</v>
      </c>
      <c r="AA23" s="415" t="s">
        <v>57</v>
      </c>
      <c r="AB23" s="416"/>
      <c r="AC23" s="416"/>
      <c r="AD23" s="419"/>
      <c r="AE23" s="164">
        <v>5</v>
      </c>
      <c r="AF23" s="415" t="s">
        <v>58</v>
      </c>
      <c r="AG23" s="416"/>
      <c r="AH23" s="416"/>
      <c r="AI23" s="419"/>
      <c r="AJ23" s="164">
        <v>6</v>
      </c>
      <c r="AK23" s="415" t="s">
        <v>134</v>
      </c>
      <c r="AL23" s="416"/>
      <c r="AM23" s="416"/>
      <c r="AN23" s="419"/>
      <c r="AO23" s="164">
        <v>7</v>
      </c>
      <c r="AP23" s="415" t="s">
        <v>135</v>
      </c>
      <c r="AQ23" s="416"/>
      <c r="AR23" s="416"/>
      <c r="AS23" s="419"/>
      <c r="AT23" s="164">
        <v>8</v>
      </c>
      <c r="AU23" s="415" t="s">
        <v>61</v>
      </c>
      <c r="AV23" s="416"/>
      <c r="AW23" s="416"/>
      <c r="AX23" s="419"/>
      <c r="AY23" s="164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64">
        <v>2</v>
      </c>
      <c r="Q33" s="415" t="s">
        <v>55</v>
      </c>
      <c r="R33" s="416"/>
      <c r="S33" s="416"/>
      <c r="T33" s="419"/>
      <c r="U33" s="164">
        <v>3</v>
      </c>
      <c r="V33" s="415" t="s">
        <v>56</v>
      </c>
      <c r="W33" s="416"/>
      <c r="X33" s="416"/>
      <c r="Y33" s="419"/>
      <c r="Z33" s="164">
        <v>4</v>
      </c>
      <c r="AA33" s="415" t="s">
        <v>57</v>
      </c>
      <c r="AB33" s="416"/>
      <c r="AC33" s="416"/>
      <c r="AD33" s="419"/>
      <c r="AE33" s="164">
        <v>5</v>
      </c>
      <c r="AF33" s="415" t="s">
        <v>58</v>
      </c>
      <c r="AG33" s="416"/>
      <c r="AH33" s="416"/>
      <c r="AI33" s="419"/>
      <c r="AJ33" s="164">
        <v>6</v>
      </c>
      <c r="AK33" s="415" t="s">
        <v>134</v>
      </c>
      <c r="AL33" s="416"/>
      <c r="AM33" s="416"/>
      <c r="AN33" s="419"/>
      <c r="AO33" s="164">
        <v>7</v>
      </c>
      <c r="AP33" s="415" t="s">
        <v>135</v>
      </c>
      <c r="AQ33" s="416"/>
      <c r="AR33" s="416"/>
      <c r="AS33" s="419"/>
      <c r="AT33" s="164">
        <v>8</v>
      </c>
      <c r="AU33" s="415" t="s">
        <v>61</v>
      </c>
      <c r="AV33" s="416"/>
      <c r="AW33" s="416"/>
      <c r="AX33" s="419"/>
      <c r="AY33" s="164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64">
        <v>2</v>
      </c>
      <c r="Q43" s="415" t="s">
        <v>55</v>
      </c>
      <c r="R43" s="416"/>
      <c r="S43" s="416"/>
      <c r="T43" s="419"/>
      <c r="U43" s="164">
        <v>3</v>
      </c>
      <c r="V43" s="415" t="s">
        <v>56</v>
      </c>
      <c r="W43" s="416"/>
      <c r="X43" s="416"/>
      <c r="Y43" s="419"/>
      <c r="Z43" s="164">
        <v>4</v>
      </c>
      <c r="AA43" s="415" t="s">
        <v>57</v>
      </c>
      <c r="AB43" s="416"/>
      <c r="AC43" s="416"/>
      <c r="AD43" s="419"/>
      <c r="AE43" s="164">
        <v>5</v>
      </c>
      <c r="AF43" s="415" t="s">
        <v>58</v>
      </c>
      <c r="AG43" s="416"/>
      <c r="AH43" s="416"/>
      <c r="AI43" s="419"/>
      <c r="AJ43" s="164">
        <v>6</v>
      </c>
      <c r="AK43" s="415" t="s">
        <v>134</v>
      </c>
      <c r="AL43" s="416"/>
      <c r="AM43" s="416"/>
      <c r="AN43" s="419"/>
      <c r="AO43" s="164">
        <v>7</v>
      </c>
      <c r="AP43" s="415" t="s">
        <v>135</v>
      </c>
      <c r="AQ43" s="416"/>
      <c r="AR43" s="416"/>
      <c r="AS43" s="419"/>
      <c r="AT43" s="164">
        <v>8</v>
      </c>
      <c r="AU43" s="415" t="s">
        <v>61</v>
      </c>
      <c r="AV43" s="416"/>
      <c r="AW43" s="416"/>
      <c r="AX43" s="419"/>
      <c r="AY43" s="164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64">
        <v>2</v>
      </c>
      <c r="Q53" s="415" t="s">
        <v>55</v>
      </c>
      <c r="R53" s="416"/>
      <c r="S53" s="416"/>
      <c r="T53" s="419"/>
      <c r="U53" s="164">
        <v>3</v>
      </c>
      <c r="V53" s="415" t="s">
        <v>56</v>
      </c>
      <c r="W53" s="416"/>
      <c r="X53" s="416"/>
      <c r="Y53" s="419"/>
      <c r="Z53" s="164">
        <v>4</v>
      </c>
      <c r="AA53" s="415" t="s">
        <v>57</v>
      </c>
      <c r="AB53" s="416"/>
      <c r="AC53" s="416"/>
      <c r="AD53" s="419"/>
      <c r="AE53" s="164">
        <v>5</v>
      </c>
      <c r="AF53" s="415" t="s">
        <v>58</v>
      </c>
      <c r="AG53" s="416"/>
      <c r="AH53" s="416"/>
      <c r="AI53" s="419"/>
      <c r="AJ53" s="164">
        <v>6</v>
      </c>
      <c r="AK53" s="415" t="s">
        <v>134</v>
      </c>
      <c r="AL53" s="416"/>
      <c r="AM53" s="416"/>
      <c r="AN53" s="419"/>
      <c r="AO53" s="164">
        <v>7</v>
      </c>
      <c r="AP53" s="415" t="s">
        <v>135</v>
      </c>
      <c r="AQ53" s="416"/>
      <c r="AR53" s="416"/>
      <c r="AS53" s="419"/>
      <c r="AT53" s="164">
        <v>8</v>
      </c>
      <c r="AU53" s="415" t="s">
        <v>61</v>
      </c>
      <c r="AV53" s="416"/>
      <c r="AW53" s="416"/>
      <c r="AX53" s="419"/>
      <c r="AY53" s="164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64">
        <v>2</v>
      </c>
      <c r="Q63" s="415" t="s">
        <v>55</v>
      </c>
      <c r="R63" s="416"/>
      <c r="S63" s="416"/>
      <c r="T63" s="419"/>
      <c r="U63" s="164">
        <v>3</v>
      </c>
      <c r="V63" s="415" t="s">
        <v>56</v>
      </c>
      <c r="W63" s="416"/>
      <c r="X63" s="416"/>
      <c r="Y63" s="419"/>
      <c r="Z63" s="164">
        <v>4</v>
      </c>
      <c r="AA63" s="415" t="s">
        <v>57</v>
      </c>
      <c r="AB63" s="416"/>
      <c r="AC63" s="416"/>
      <c r="AD63" s="419"/>
      <c r="AE63" s="164">
        <v>5</v>
      </c>
      <c r="AF63" s="415" t="s">
        <v>58</v>
      </c>
      <c r="AG63" s="416"/>
      <c r="AH63" s="416"/>
      <c r="AI63" s="419"/>
      <c r="AJ63" s="164">
        <v>6</v>
      </c>
      <c r="AK63" s="415" t="s">
        <v>134</v>
      </c>
      <c r="AL63" s="416"/>
      <c r="AM63" s="416"/>
      <c r="AN63" s="419"/>
      <c r="AO63" s="164">
        <v>7</v>
      </c>
      <c r="AP63" s="415" t="s">
        <v>135</v>
      </c>
      <c r="AQ63" s="416"/>
      <c r="AR63" s="416"/>
      <c r="AS63" s="419"/>
      <c r="AT63" s="164">
        <v>8</v>
      </c>
      <c r="AU63" s="415" t="s">
        <v>61</v>
      </c>
      <c r="AV63" s="416"/>
      <c r="AW63" s="416"/>
      <c r="AX63" s="419"/>
      <c r="AY63" s="164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64">
        <v>2</v>
      </c>
      <c r="Q73" s="415" t="s">
        <v>55</v>
      </c>
      <c r="R73" s="416"/>
      <c r="S73" s="416"/>
      <c r="T73" s="419"/>
      <c r="U73" s="164">
        <v>3</v>
      </c>
      <c r="V73" s="415" t="s">
        <v>56</v>
      </c>
      <c r="W73" s="416"/>
      <c r="X73" s="416"/>
      <c r="Y73" s="419"/>
      <c r="Z73" s="164">
        <v>4</v>
      </c>
      <c r="AA73" s="415" t="s">
        <v>57</v>
      </c>
      <c r="AB73" s="416"/>
      <c r="AC73" s="416"/>
      <c r="AD73" s="419"/>
      <c r="AE73" s="164">
        <v>5</v>
      </c>
      <c r="AF73" s="415" t="s">
        <v>58</v>
      </c>
      <c r="AG73" s="416"/>
      <c r="AH73" s="416"/>
      <c r="AI73" s="419"/>
      <c r="AJ73" s="164">
        <v>6</v>
      </c>
      <c r="AK73" s="415" t="s">
        <v>134</v>
      </c>
      <c r="AL73" s="416"/>
      <c r="AM73" s="416"/>
      <c r="AN73" s="419"/>
      <c r="AO73" s="164">
        <v>7</v>
      </c>
      <c r="AP73" s="415" t="s">
        <v>135</v>
      </c>
      <c r="AQ73" s="416"/>
      <c r="AR73" s="416"/>
      <c r="AS73" s="419"/>
      <c r="AT73" s="164">
        <v>8</v>
      </c>
      <c r="AU73" s="415" t="s">
        <v>61</v>
      </c>
      <c r="AV73" s="416"/>
      <c r="AW73" s="416"/>
      <c r="AX73" s="419"/>
      <c r="AY73" s="164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64">
        <v>2</v>
      </c>
      <c r="Q84" s="415" t="s">
        <v>55</v>
      </c>
      <c r="R84" s="416"/>
      <c r="S84" s="416"/>
      <c r="T84" s="419"/>
      <c r="U84" s="164">
        <v>3</v>
      </c>
      <c r="V84" s="415" t="s">
        <v>56</v>
      </c>
      <c r="W84" s="416"/>
      <c r="X84" s="416"/>
      <c r="Y84" s="419"/>
      <c r="Z84" s="164">
        <v>4</v>
      </c>
      <c r="AA84" s="415" t="s">
        <v>57</v>
      </c>
      <c r="AB84" s="416"/>
      <c r="AC84" s="416"/>
      <c r="AD84" s="419"/>
      <c r="AE84" s="164">
        <v>5</v>
      </c>
      <c r="AF84" s="415" t="s">
        <v>58</v>
      </c>
      <c r="AG84" s="416"/>
      <c r="AH84" s="416"/>
      <c r="AI84" s="419"/>
      <c r="AJ84" s="164">
        <v>6</v>
      </c>
      <c r="AK84" s="415" t="s">
        <v>134</v>
      </c>
      <c r="AL84" s="416"/>
      <c r="AM84" s="416"/>
      <c r="AN84" s="419"/>
      <c r="AO84" s="164">
        <v>7</v>
      </c>
      <c r="AP84" s="415" t="s">
        <v>135</v>
      </c>
      <c r="AQ84" s="416"/>
      <c r="AR84" s="416"/>
      <c r="AS84" s="419"/>
      <c r="AT84" s="164">
        <v>8</v>
      </c>
      <c r="AU84" s="415" t="s">
        <v>61</v>
      </c>
      <c r="AV84" s="416"/>
      <c r="AW84" s="416"/>
      <c r="AX84" s="419"/>
      <c r="AY84" s="164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64">
        <v>2</v>
      </c>
      <c r="Q94" s="415" t="s">
        <v>55</v>
      </c>
      <c r="R94" s="416"/>
      <c r="S94" s="416"/>
      <c r="T94" s="419"/>
      <c r="U94" s="164">
        <v>3</v>
      </c>
      <c r="V94" s="415" t="s">
        <v>56</v>
      </c>
      <c r="W94" s="416"/>
      <c r="X94" s="416"/>
      <c r="Y94" s="419"/>
      <c r="Z94" s="164">
        <v>4</v>
      </c>
      <c r="AA94" s="415" t="s">
        <v>57</v>
      </c>
      <c r="AB94" s="416"/>
      <c r="AC94" s="416"/>
      <c r="AD94" s="419"/>
      <c r="AE94" s="164">
        <v>5</v>
      </c>
      <c r="AF94" s="415" t="s">
        <v>58</v>
      </c>
      <c r="AG94" s="416"/>
      <c r="AH94" s="416"/>
      <c r="AI94" s="419"/>
      <c r="AJ94" s="164">
        <v>6</v>
      </c>
      <c r="AK94" s="415" t="s">
        <v>134</v>
      </c>
      <c r="AL94" s="416"/>
      <c r="AM94" s="416"/>
      <c r="AN94" s="419"/>
      <c r="AO94" s="164">
        <v>7</v>
      </c>
      <c r="AP94" s="415" t="s">
        <v>135</v>
      </c>
      <c r="AQ94" s="416"/>
      <c r="AR94" s="416"/>
      <c r="AS94" s="419"/>
      <c r="AT94" s="164">
        <v>8</v>
      </c>
      <c r="AU94" s="415" t="s">
        <v>61</v>
      </c>
      <c r="AV94" s="416"/>
      <c r="AW94" s="416"/>
      <c r="AX94" s="419"/>
      <c r="AY94" s="164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64">
        <v>2</v>
      </c>
      <c r="Q104" s="415" t="s">
        <v>55</v>
      </c>
      <c r="R104" s="416"/>
      <c r="S104" s="416"/>
      <c r="T104" s="419"/>
      <c r="U104" s="164">
        <v>3</v>
      </c>
      <c r="V104" s="415" t="s">
        <v>56</v>
      </c>
      <c r="W104" s="416"/>
      <c r="X104" s="416"/>
      <c r="Y104" s="419"/>
      <c r="Z104" s="164">
        <v>4</v>
      </c>
      <c r="AA104" s="415" t="s">
        <v>57</v>
      </c>
      <c r="AB104" s="416"/>
      <c r="AC104" s="416"/>
      <c r="AD104" s="419"/>
      <c r="AE104" s="164">
        <v>5</v>
      </c>
      <c r="AF104" s="415" t="s">
        <v>58</v>
      </c>
      <c r="AG104" s="416"/>
      <c r="AH104" s="416"/>
      <c r="AI104" s="419"/>
      <c r="AJ104" s="164">
        <v>6</v>
      </c>
      <c r="AK104" s="415" t="s">
        <v>134</v>
      </c>
      <c r="AL104" s="416"/>
      <c r="AM104" s="416"/>
      <c r="AN104" s="419"/>
      <c r="AO104" s="164">
        <v>7</v>
      </c>
      <c r="AP104" s="415" t="s">
        <v>135</v>
      </c>
      <c r="AQ104" s="416"/>
      <c r="AR104" s="416"/>
      <c r="AS104" s="419"/>
      <c r="AT104" s="164">
        <v>8</v>
      </c>
      <c r="AU104" s="415" t="s">
        <v>61</v>
      </c>
      <c r="AV104" s="416"/>
      <c r="AW104" s="416"/>
      <c r="AX104" s="419"/>
      <c r="AY104" s="164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64">
        <v>2</v>
      </c>
      <c r="Q114" s="415" t="s">
        <v>55</v>
      </c>
      <c r="R114" s="416"/>
      <c r="S114" s="416"/>
      <c r="T114" s="419"/>
      <c r="U114" s="164">
        <v>3</v>
      </c>
      <c r="V114" s="415" t="s">
        <v>56</v>
      </c>
      <c r="W114" s="416"/>
      <c r="X114" s="416"/>
      <c r="Y114" s="419"/>
      <c r="Z114" s="164">
        <v>4</v>
      </c>
      <c r="AA114" s="415" t="s">
        <v>57</v>
      </c>
      <c r="AB114" s="416"/>
      <c r="AC114" s="416"/>
      <c r="AD114" s="419"/>
      <c r="AE114" s="164">
        <v>5</v>
      </c>
      <c r="AF114" s="415" t="s">
        <v>58</v>
      </c>
      <c r="AG114" s="416"/>
      <c r="AH114" s="416"/>
      <c r="AI114" s="419"/>
      <c r="AJ114" s="164">
        <v>6</v>
      </c>
      <c r="AK114" s="415" t="s">
        <v>134</v>
      </c>
      <c r="AL114" s="416"/>
      <c r="AM114" s="416"/>
      <c r="AN114" s="419"/>
      <c r="AO114" s="164">
        <v>7</v>
      </c>
      <c r="AP114" s="415" t="s">
        <v>135</v>
      </c>
      <c r="AQ114" s="416"/>
      <c r="AR114" s="416"/>
      <c r="AS114" s="419"/>
      <c r="AT114" s="164">
        <v>8</v>
      </c>
      <c r="AU114" s="415" t="s">
        <v>61</v>
      </c>
      <c r="AV114" s="416"/>
      <c r="AW114" s="416"/>
      <c r="AX114" s="419"/>
      <c r="AY114" s="164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214"/>
      <c r="H3" s="214"/>
      <c r="K3" s="214"/>
      <c r="L3" s="214"/>
    </row>
    <row r="4" spans="1:19" ht="14.1" customHeight="1" x14ac:dyDescent="0.15">
      <c r="A4" s="216"/>
      <c r="B4" s="58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85">
        <v>8</v>
      </c>
      <c r="H4" s="43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7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7"/>
      <c r="B14" s="53">
        <v>1</v>
      </c>
      <c r="C14" s="53">
        <v>2</v>
      </c>
      <c r="D14" s="215" t="s">
        <v>50</v>
      </c>
      <c r="F14" s="217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3" t="s">
        <v>50</v>
      </c>
    </row>
    <row r="15" spans="1:19" ht="14.1" customHeight="1" x14ac:dyDescent="0.15">
      <c r="A15" s="218"/>
      <c r="B15" s="54" t="s">
        <v>63</v>
      </c>
      <c r="C15" s="54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48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7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7"/>
      <c r="B34" s="35">
        <v>1</v>
      </c>
      <c r="C34" s="35">
        <v>2</v>
      </c>
      <c r="D34" s="35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124</v>
      </c>
      <c r="Q34" s="233" t="s">
        <v>50</v>
      </c>
    </row>
    <row r="35" spans="1:17" ht="14.1" customHeight="1" x14ac:dyDescent="0.15">
      <c r="A35" s="218"/>
      <c r="B35" s="54" t="s">
        <v>67</v>
      </c>
      <c r="C35" s="54" t="s">
        <v>66</v>
      </c>
      <c r="D35" s="54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124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3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115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70">
        <v>1</v>
      </c>
      <c r="D107" s="70">
        <v>2</v>
      </c>
      <c r="E107" s="70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124</v>
      </c>
      <c r="Q107" s="394"/>
    </row>
    <row r="108" spans="1:17" ht="14.1" customHeight="1" x14ac:dyDescent="0.15">
      <c r="A108" s="350"/>
      <c r="B108" s="352"/>
      <c r="C108" s="74" t="s">
        <v>67</v>
      </c>
      <c r="D108" s="74" t="s">
        <v>66</v>
      </c>
      <c r="E108" s="74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124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17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49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49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49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49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49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49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49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49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49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49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49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49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49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49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49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49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49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49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49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49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49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49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75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75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75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75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75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75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75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75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75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75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75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70">
        <v>1</v>
      </c>
      <c r="G214" s="70">
        <v>2</v>
      </c>
      <c r="H214" s="70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74" t="s">
        <v>67</v>
      </c>
      <c r="G215" s="74" t="s">
        <v>66</v>
      </c>
      <c r="H215" s="74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75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75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75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75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75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75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75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75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75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75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75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178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69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75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75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75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75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75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75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75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75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75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75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75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49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49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49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49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49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49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49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49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49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49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49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124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49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49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49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49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49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49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11"/>
      <c r="B279" s="317"/>
      <c r="C279" s="49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11"/>
      <c r="B280" s="317"/>
      <c r="C280" s="49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11"/>
      <c r="B281" s="317"/>
      <c r="C281" s="49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11"/>
      <c r="B282" s="317"/>
      <c r="C282" s="49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12"/>
      <c r="B283" s="318"/>
      <c r="C283" s="49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8" t="s">
        <v>138</v>
      </c>
      <c r="B3" s="379" t="s">
        <v>142</v>
      </c>
      <c r="C3" s="379"/>
      <c r="D3" s="379"/>
      <c r="E3" s="379" t="s">
        <v>141</v>
      </c>
      <c r="F3" s="379"/>
      <c r="G3" s="379"/>
      <c r="H3" s="379" t="s">
        <v>140</v>
      </c>
      <c r="I3" s="379"/>
      <c r="J3" s="379"/>
      <c r="K3" s="36">
        <v>1</v>
      </c>
      <c r="L3" s="415" t="s">
        <v>129</v>
      </c>
      <c r="M3" s="416"/>
      <c r="N3" s="416"/>
      <c r="O3" s="419"/>
      <c r="P3" s="128">
        <v>2</v>
      </c>
      <c r="Q3" s="415" t="s">
        <v>130</v>
      </c>
      <c r="R3" s="416"/>
      <c r="S3" s="416"/>
      <c r="T3" s="419"/>
      <c r="U3" s="128">
        <v>3</v>
      </c>
      <c r="V3" s="415" t="s">
        <v>131</v>
      </c>
      <c r="W3" s="416"/>
      <c r="X3" s="416"/>
      <c r="Y3" s="419"/>
      <c r="Z3" s="128">
        <v>4</v>
      </c>
      <c r="AA3" s="415" t="s">
        <v>132</v>
      </c>
      <c r="AB3" s="416"/>
      <c r="AC3" s="416"/>
      <c r="AD3" s="419"/>
      <c r="AE3" s="128">
        <v>5</v>
      </c>
      <c r="AF3" s="415" t="s">
        <v>133</v>
      </c>
      <c r="AG3" s="416"/>
      <c r="AH3" s="416"/>
      <c r="AI3" s="419"/>
      <c r="AJ3" s="128">
        <v>6</v>
      </c>
      <c r="AK3" s="415" t="s">
        <v>134</v>
      </c>
      <c r="AL3" s="416"/>
      <c r="AM3" s="416"/>
      <c r="AN3" s="419"/>
      <c r="AO3" s="128">
        <v>7</v>
      </c>
      <c r="AP3" s="415" t="s">
        <v>135</v>
      </c>
      <c r="AQ3" s="416"/>
      <c r="AR3" s="416"/>
      <c r="AS3" s="419"/>
      <c r="AT3" s="128">
        <v>8</v>
      </c>
      <c r="AU3" s="415" t="s">
        <v>136</v>
      </c>
      <c r="AV3" s="416"/>
      <c r="AW3" s="416"/>
      <c r="AX3" s="419"/>
      <c r="AY3" s="128">
        <v>9</v>
      </c>
      <c r="AZ3" s="415" t="s">
        <v>137</v>
      </c>
      <c r="BA3" s="416"/>
      <c r="BB3" s="416"/>
      <c r="BC3" s="417"/>
      <c r="BD3" s="416" t="s">
        <v>194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143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143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143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143</v>
      </c>
      <c r="C8" s="379"/>
      <c r="D8" s="379"/>
      <c r="E8" s="379" t="s">
        <v>143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143</v>
      </c>
      <c r="C9" s="379"/>
      <c r="D9" s="379"/>
      <c r="E9" s="379"/>
      <c r="F9" s="379"/>
      <c r="G9" s="379"/>
      <c r="H9" s="379" t="s">
        <v>143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143</v>
      </c>
      <c r="F10" s="379"/>
      <c r="G10" s="379"/>
      <c r="H10" s="379" t="s">
        <v>143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143</v>
      </c>
      <c r="C11" s="379"/>
      <c r="D11" s="379"/>
      <c r="E11" s="379" t="s">
        <v>143</v>
      </c>
      <c r="F11" s="379"/>
      <c r="G11" s="379"/>
      <c r="H11" s="379" t="s">
        <v>143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28">
        <v>2</v>
      </c>
      <c r="Q13" s="415" t="s">
        <v>55</v>
      </c>
      <c r="R13" s="416"/>
      <c r="S13" s="416"/>
      <c r="T13" s="419"/>
      <c r="U13" s="128">
        <v>3</v>
      </c>
      <c r="V13" s="415" t="s">
        <v>56</v>
      </c>
      <c r="W13" s="416"/>
      <c r="X13" s="416"/>
      <c r="Y13" s="419"/>
      <c r="Z13" s="128">
        <v>4</v>
      </c>
      <c r="AA13" s="415" t="s">
        <v>57</v>
      </c>
      <c r="AB13" s="416"/>
      <c r="AC13" s="416"/>
      <c r="AD13" s="419"/>
      <c r="AE13" s="128">
        <v>5</v>
      </c>
      <c r="AF13" s="415" t="s">
        <v>58</v>
      </c>
      <c r="AG13" s="416"/>
      <c r="AH13" s="416"/>
      <c r="AI13" s="419"/>
      <c r="AJ13" s="128">
        <v>6</v>
      </c>
      <c r="AK13" s="415" t="s">
        <v>134</v>
      </c>
      <c r="AL13" s="416"/>
      <c r="AM13" s="416"/>
      <c r="AN13" s="419"/>
      <c r="AO13" s="128">
        <v>7</v>
      </c>
      <c r="AP13" s="415" t="s">
        <v>135</v>
      </c>
      <c r="AQ13" s="416"/>
      <c r="AR13" s="416"/>
      <c r="AS13" s="419"/>
      <c r="AT13" s="128">
        <v>8</v>
      </c>
      <c r="AU13" s="415" t="s">
        <v>61</v>
      </c>
      <c r="AV13" s="416"/>
      <c r="AW13" s="416"/>
      <c r="AX13" s="419"/>
      <c r="AY13" s="128">
        <v>9</v>
      </c>
      <c r="AZ13" s="415" t="s">
        <v>62</v>
      </c>
      <c r="BA13" s="416"/>
      <c r="BB13" s="416"/>
      <c r="BC13" s="417"/>
      <c r="BD13" s="416" t="s">
        <v>194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143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143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143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143</v>
      </c>
      <c r="C18" s="379"/>
      <c r="D18" s="379"/>
      <c r="E18" s="379" t="s">
        <v>143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143</v>
      </c>
      <c r="C19" s="379"/>
      <c r="D19" s="379"/>
      <c r="E19" s="379"/>
      <c r="F19" s="379"/>
      <c r="G19" s="379"/>
      <c r="H19" s="379" t="s">
        <v>143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143</v>
      </c>
      <c r="F20" s="379"/>
      <c r="G20" s="379"/>
      <c r="H20" s="379" t="s">
        <v>143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143</v>
      </c>
      <c r="C21" s="379"/>
      <c r="D21" s="379"/>
      <c r="E21" s="379" t="s">
        <v>143</v>
      </c>
      <c r="F21" s="379"/>
      <c r="G21" s="379"/>
      <c r="H21" s="379" t="s">
        <v>143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28">
        <v>2</v>
      </c>
      <c r="Q23" s="415" t="s">
        <v>55</v>
      </c>
      <c r="R23" s="416"/>
      <c r="S23" s="416"/>
      <c r="T23" s="419"/>
      <c r="U23" s="128">
        <v>3</v>
      </c>
      <c r="V23" s="415" t="s">
        <v>56</v>
      </c>
      <c r="W23" s="416"/>
      <c r="X23" s="416"/>
      <c r="Y23" s="419"/>
      <c r="Z23" s="128">
        <v>4</v>
      </c>
      <c r="AA23" s="415" t="s">
        <v>57</v>
      </c>
      <c r="AB23" s="416"/>
      <c r="AC23" s="416"/>
      <c r="AD23" s="419"/>
      <c r="AE23" s="128">
        <v>5</v>
      </c>
      <c r="AF23" s="415" t="s">
        <v>58</v>
      </c>
      <c r="AG23" s="416"/>
      <c r="AH23" s="416"/>
      <c r="AI23" s="419"/>
      <c r="AJ23" s="128">
        <v>6</v>
      </c>
      <c r="AK23" s="415" t="s">
        <v>134</v>
      </c>
      <c r="AL23" s="416"/>
      <c r="AM23" s="416"/>
      <c r="AN23" s="419"/>
      <c r="AO23" s="128">
        <v>7</v>
      </c>
      <c r="AP23" s="415" t="s">
        <v>135</v>
      </c>
      <c r="AQ23" s="416"/>
      <c r="AR23" s="416"/>
      <c r="AS23" s="419"/>
      <c r="AT23" s="128">
        <v>8</v>
      </c>
      <c r="AU23" s="415" t="s">
        <v>61</v>
      </c>
      <c r="AV23" s="416"/>
      <c r="AW23" s="416"/>
      <c r="AX23" s="419"/>
      <c r="AY23" s="128">
        <v>9</v>
      </c>
      <c r="AZ23" s="415" t="s">
        <v>62</v>
      </c>
      <c r="BA23" s="416"/>
      <c r="BB23" s="416"/>
      <c r="BC23" s="417"/>
      <c r="BD23" s="416" t="s">
        <v>194</v>
      </c>
      <c r="BE23" s="416"/>
      <c r="BF23" s="416"/>
      <c r="BG23" s="416"/>
      <c r="BH23" s="418"/>
    </row>
    <row r="24" spans="1:60" ht="12.95" customHeight="1" thickBot="1" x14ac:dyDescent="0.2">
      <c r="A24" s="310" t="s">
        <v>145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143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143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143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143</v>
      </c>
      <c r="C28" s="379"/>
      <c r="D28" s="379"/>
      <c r="E28" s="379" t="s">
        <v>143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143</v>
      </c>
      <c r="C29" s="379"/>
      <c r="D29" s="379"/>
      <c r="E29" s="379"/>
      <c r="F29" s="379"/>
      <c r="G29" s="379"/>
      <c r="H29" s="379" t="s">
        <v>143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143</v>
      </c>
      <c r="F30" s="379"/>
      <c r="G30" s="379"/>
      <c r="H30" s="379" t="s">
        <v>143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143</v>
      </c>
      <c r="C31" s="379"/>
      <c r="D31" s="379"/>
      <c r="E31" s="379" t="s">
        <v>143</v>
      </c>
      <c r="F31" s="379"/>
      <c r="G31" s="379"/>
      <c r="H31" s="379" t="s">
        <v>143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28">
        <v>2</v>
      </c>
      <c r="Q33" s="415" t="s">
        <v>55</v>
      </c>
      <c r="R33" s="416"/>
      <c r="S33" s="416"/>
      <c r="T33" s="419"/>
      <c r="U33" s="128">
        <v>3</v>
      </c>
      <c r="V33" s="415" t="s">
        <v>56</v>
      </c>
      <c r="W33" s="416"/>
      <c r="X33" s="416"/>
      <c r="Y33" s="419"/>
      <c r="Z33" s="128">
        <v>4</v>
      </c>
      <c r="AA33" s="415" t="s">
        <v>57</v>
      </c>
      <c r="AB33" s="416"/>
      <c r="AC33" s="416"/>
      <c r="AD33" s="419"/>
      <c r="AE33" s="128">
        <v>5</v>
      </c>
      <c r="AF33" s="415" t="s">
        <v>58</v>
      </c>
      <c r="AG33" s="416"/>
      <c r="AH33" s="416"/>
      <c r="AI33" s="419"/>
      <c r="AJ33" s="128">
        <v>6</v>
      </c>
      <c r="AK33" s="415" t="s">
        <v>134</v>
      </c>
      <c r="AL33" s="416"/>
      <c r="AM33" s="416"/>
      <c r="AN33" s="419"/>
      <c r="AO33" s="128">
        <v>7</v>
      </c>
      <c r="AP33" s="415" t="s">
        <v>135</v>
      </c>
      <c r="AQ33" s="416"/>
      <c r="AR33" s="416"/>
      <c r="AS33" s="419"/>
      <c r="AT33" s="128">
        <v>8</v>
      </c>
      <c r="AU33" s="415" t="s">
        <v>61</v>
      </c>
      <c r="AV33" s="416"/>
      <c r="AW33" s="416"/>
      <c r="AX33" s="419"/>
      <c r="AY33" s="128">
        <v>9</v>
      </c>
      <c r="AZ33" s="415" t="s">
        <v>62</v>
      </c>
      <c r="BA33" s="416"/>
      <c r="BB33" s="416"/>
      <c r="BC33" s="417"/>
      <c r="BD33" s="416" t="s">
        <v>194</v>
      </c>
      <c r="BE33" s="416"/>
      <c r="BF33" s="416"/>
      <c r="BG33" s="416"/>
      <c r="BH33" s="418"/>
    </row>
    <row r="34" spans="1:60" ht="12.95" customHeight="1" thickBot="1" x14ac:dyDescent="0.2">
      <c r="A34" s="310" t="s">
        <v>146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143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143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143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143</v>
      </c>
      <c r="C38" s="379"/>
      <c r="D38" s="379"/>
      <c r="E38" s="379" t="s">
        <v>143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143</v>
      </c>
      <c r="C39" s="379"/>
      <c r="D39" s="379"/>
      <c r="E39" s="379"/>
      <c r="F39" s="379"/>
      <c r="G39" s="379"/>
      <c r="H39" s="379" t="s">
        <v>143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143</v>
      </c>
      <c r="F40" s="379"/>
      <c r="G40" s="379"/>
      <c r="H40" s="379" t="s">
        <v>143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143</v>
      </c>
      <c r="C41" s="379"/>
      <c r="D41" s="379"/>
      <c r="E41" s="379" t="s">
        <v>143</v>
      </c>
      <c r="F41" s="379"/>
      <c r="G41" s="379"/>
      <c r="H41" s="379" t="s">
        <v>143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28">
        <v>2</v>
      </c>
      <c r="Q43" s="415" t="s">
        <v>55</v>
      </c>
      <c r="R43" s="416"/>
      <c r="S43" s="416"/>
      <c r="T43" s="419"/>
      <c r="U43" s="128">
        <v>3</v>
      </c>
      <c r="V43" s="415" t="s">
        <v>56</v>
      </c>
      <c r="W43" s="416"/>
      <c r="X43" s="416"/>
      <c r="Y43" s="419"/>
      <c r="Z43" s="128">
        <v>4</v>
      </c>
      <c r="AA43" s="415" t="s">
        <v>57</v>
      </c>
      <c r="AB43" s="416"/>
      <c r="AC43" s="416"/>
      <c r="AD43" s="419"/>
      <c r="AE43" s="128">
        <v>5</v>
      </c>
      <c r="AF43" s="415" t="s">
        <v>58</v>
      </c>
      <c r="AG43" s="416"/>
      <c r="AH43" s="416"/>
      <c r="AI43" s="419"/>
      <c r="AJ43" s="128">
        <v>6</v>
      </c>
      <c r="AK43" s="415" t="s">
        <v>134</v>
      </c>
      <c r="AL43" s="416"/>
      <c r="AM43" s="416"/>
      <c r="AN43" s="419"/>
      <c r="AO43" s="128">
        <v>7</v>
      </c>
      <c r="AP43" s="415" t="s">
        <v>135</v>
      </c>
      <c r="AQ43" s="416"/>
      <c r="AR43" s="416"/>
      <c r="AS43" s="419"/>
      <c r="AT43" s="128">
        <v>8</v>
      </c>
      <c r="AU43" s="415" t="s">
        <v>61</v>
      </c>
      <c r="AV43" s="416"/>
      <c r="AW43" s="416"/>
      <c r="AX43" s="419"/>
      <c r="AY43" s="128">
        <v>9</v>
      </c>
      <c r="AZ43" s="415" t="s">
        <v>62</v>
      </c>
      <c r="BA43" s="416"/>
      <c r="BB43" s="416"/>
      <c r="BC43" s="417"/>
      <c r="BD43" s="416" t="s">
        <v>194</v>
      </c>
      <c r="BE43" s="416"/>
      <c r="BF43" s="416"/>
      <c r="BG43" s="416"/>
      <c r="BH43" s="418"/>
    </row>
    <row r="44" spans="1:60" ht="12.95" customHeight="1" thickBot="1" x14ac:dyDescent="0.2">
      <c r="A44" s="428" t="s">
        <v>147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143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143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143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143</v>
      </c>
      <c r="C48" s="379"/>
      <c r="D48" s="379"/>
      <c r="E48" s="379" t="s">
        <v>143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143</v>
      </c>
      <c r="C49" s="379"/>
      <c r="D49" s="379"/>
      <c r="E49" s="379"/>
      <c r="F49" s="379"/>
      <c r="G49" s="379"/>
      <c r="H49" s="379" t="s">
        <v>143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143</v>
      </c>
      <c r="F50" s="379"/>
      <c r="G50" s="379"/>
      <c r="H50" s="379" t="s">
        <v>143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143</v>
      </c>
      <c r="C51" s="379"/>
      <c r="D51" s="379"/>
      <c r="E51" s="379" t="s">
        <v>143</v>
      </c>
      <c r="F51" s="379"/>
      <c r="G51" s="379"/>
      <c r="H51" s="379" t="s">
        <v>143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28">
        <v>2</v>
      </c>
      <c r="Q53" s="415" t="s">
        <v>55</v>
      </c>
      <c r="R53" s="416"/>
      <c r="S53" s="416"/>
      <c r="T53" s="419"/>
      <c r="U53" s="128">
        <v>3</v>
      </c>
      <c r="V53" s="415" t="s">
        <v>56</v>
      </c>
      <c r="W53" s="416"/>
      <c r="X53" s="416"/>
      <c r="Y53" s="419"/>
      <c r="Z53" s="128">
        <v>4</v>
      </c>
      <c r="AA53" s="415" t="s">
        <v>57</v>
      </c>
      <c r="AB53" s="416"/>
      <c r="AC53" s="416"/>
      <c r="AD53" s="419"/>
      <c r="AE53" s="128">
        <v>5</v>
      </c>
      <c r="AF53" s="415" t="s">
        <v>58</v>
      </c>
      <c r="AG53" s="416"/>
      <c r="AH53" s="416"/>
      <c r="AI53" s="419"/>
      <c r="AJ53" s="128">
        <v>6</v>
      </c>
      <c r="AK53" s="415" t="s">
        <v>134</v>
      </c>
      <c r="AL53" s="416"/>
      <c r="AM53" s="416"/>
      <c r="AN53" s="419"/>
      <c r="AO53" s="128">
        <v>7</v>
      </c>
      <c r="AP53" s="415" t="s">
        <v>135</v>
      </c>
      <c r="AQ53" s="416"/>
      <c r="AR53" s="416"/>
      <c r="AS53" s="419"/>
      <c r="AT53" s="128">
        <v>8</v>
      </c>
      <c r="AU53" s="415" t="s">
        <v>61</v>
      </c>
      <c r="AV53" s="416"/>
      <c r="AW53" s="416"/>
      <c r="AX53" s="419"/>
      <c r="AY53" s="128">
        <v>9</v>
      </c>
      <c r="AZ53" s="415" t="s">
        <v>62</v>
      </c>
      <c r="BA53" s="416"/>
      <c r="BB53" s="416"/>
      <c r="BC53" s="417"/>
      <c r="BD53" s="416" t="s">
        <v>194</v>
      </c>
      <c r="BE53" s="416"/>
      <c r="BF53" s="416"/>
      <c r="BG53" s="416"/>
      <c r="BH53" s="418"/>
    </row>
    <row r="54" spans="1:60" ht="12.95" customHeight="1" thickBot="1" x14ac:dyDescent="0.2">
      <c r="A54" s="426" t="s">
        <v>148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143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143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143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143</v>
      </c>
      <c r="C58" s="379"/>
      <c r="D58" s="379"/>
      <c r="E58" s="379" t="s">
        <v>143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143</v>
      </c>
      <c r="C59" s="379"/>
      <c r="D59" s="379"/>
      <c r="E59" s="379"/>
      <c r="F59" s="379"/>
      <c r="G59" s="379"/>
      <c r="H59" s="379" t="s">
        <v>143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143</v>
      </c>
      <c r="F60" s="379"/>
      <c r="G60" s="379"/>
      <c r="H60" s="379" t="s">
        <v>143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143</v>
      </c>
      <c r="C61" s="379"/>
      <c r="D61" s="379"/>
      <c r="E61" s="379" t="s">
        <v>143</v>
      </c>
      <c r="F61" s="379"/>
      <c r="G61" s="379"/>
      <c r="H61" s="379" t="s">
        <v>143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28">
        <v>2</v>
      </c>
      <c r="Q63" s="415" t="s">
        <v>55</v>
      </c>
      <c r="R63" s="416"/>
      <c r="S63" s="416"/>
      <c r="T63" s="419"/>
      <c r="U63" s="128">
        <v>3</v>
      </c>
      <c r="V63" s="415" t="s">
        <v>56</v>
      </c>
      <c r="W63" s="416"/>
      <c r="X63" s="416"/>
      <c r="Y63" s="419"/>
      <c r="Z63" s="128">
        <v>4</v>
      </c>
      <c r="AA63" s="415" t="s">
        <v>57</v>
      </c>
      <c r="AB63" s="416"/>
      <c r="AC63" s="416"/>
      <c r="AD63" s="419"/>
      <c r="AE63" s="128">
        <v>5</v>
      </c>
      <c r="AF63" s="415" t="s">
        <v>58</v>
      </c>
      <c r="AG63" s="416"/>
      <c r="AH63" s="416"/>
      <c r="AI63" s="419"/>
      <c r="AJ63" s="128">
        <v>6</v>
      </c>
      <c r="AK63" s="415" t="s">
        <v>134</v>
      </c>
      <c r="AL63" s="416"/>
      <c r="AM63" s="416"/>
      <c r="AN63" s="419"/>
      <c r="AO63" s="128">
        <v>7</v>
      </c>
      <c r="AP63" s="415" t="s">
        <v>135</v>
      </c>
      <c r="AQ63" s="416"/>
      <c r="AR63" s="416"/>
      <c r="AS63" s="419"/>
      <c r="AT63" s="128">
        <v>8</v>
      </c>
      <c r="AU63" s="415" t="s">
        <v>61</v>
      </c>
      <c r="AV63" s="416"/>
      <c r="AW63" s="416"/>
      <c r="AX63" s="419"/>
      <c r="AY63" s="128">
        <v>9</v>
      </c>
      <c r="AZ63" s="415" t="s">
        <v>62</v>
      </c>
      <c r="BA63" s="416"/>
      <c r="BB63" s="416"/>
      <c r="BC63" s="417"/>
      <c r="BD63" s="416" t="s">
        <v>194</v>
      </c>
      <c r="BE63" s="416"/>
      <c r="BF63" s="416"/>
      <c r="BG63" s="416"/>
      <c r="BH63" s="418"/>
    </row>
    <row r="64" spans="1:60" ht="12.95" customHeight="1" thickBot="1" x14ac:dyDescent="0.2">
      <c r="A64" s="310" t="s">
        <v>149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143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143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143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143</v>
      </c>
      <c r="C68" s="379"/>
      <c r="D68" s="379"/>
      <c r="E68" s="379" t="s">
        <v>143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143</v>
      </c>
      <c r="C69" s="379"/>
      <c r="D69" s="379"/>
      <c r="E69" s="379"/>
      <c r="F69" s="379"/>
      <c r="G69" s="379"/>
      <c r="H69" s="379" t="s">
        <v>143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143</v>
      </c>
      <c r="F70" s="379"/>
      <c r="G70" s="379"/>
      <c r="H70" s="379" t="s">
        <v>143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143</v>
      </c>
      <c r="C71" s="379"/>
      <c r="D71" s="379"/>
      <c r="E71" s="379" t="s">
        <v>143</v>
      </c>
      <c r="F71" s="379"/>
      <c r="G71" s="379"/>
      <c r="H71" s="379" t="s">
        <v>143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28">
        <v>2</v>
      </c>
      <c r="Q73" s="415" t="s">
        <v>55</v>
      </c>
      <c r="R73" s="416"/>
      <c r="S73" s="416"/>
      <c r="T73" s="419"/>
      <c r="U73" s="128">
        <v>3</v>
      </c>
      <c r="V73" s="415" t="s">
        <v>56</v>
      </c>
      <c r="W73" s="416"/>
      <c r="X73" s="416"/>
      <c r="Y73" s="419"/>
      <c r="Z73" s="128">
        <v>4</v>
      </c>
      <c r="AA73" s="415" t="s">
        <v>57</v>
      </c>
      <c r="AB73" s="416"/>
      <c r="AC73" s="416"/>
      <c r="AD73" s="419"/>
      <c r="AE73" s="128">
        <v>5</v>
      </c>
      <c r="AF73" s="415" t="s">
        <v>58</v>
      </c>
      <c r="AG73" s="416"/>
      <c r="AH73" s="416"/>
      <c r="AI73" s="419"/>
      <c r="AJ73" s="128">
        <v>6</v>
      </c>
      <c r="AK73" s="415" t="s">
        <v>134</v>
      </c>
      <c r="AL73" s="416"/>
      <c r="AM73" s="416"/>
      <c r="AN73" s="419"/>
      <c r="AO73" s="128">
        <v>7</v>
      </c>
      <c r="AP73" s="415" t="s">
        <v>135</v>
      </c>
      <c r="AQ73" s="416"/>
      <c r="AR73" s="416"/>
      <c r="AS73" s="419"/>
      <c r="AT73" s="128">
        <v>8</v>
      </c>
      <c r="AU73" s="415" t="s">
        <v>61</v>
      </c>
      <c r="AV73" s="416"/>
      <c r="AW73" s="416"/>
      <c r="AX73" s="419"/>
      <c r="AY73" s="128">
        <v>9</v>
      </c>
      <c r="AZ73" s="415" t="s">
        <v>62</v>
      </c>
      <c r="BA73" s="416"/>
      <c r="BB73" s="416"/>
      <c r="BC73" s="417"/>
      <c r="BD73" s="416" t="s">
        <v>194</v>
      </c>
      <c r="BE73" s="416"/>
      <c r="BF73" s="416"/>
      <c r="BG73" s="416"/>
      <c r="BH73" s="418"/>
    </row>
    <row r="74" spans="1:60" ht="12.95" customHeight="1" thickBot="1" x14ac:dyDescent="0.2">
      <c r="A74" s="310" t="s">
        <v>150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143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143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143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143</v>
      </c>
      <c r="C78" s="379"/>
      <c r="D78" s="379"/>
      <c r="E78" s="379" t="s">
        <v>143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143</v>
      </c>
      <c r="C79" s="379"/>
      <c r="D79" s="379"/>
      <c r="E79" s="379"/>
      <c r="F79" s="379"/>
      <c r="G79" s="379"/>
      <c r="H79" s="379" t="s">
        <v>143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143</v>
      </c>
      <c r="F80" s="379"/>
      <c r="G80" s="379"/>
      <c r="H80" s="379" t="s">
        <v>143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143</v>
      </c>
      <c r="C81" s="379"/>
      <c r="D81" s="379"/>
      <c r="E81" s="379" t="s">
        <v>143</v>
      </c>
      <c r="F81" s="379"/>
      <c r="G81" s="379"/>
      <c r="H81" s="379" t="s">
        <v>143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28">
        <v>2</v>
      </c>
      <c r="Q84" s="415" t="s">
        <v>55</v>
      </c>
      <c r="R84" s="416"/>
      <c r="S84" s="416"/>
      <c r="T84" s="419"/>
      <c r="U84" s="128">
        <v>3</v>
      </c>
      <c r="V84" s="415" t="s">
        <v>56</v>
      </c>
      <c r="W84" s="416"/>
      <c r="X84" s="416"/>
      <c r="Y84" s="419"/>
      <c r="Z84" s="128">
        <v>4</v>
      </c>
      <c r="AA84" s="415" t="s">
        <v>57</v>
      </c>
      <c r="AB84" s="416"/>
      <c r="AC84" s="416"/>
      <c r="AD84" s="419"/>
      <c r="AE84" s="128">
        <v>5</v>
      </c>
      <c r="AF84" s="415" t="s">
        <v>58</v>
      </c>
      <c r="AG84" s="416"/>
      <c r="AH84" s="416"/>
      <c r="AI84" s="419"/>
      <c r="AJ84" s="128">
        <v>6</v>
      </c>
      <c r="AK84" s="415" t="s">
        <v>134</v>
      </c>
      <c r="AL84" s="416"/>
      <c r="AM84" s="416"/>
      <c r="AN84" s="419"/>
      <c r="AO84" s="128">
        <v>7</v>
      </c>
      <c r="AP84" s="415" t="s">
        <v>135</v>
      </c>
      <c r="AQ84" s="416"/>
      <c r="AR84" s="416"/>
      <c r="AS84" s="419"/>
      <c r="AT84" s="128">
        <v>8</v>
      </c>
      <c r="AU84" s="415" t="s">
        <v>61</v>
      </c>
      <c r="AV84" s="416"/>
      <c r="AW84" s="416"/>
      <c r="AX84" s="419"/>
      <c r="AY84" s="128">
        <v>9</v>
      </c>
      <c r="AZ84" s="415" t="s">
        <v>62</v>
      </c>
      <c r="BA84" s="416"/>
      <c r="BB84" s="416"/>
      <c r="BC84" s="417"/>
      <c r="BD84" s="416" t="s">
        <v>194</v>
      </c>
      <c r="BE84" s="416"/>
      <c r="BF84" s="416"/>
      <c r="BG84" s="416"/>
      <c r="BH84" s="418"/>
    </row>
    <row r="85" spans="1:60" ht="12.95" customHeight="1" thickBot="1" x14ac:dyDescent="0.2">
      <c r="A85" s="428" t="s">
        <v>151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143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143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143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143</v>
      </c>
      <c r="C89" s="379"/>
      <c r="D89" s="379"/>
      <c r="E89" s="379" t="s">
        <v>143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143</v>
      </c>
      <c r="C90" s="379"/>
      <c r="D90" s="379"/>
      <c r="E90" s="379"/>
      <c r="F90" s="379"/>
      <c r="G90" s="379"/>
      <c r="H90" s="379" t="s">
        <v>143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143</v>
      </c>
      <c r="F91" s="379"/>
      <c r="G91" s="379"/>
      <c r="H91" s="379" t="s">
        <v>143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143</v>
      </c>
      <c r="C92" s="379"/>
      <c r="D92" s="379"/>
      <c r="E92" s="379" t="s">
        <v>143</v>
      </c>
      <c r="F92" s="379"/>
      <c r="G92" s="379"/>
      <c r="H92" s="379" t="s">
        <v>143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28">
        <v>2</v>
      </c>
      <c r="Q94" s="415" t="s">
        <v>55</v>
      </c>
      <c r="R94" s="416"/>
      <c r="S94" s="416"/>
      <c r="T94" s="419"/>
      <c r="U94" s="128">
        <v>3</v>
      </c>
      <c r="V94" s="415" t="s">
        <v>56</v>
      </c>
      <c r="W94" s="416"/>
      <c r="X94" s="416"/>
      <c r="Y94" s="419"/>
      <c r="Z94" s="128">
        <v>4</v>
      </c>
      <c r="AA94" s="415" t="s">
        <v>57</v>
      </c>
      <c r="AB94" s="416"/>
      <c r="AC94" s="416"/>
      <c r="AD94" s="419"/>
      <c r="AE94" s="128">
        <v>5</v>
      </c>
      <c r="AF94" s="415" t="s">
        <v>58</v>
      </c>
      <c r="AG94" s="416"/>
      <c r="AH94" s="416"/>
      <c r="AI94" s="419"/>
      <c r="AJ94" s="128">
        <v>6</v>
      </c>
      <c r="AK94" s="415" t="s">
        <v>134</v>
      </c>
      <c r="AL94" s="416"/>
      <c r="AM94" s="416"/>
      <c r="AN94" s="419"/>
      <c r="AO94" s="128">
        <v>7</v>
      </c>
      <c r="AP94" s="415" t="s">
        <v>135</v>
      </c>
      <c r="AQ94" s="416"/>
      <c r="AR94" s="416"/>
      <c r="AS94" s="419"/>
      <c r="AT94" s="128">
        <v>8</v>
      </c>
      <c r="AU94" s="415" t="s">
        <v>61</v>
      </c>
      <c r="AV94" s="416"/>
      <c r="AW94" s="416"/>
      <c r="AX94" s="419"/>
      <c r="AY94" s="128">
        <v>9</v>
      </c>
      <c r="AZ94" s="415" t="s">
        <v>62</v>
      </c>
      <c r="BA94" s="416"/>
      <c r="BB94" s="416"/>
      <c r="BC94" s="417"/>
      <c r="BD94" s="416" t="s">
        <v>194</v>
      </c>
      <c r="BE94" s="416"/>
      <c r="BF94" s="416"/>
      <c r="BG94" s="416"/>
      <c r="BH94" s="418"/>
    </row>
    <row r="95" spans="1:60" ht="12.95" customHeight="1" thickBot="1" x14ac:dyDescent="0.2">
      <c r="A95" s="426" t="s">
        <v>152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143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143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143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143</v>
      </c>
      <c r="C99" s="379"/>
      <c r="D99" s="379"/>
      <c r="E99" s="379" t="s">
        <v>143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143</v>
      </c>
      <c r="C100" s="379"/>
      <c r="D100" s="379"/>
      <c r="E100" s="379"/>
      <c r="F100" s="379"/>
      <c r="G100" s="379"/>
      <c r="H100" s="379" t="s">
        <v>143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143</v>
      </c>
      <c r="F101" s="379"/>
      <c r="G101" s="379"/>
      <c r="H101" s="379" t="s">
        <v>143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143</v>
      </c>
      <c r="C102" s="379"/>
      <c r="D102" s="379"/>
      <c r="E102" s="379" t="s">
        <v>143</v>
      </c>
      <c r="F102" s="379"/>
      <c r="G102" s="379"/>
      <c r="H102" s="379" t="s">
        <v>143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28">
        <v>2</v>
      </c>
      <c r="Q104" s="415" t="s">
        <v>55</v>
      </c>
      <c r="R104" s="416"/>
      <c r="S104" s="416"/>
      <c r="T104" s="419"/>
      <c r="U104" s="128">
        <v>3</v>
      </c>
      <c r="V104" s="415" t="s">
        <v>56</v>
      </c>
      <c r="W104" s="416"/>
      <c r="X104" s="416"/>
      <c r="Y104" s="419"/>
      <c r="Z104" s="128">
        <v>4</v>
      </c>
      <c r="AA104" s="415" t="s">
        <v>57</v>
      </c>
      <c r="AB104" s="416"/>
      <c r="AC104" s="416"/>
      <c r="AD104" s="419"/>
      <c r="AE104" s="128">
        <v>5</v>
      </c>
      <c r="AF104" s="415" t="s">
        <v>58</v>
      </c>
      <c r="AG104" s="416"/>
      <c r="AH104" s="416"/>
      <c r="AI104" s="419"/>
      <c r="AJ104" s="128">
        <v>6</v>
      </c>
      <c r="AK104" s="415" t="s">
        <v>134</v>
      </c>
      <c r="AL104" s="416"/>
      <c r="AM104" s="416"/>
      <c r="AN104" s="419"/>
      <c r="AO104" s="128">
        <v>7</v>
      </c>
      <c r="AP104" s="415" t="s">
        <v>135</v>
      </c>
      <c r="AQ104" s="416"/>
      <c r="AR104" s="416"/>
      <c r="AS104" s="419"/>
      <c r="AT104" s="128">
        <v>8</v>
      </c>
      <c r="AU104" s="415" t="s">
        <v>61</v>
      </c>
      <c r="AV104" s="416"/>
      <c r="AW104" s="416"/>
      <c r="AX104" s="419"/>
      <c r="AY104" s="128">
        <v>9</v>
      </c>
      <c r="AZ104" s="415" t="s">
        <v>62</v>
      </c>
      <c r="BA104" s="416"/>
      <c r="BB104" s="416"/>
      <c r="BC104" s="417"/>
      <c r="BD104" s="416" t="s">
        <v>194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143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28">
        <v>2</v>
      </c>
      <c r="Q114" s="415" t="s">
        <v>55</v>
      </c>
      <c r="R114" s="416"/>
      <c r="S114" s="416"/>
      <c r="T114" s="419"/>
      <c r="U114" s="128">
        <v>3</v>
      </c>
      <c r="V114" s="415" t="s">
        <v>56</v>
      </c>
      <c r="W114" s="416"/>
      <c r="X114" s="416"/>
      <c r="Y114" s="419"/>
      <c r="Z114" s="128">
        <v>4</v>
      </c>
      <c r="AA114" s="415" t="s">
        <v>57</v>
      </c>
      <c r="AB114" s="416"/>
      <c r="AC114" s="416"/>
      <c r="AD114" s="419"/>
      <c r="AE114" s="128">
        <v>5</v>
      </c>
      <c r="AF114" s="415" t="s">
        <v>58</v>
      </c>
      <c r="AG114" s="416"/>
      <c r="AH114" s="416"/>
      <c r="AI114" s="419"/>
      <c r="AJ114" s="128">
        <v>6</v>
      </c>
      <c r="AK114" s="415" t="s">
        <v>134</v>
      </c>
      <c r="AL114" s="416"/>
      <c r="AM114" s="416"/>
      <c r="AN114" s="419"/>
      <c r="AO114" s="128">
        <v>7</v>
      </c>
      <c r="AP114" s="415" t="s">
        <v>135</v>
      </c>
      <c r="AQ114" s="416"/>
      <c r="AR114" s="416"/>
      <c r="AS114" s="419"/>
      <c r="AT114" s="128">
        <v>8</v>
      </c>
      <c r="AU114" s="415" t="s">
        <v>61</v>
      </c>
      <c r="AV114" s="416"/>
      <c r="AW114" s="416"/>
      <c r="AX114" s="419"/>
      <c r="AY114" s="128">
        <v>9</v>
      </c>
      <c r="AZ114" s="415" t="s">
        <v>62</v>
      </c>
      <c r="BA114" s="416"/>
      <c r="BB114" s="416"/>
      <c r="BC114" s="417"/>
      <c r="BD114" s="416" t="s">
        <v>194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143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9</v>
      </c>
      <c r="H4" s="147" t="s">
        <v>53</v>
      </c>
      <c r="K4" s="228">
        <f>COUNTIFS(ローデータ!B12:B1011,1,ローデータ!G12:G1011,$G$4)</f>
        <v>48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0</v>
      </c>
      <c r="K10" s="56">
        <f>SUM(B10:J10)</f>
        <v>48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48</v>
      </c>
      <c r="D16" s="56">
        <f>SUM(B16:C16)</f>
        <v>48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24</v>
      </c>
      <c r="C23" s="213"/>
      <c r="D23" s="211">
        <f>COUNTIFS(ローデータ!$B$12:$B$1011,1,ローデータ!$G$12:$G$1011,$G$4,ローデータ!$K$12:$K$1011,D21)</f>
        <v>12</v>
      </c>
      <c r="E23" s="213"/>
      <c r="F23" s="211">
        <f>COUNTIFS(ローデータ!$B$12:$B$1011,1,ローデータ!$G$12:$G$1011,$G$4,ローデータ!$K$12:$K$1011,F21)</f>
        <v>12</v>
      </c>
      <c r="G23" s="212"/>
      <c r="H23" s="213"/>
      <c r="I23" s="56">
        <f>SUM(B23:H23)</f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8</v>
      </c>
      <c r="L29" s="86">
        <f>SUMIFS(ローデータ!O12:O1011,ローデータ!$B$12:$B$1011,1,ローデータ!$G$12:$G$1011,$G$4,ローデータ!$K$12:$K$1011,$B$21)</f>
        <v>15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12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12</v>
      </c>
      <c r="H44" s="89">
        <f>COUNTIFS(ローデータ!$B$12:$B$1011,1,ローデータ!$G$12:$G$1011,$G$4,ローデータ!$K$12:$K$1011,$F$21,ローデータ!$S$12:$S$1011,H41)</f>
        <v>12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8</v>
      </c>
      <c r="D50" s="91">
        <f>SUMIFS(ローデータ!O12:O1011,ローデータ!$B$12:$B$1011,1,ローデータ!$G$12:$G$1011,$G$4,ローデータ!$K$12:$K$1011,$F$21)</f>
        <v>5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9</v>
      </c>
      <c r="J50" s="91">
        <f>SUMIFS(ローデータ!V12:V1011,ローデータ!$B$12:$B$1011,1,ローデータ!$G$12:$G$1011,$G$4,ローデータ!$K$12:$K$1011,$F$21)</f>
        <v>6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7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9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8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5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48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5</v>
      </c>
      <c r="F76" s="213"/>
      <c r="G76" s="211">
        <f>COUNTIFS(ローデータ!$B$12:$B$1011,1,ローデータ!$G$12:$G$1011,$G$4,ローデータ!$H$12:$H$1011,$A$76,ローデータ!$K$12:$K$1011,G73)</f>
        <v>5</v>
      </c>
      <c r="H76" s="212"/>
      <c r="I76" s="212"/>
      <c r="J76" s="104">
        <f t="shared" si="2"/>
        <v>12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4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5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2</v>
      </c>
      <c r="H78" s="212"/>
      <c r="I78" s="212"/>
      <c r="J78" s="104">
        <f t="shared" si="2"/>
        <v>9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5</v>
      </c>
      <c r="D79" s="213"/>
      <c r="E79" s="211">
        <f>COUNTIFS(ローデータ!$B$12:$B$1011,1,ローデータ!$G$12:$G$1011,$G$4,ローデータ!$H$12:$H$1011,$A$79,ローデータ!$K$12:$K$1011,E73)</f>
        <v>2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8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1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1</v>
      </c>
      <c r="H82" s="212"/>
      <c r="I82" s="212"/>
      <c r="J82" s="104">
        <f t="shared" si="2"/>
        <v>5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24</v>
      </c>
      <c r="D84" s="403"/>
      <c r="E84" s="402">
        <f>SUM(E75:F83)</f>
        <v>12</v>
      </c>
      <c r="F84" s="403"/>
      <c r="G84" s="404">
        <f>SUM(G75:I83)</f>
        <v>12</v>
      </c>
      <c r="H84" s="404"/>
      <c r="I84" s="402"/>
      <c r="J84" s="106">
        <f t="shared" si="2"/>
        <v>48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3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3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7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5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5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8</v>
      </c>
      <c r="N101" s="103">
        <f>SUM(N92:N100)</f>
        <v>15</v>
      </c>
      <c r="O101" s="103">
        <f>SUM(O92:O100)</f>
        <v>3</v>
      </c>
      <c r="P101" s="103">
        <f>SUM(P92:P100)</f>
        <v>0</v>
      </c>
      <c r="Q101" s="103">
        <f t="shared" si="3"/>
        <v>30</v>
      </c>
    </row>
    <row r="102" spans="1:17" ht="14.1" customHeight="1" x14ac:dyDescent="0.15">
      <c r="A102" s="140" t="s">
        <v>50</v>
      </c>
      <c r="B102" s="141"/>
      <c r="C102" s="56">
        <f>SUM(C93:C101)</f>
        <v>23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5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5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3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2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1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12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6</v>
      </c>
      <c r="L118" s="109">
        <f t="shared" si="8"/>
        <v>0</v>
      </c>
      <c r="M118" s="109">
        <f t="shared" si="8"/>
        <v>0</v>
      </c>
      <c r="N118" s="109">
        <f t="shared" si="8"/>
        <v>3</v>
      </c>
      <c r="O118" s="109">
        <f t="shared" si="8"/>
        <v>5</v>
      </c>
      <c r="P118" s="109">
        <f t="shared" si="8"/>
        <v>0</v>
      </c>
      <c r="Q118" s="109">
        <f t="shared" si="5"/>
        <v>14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5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5</v>
      </c>
      <c r="I128" s="115">
        <f>COUNTIFS(ローデータ!$B$12:$B$1011,1,ローデータ!$G$12:$G$1011,$G$4,ローデータ!$K$12:$K$1011,$F$21,ローデータ!$S$12:$S$1011,$I$124,ローデータ!$H$12:$H$1011,A128)</f>
        <v>5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5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1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1</v>
      </c>
      <c r="I133" s="115">
        <f>COUNTIFS(ローデータ!$B$12:$B$1011,1,ローデータ!$G$12:$G$1011,$G$4,ローデータ!$K$12:$K$1011,$F$21,ローデータ!$S$12:$S$1011,$I$124,ローデータ!$H$12:$H$1011,A133)</f>
        <v>1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1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COUNTIFS(ローデータ!$B$12:$B$1011,1,ローデータ!$G$12:$G$1011,$G$4,ローデータ!$K$12:$K$1011,$F$21,ローデータ!$S$12:$S$1011,$I$124,ローデータ!$H$12:$H$1011,A134)</f>
        <v>1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12</v>
      </c>
      <c r="I136" s="111">
        <f>SUM(I127:I135)</f>
        <v>12</v>
      </c>
      <c r="J136" s="109">
        <f>SUM(J127:J135)</f>
        <v>0</v>
      </c>
      <c r="K136" s="109">
        <f>SUM(K127:K135)</f>
        <v>0</v>
      </c>
      <c r="L136" s="109">
        <f t="shared" si="9"/>
        <v>12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5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5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7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5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3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1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1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1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1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1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1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8</v>
      </c>
      <c r="E152" s="56">
        <f>SUM(E143:E151)</f>
        <v>5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13</v>
      </c>
      <c r="I152" s="56">
        <f t="shared" ref="I152:O152" si="15">SUM(I143:I151)</f>
        <v>0</v>
      </c>
      <c r="J152" s="56">
        <f t="shared" si="15"/>
        <v>9</v>
      </c>
      <c r="K152" s="56">
        <f t="shared" si="15"/>
        <v>6</v>
      </c>
      <c r="L152" s="56">
        <f t="shared" si="15"/>
        <v>0</v>
      </c>
      <c r="M152" s="56">
        <f t="shared" si="15"/>
        <v>7</v>
      </c>
      <c r="N152" s="56">
        <f t="shared" si="15"/>
        <v>0</v>
      </c>
      <c r="O152" s="56">
        <f t="shared" si="15"/>
        <v>0</v>
      </c>
      <c r="P152" s="56">
        <f t="shared" si="13"/>
        <v>22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24</v>
      </c>
      <c r="G159" s="213"/>
      <c r="H159" s="211">
        <f>COUNTIFS(ローデータ!$B$12:$B$1011,1,ローデータ!$G$12:$G$1011,$G$4,ローデータ!$I$12:$I$1011,$C$14,ローデータ!$K$12:$K$1011,H157)</f>
        <v>12</v>
      </c>
      <c r="I159" s="213"/>
      <c r="J159" s="211">
        <f>COUNTIFS(ローデータ!$B$12:$B$1011,1,ローデータ!$G$12:$G$1011,$G$4,ローデータ!$I$12:$I$1011,$C$14,ローデータ!$K$12:$K$1011,J157)</f>
        <v>12</v>
      </c>
      <c r="K159" s="212"/>
      <c r="L159" s="213"/>
      <c r="M159" s="56">
        <f t="shared" ref="M159:M171" si="16">SUM(F159:L159)</f>
        <v>48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24</v>
      </c>
      <c r="G171" s="213"/>
      <c r="H171" s="211">
        <f>SUM(H159:I170)</f>
        <v>12</v>
      </c>
      <c r="I171" s="213"/>
      <c r="J171" s="211">
        <f>SUM(J159:L170)</f>
        <v>12</v>
      </c>
      <c r="K171" s="212"/>
      <c r="L171" s="213"/>
      <c r="M171" s="56">
        <f t="shared" si="16"/>
        <v>48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24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23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8</v>
      </c>
      <c r="H198" s="90">
        <f>SUMIFS(ローデータ!O12:O1011,ローデータ!$B$12:$B$1011,1,ローデータ!$G$12:$G$1011,$G$4,ローデータ!$I$12:$I$1011,$C$14,ローデータ!$K$12:$K$1011,$B$21)</f>
        <v>15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4</v>
      </c>
      <c r="G210" s="95">
        <f t="shared" ref="G210:I210" si="19">SUM(G198:G209)</f>
        <v>8</v>
      </c>
      <c r="H210" s="95">
        <f>SUM(H198:H209)</f>
        <v>15</v>
      </c>
      <c r="I210" s="95">
        <f t="shared" si="19"/>
        <v>3</v>
      </c>
      <c r="J210" s="95">
        <f>SUM(J198:J209)</f>
        <v>0</v>
      </c>
      <c r="K210" s="119">
        <f t="shared" si="18"/>
        <v>30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12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12</v>
      </c>
      <c r="G228" s="56">
        <f>SUM(G216:G227)</f>
        <v>0</v>
      </c>
      <c r="H228" s="56">
        <f>SUM(H216:H227)</f>
        <v>0</v>
      </c>
      <c r="I228" s="56">
        <f t="shared" si="20"/>
        <v>12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6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3</v>
      </c>
      <c r="K234" s="90">
        <f>SUMIFS(ローデータ!Y12:Y1011,ローデータ!$B$12:$B$1011,1,ローデータ!$G$12:$G$1011,$G$4,ローデータ!$I$12:$I$1011,$C$14,ローデータ!$K$12:$K$1011,$D$21)</f>
        <v>5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14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6</v>
      </c>
      <c r="H246" s="95">
        <f t="shared" si="22"/>
        <v>0</v>
      </c>
      <c r="I246" s="95">
        <f>SUM(I234:I245)</f>
        <v>0</v>
      </c>
      <c r="J246" s="95">
        <f t="shared" si="22"/>
        <v>3</v>
      </c>
      <c r="K246" s="95">
        <f>SUM(K234:K245)</f>
        <v>5</v>
      </c>
      <c r="L246" s="95">
        <f t="shared" si="22"/>
        <v>0</v>
      </c>
      <c r="M246" s="56">
        <f t="shared" si="21"/>
        <v>14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12</v>
      </c>
      <c r="L254" s="56">
        <f>COUNTIFS(ローデータ!$B$12:$B$1011,1,ローデータ!$G$12:$G$1011,$G$4,ローデータ!$I$12:$I$1011,$C$14,ローデータ!$K$12:$K$1011,$F$21,ローデータ!$S$12:$S$1011,L251)</f>
        <v>12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12</v>
      </c>
      <c r="L266" s="95">
        <f>SUM(L254:L265)</f>
        <v>12</v>
      </c>
      <c r="M266" s="95">
        <f>SUM(M254:M265)</f>
        <v>0</v>
      </c>
      <c r="N266" s="95">
        <f>SUM(N254:N265)</f>
        <v>0</v>
      </c>
      <c r="O266" s="56">
        <f>SUM(L266:N266)</f>
        <v>12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5</v>
      </c>
      <c r="G272" s="90">
        <f>SUMIFS(ローデータ!N86:N1085,ローデータ!$B$12:$B$1011,1,ローデータ!$G$12:$G$1011,$G$4,ローデータ!$I$12:$I$1011,$C$14,ローデータ!$K$12:$K$1011,$F$21)</f>
        <v>4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9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9</v>
      </c>
      <c r="N272" s="95">
        <f>SUMIFS(ローデータ!$V$12:$V$1011,ローデータ!$B$12:$B$1011,1,ローデータ!$G$12:$G$1011,$G$4,ローデータ!$I$12:$I$1011,$C$14,ローデータ!$K$12:$K$1011,$F$21)</f>
        <v>6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7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22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5</v>
      </c>
      <c r="G284" s="56">
        <f t="shared" ref="G284:J284" si="28">SUM(G272:G283)</f>
        <v>4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9</v>
      </c>
      <c r="L284" s="95">
        <f>SUM(L272:L283)</f>
        <v>0</v>
      </c>
      <c r="M284" s="95">
        <f t="shared" ref="M284:R284" si="29">SUM(M272:M283)</f>
        <v>9</v>
      </c>
      <c r="N284" s="95">
        <f t="shared" si="29"/>
        <v>6</v>
      </c>
      <c r="O284" s="95">
        <f t="shared" si="29"/>
        <v>0</v>
      </c>
      <c r="P284" s="95">
        <f t="shared" si="29"/>
        <v>7</v>
      </c>
      <c r="Q284" s="95">
        <f t="shared" si="29"/>
        <v>0</v>
      </c>
      <c r="R284" s="95">
        <f t="shared" si="29"/>
        <v>0</v>
      </c>
      <c r="S284" s="56">
        <f t="shared" si="27"/>
        <v>22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10</v>
      </c>
      <c r="H4" s="147" t="s">
        <v>53</v>
      </c>
      <c r="K4" s="228">
        <f>COUNTIFS(ローデータ!B12:B1011,1,ローデータ!G12:G1011,$G$4)</f>
        <v>56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18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12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4</v>
      </c>
      <c r="K10" s="56">
        <f>SUM(B10:J10)</f>
        <v>56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56</v>
      </c>
      <c r="D16" s="56">
        <f>SUM(B16:C16)</f>
        <v>56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26</v>
      </c>
      <c r="C23" s="213"/>
      <c r="D23" s="211">
        <f>COUNTIFS(ローデータ!$B$12:$B$1011,1,ローデータ!$G$12:$G$1011,$G$4,ローデータ!$K$12:$K$1011,D21)</f>
        <v>26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16</v>
      </c>
      <c r="L29" s="86">
        <f>SUMIFS(ローデータ!O12:O1011,ローデータ!$B$12:$B$1011,1,ローデータ!$G$12:$G$1011,$G$4,ローデータ!$K$12:$K$1011,$B$21)</f>
        <v>10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25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26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10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15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18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8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4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4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4</v>
      </c>
    </row>
    <row r="68" spans="1:15" ht="14.1" customHeight="1" thickTop="1" x14ac:dyDescent="0.15">
      <c r="A68" s="400" t="s">
        <v>50</v>
      </c>
      <c r="B68" s="401"/>
      <c r="C68" s="100">
        <f>SUM(C59:C67)</f>
        <v>56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56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7</v>
      </c>
      <c r="D76" s="213"/>
      <c r="E76" s="211">
        <f>COUNTIFS(ローデータ!$B$12:$B$1011,1,ローデータ!$G$12:$G$1011,$G$4,ローデータ!$H$12:$H$1011,$A$76,ローデータ!$K$12:$K$1011,E73)</f>
        <v>10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18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5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8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6</v>
      </c>
      <c r="D78" s="213"/>
      <c r="E78" s="211">
        <f>COUNTIFS(ローデータ!$B$12:$B$1011,1,ローデータ!$G$12:$G$1011,$G$4,ローデータ!$H$12:$H$1011,$A$78,ローデータ!$K$12:$K$1011,E73)</f>
        <v>5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12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2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2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4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3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4</v>
      </c>
    </row>
    <row r="84" spans="1:17" ht="14.1" customHeight="1" thickTop="1" x14ac:dyDescent="0.15">
      <c r="A84" s="400" t="s">
        <v>50</v>
      </c>
      <c r="B84" s="401"/>
      <c r="C84" s="402">
        <f>SUM(C75:D83)</f>
        <v>26</v>
      </c>
      <c r="D84" s="403"/>
      <c r="E84" s="402">
        <f>SUM(E75:F83)</f>
        <v>26</v>
      </c>
      <c r="F84" s="403"/>
      <c r="G84" s="404">
        <f>SUM(G75:I83)</f>
        <v>4</v>
      </c>
      <c r="H84" s="404"/>
      <c r="I84" s="402"/>
      <c r="J84" s="106">
        <f t="shared" si="2"/>
        <v>56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6</v>
      </c>
      <c r="N93" s="88">
        <f>SUMIFS(ローデータ!$O$12:$O$1011,ローデータ!$B$12:$B$1011,1,ローデータ!$G$12:$G$1011,$G$4,ローデータ!$K$12:$K$1011,$B$21,ローデータ!$H$12:$H$1011,J93)</f>
        <v>2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8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7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4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2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4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2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2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5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3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3</v>
      </c>
      <c r="J101" s="140" t="s">
        <v>50</v>
      </c>
      <c r="K101" s="141"/>
      <c r="L101" s="103">
        <f>SUM(L92:L100)</f>
        <v>5</v>
      </c>
      <c r="M101" s="103">
        <f>SUM(M92:M100)</f>
        <v>16</v>
      </c>
      <c r="N101" s="103">
        <f>SUM(N92:N100)</f>
        <v>10</v>
      </c>
      <c r="O101" s="103">
        <f>SUM(O92:O100)</f>
        <v>2</v>
      </c>
      <c r="P101" s="103">
        <f>SUM(P92:P100)</f>
        <v>0</v>
      </c>
      <c r="Q101" s="103">
        <f t="shared" si="3"/>
        <v>33</v>
      </c>
    </row>
    <row r="102" spans="1:17" ht="14.1" customHeight="1" x14ac:dyDescent="0.15">
      <c r="A102" s="140" t="s">
        <v>50</v>
      </c>
      <c r="B102" s="141"/>
      <c r="C102" s="56">
        <f>SUM(C93:C101)</f>
        <v>24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1</v>
      </c>
      <c r="K110" s="109">
        <f>SUMIFS(ローデータ!$U$12:$U$1011,ローデータ!$B$12:$B$1011,1,ローデータ!$G$12:$G$1011,$G$4,ローデータ!$K$12:$K$1011,$D$21,ローデータ!$H$12:$H$1011,H110)</f>
        <v>5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3</v>
      </c>
      <c r="O110" s="109">
        <f>SUMIFS(ローデータ!$Y$12:$Y$1011,ローデータ!$B$12:$B$1011,1,ローデータ!$G$12:$G$1011,$G$4,ローデータ!$K$12:$K$1011,$D$21,ローデータ!$H$12:$H$1011,H110)</f>
        <v>4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5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5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3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6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4</v>
      </c>
      <c r="D112" s="109">
        <f>COUNTIFS(ローデータ!$B$12:$B$1011,1,ローデータ!$G$12:$G$1011,$G$4,ローデータ!$K$12:$K$1011,$D$21,ローデータ!$S$12:$S$1011,$D$107,ローデータ!$H$12:$H$1011,A112)</f>
        <v>1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5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4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6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2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2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1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2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1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2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2</v>
      </c>
    </row>
    <row r="118" spans="1:17" ht="14.1" customHeight="1" x14ac:dyDescent="0.15">
      <c r="A118" s="313" t="s">
        <v>50</v>
      </c>
      <c r="B118" s="315"/>
      <c r="C118" s="109">
        <f>SUM(C109:C117)</f>
        <v>25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26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10</v>
      </c>
      <c r="L118" s="109">
        <f t="shared" si="8"/>
        <v>2</v>
      </c>
      <c r="M118" s="109">
        <f t="shared" si="8"/>
        <v>0</v>
      </c>
      <c r="N118" s="109">
        <f t="shared" si="8"/>
        <v>5</v>
      </c>
      <c r="O118" s="109">
        <f t="shared" si="8"/>
        <v>15</v>
      </c>
      <c r="P118" s="109">
        <f t="shared" si="8"/>
        <v>0</v>
      </c>
      <c r="Q118" s="109">
        <f t="shared" si="5"/>
        <v>33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26</v>
      </c>
      <c r="G159" s="213"/>
      <c r="H159" s="211">
        <f>COUNTIFS(ローデータ!$B$12:$B$1011,1,ローデータ!$G$12:$G$1011,$G$4,ローデータ!$I$12:$I$1011,$C$14,ローデータ!$K$12:$K$1011,H157)</f>
        <v>26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56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26</v>
      </c>
      <c r="G171" s="213"/>
      <c r="H171" s="211">
        <f>SUM(H159:I170)</f>
        <v>26</v>
      </c>
      <c r="I171" s="213"/>
      <c r="J171" s="211">
        <f>SUM(J159:L170)</f>
        <v>4</v>
      </c>
      <c r="K171" s="212"/>
      <c r="L171" s="213"/>
      <c r="M171" s="56">
        <f t="shared" si="16"/>
        <v>56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26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24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16</v>
      </c>
      <c r="H198" s="90">
        <f>SUMIFS(ローデータ!O12:O1011,ローデータ!$B$12:$B$1011,1,ローデータ!$G$12:$G$1011,$G$4,ローデータ!$I$12:$I$1011,$C$14,ローデータ!$K$12:$K$1011,$B$21)</f>
        <v>10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33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5</v>
      </c>
      <c r="G210" s="95">
        <f t="shared" ref="G210:I210" si="19">SUM(G198:G209)</f>
        <v>16</v>
      </c>
      <c r="H210" s="95">
        <f>SUM(H198:H209)</f>
        <v>10</v>
      </c>
      <c r="I210" s="95">
        <f t="shared" si="19"/>
        <v>2</v>
      </c>
      <c r="J210" s="95">
        <f>SUM(J198:J209)</f>
        <v>0</v>
      </c>
      <c r="K210" s="119">
        <f t="shared" si="18"/>
        <v>33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25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26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25</v>
      </c>
      <c r="G228" s="56">
        <f>SUM(G216:G227)</f>
        <v>1</v>
      </c>
      <c r="H228" s="56">
        <f>SUM(H216:H227)</f>
        <v>0</v>
      </c>
      <c r="I228" s="56">
        <f t="shared" si="20"/>
        <v>26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10</v>
      </c>
      <c r="H234" s="90">
        <f>SUMIFS(ローデータ!V12:V1011,ローデータ!$B$12:$B$1011,1,ローデータ!$G$12:$G$1011,$G$4,ローデータ!$I$12:$I$1011,$C$14,ローデータ!$K$12:$K$1011,$D$21)</f>
        <v>2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5</v>
      </c>
      <c r="K234" s="90">
        <f>SUMIFS(ローデータ!Y12:Y1011,ローデータ!$B$12:$B$1011,1,ローデータ!$G$12:$G$1011,$G$4,ローデータ!$I$12:$I$1011,$C$14,ローデータ!$K$12:$K$1011,$D$21)</f>
        <v>15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33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10</v>
      </c>
      <c r="H246" s="95">
        <f t="shared" si="22"/>
        <v>2</v>
      </c>
      <c r="I246" s="95">
        <f>SUM(I234:I245)</f>
        <v>0</v>
      </c>
      <c r="J246" s="95">
        <f t="shared" si="22"/>
        <v>5</v>
      </c>
      <c r="K246" s="95">
        <f>SUM(K234:K245)</f>
        <v>15</v>
      </c>
      <c r="L246" s="95">
        <f t="shared" si="22"/>
        <v>0</v>
      </c>
      <c r="M246" s="56">
        <f t="shared" si="21"/>
        <v>33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2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11</v>
      </c>
      <c r="H4" s="147" t="s">
        <v>53</v>
      </c>
      <c r="K4" s="228">
        <f>COUNTIFS(ローデータ!B12:B1011,1,ローデータ!G12:G1011,$G$4)</f>
        <v>38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11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2</v>
      </c>
      <c r="K10" s="56">
        <f>SUM(B10:J10)</f>
        <v>38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37</v>
      </c>
      <c r="D16" s="56">
        <f>SUM(B16:C16)</f>
        <v>38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1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21</v>
      </c>
      <c r="C23" s="213"/>
      <c r="D23" s="211">
        <f>COUNTIFS(ローデータ!$B$12:$B$1011,1,ローデータ!$G$12:$G$1011,$G$4,ローデータ!$K$12:$K$1011,D21)</f>
        <v>7</v>
      </c>
      <c r="E23" s="213"/>
      <c r="F23" s="211">
        <f>COUNTIFS(ローデータ!$B$12:$B$1011,1,ローデータ!$G$12:$G$1011,$G$4,ローデータ!$K$12:$K$1011,F21)</f>
        <v>10</v>
      </c>
      <c r="G23" s="212"/>
      <c r="H23" s="213"/>
      <c r="I23" s="56">
        <f>SUM(B23:H23)</f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11</v>
      </c>
      <c r="L29" s="86">
        <f>SUMIFS(ローデータ!O12:O1011,ローデータ!$B$12:$B$1011,1,ローデータ!$G$12:$G$1011,$G$4,ローデータ!$K$12:$K$1011,$B$21)</f>
        <v>8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18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10</v>
      </c>
      <c r="H44" s="89">
        <f>COUNTIFS(ローデータ!$B$12:$B$1011,1,ローデータ!$G$12:$G$1011,$G$4,ローデータ!$K$12:$K$1011,$F$21,ローデータ!$S$12:$S$1011,H41)</f>
        <v>10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3</v>
      </c>
      <c r="C50" s="91">
        <f>SUMIFS(ローデータ!N12:N1011,ローデータ!$B$12:$B$1011,1,ローデータ!$G$12:$G$1011,$G$4,ローデータ!$K$12:$K$1011,$F$21)</f>
        <v>7</v>
      </c>
      <c r="D50" s="91">
        <f>SUMIFS(ローデータ!O12:O1011,ローデータ!$B$12:$B$1011,1,ローデータ!$G$12:$G$1011,$G$4,ローデータ!$K$12:$K$1011,$F$21)</f>
        <v>5</v>
      </c>
      <c r="E50" s="92">
        <f>SUMIFS(ローデータ!P12:P1011,ローデータ!$B$12:$B$1011,1,ローデータ!$G$12:$G$1011,$G$4,ローデータ!$K$12:$K$1011,$F$21)</f>
        <v>1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16</v>
      </c>
      <c r="H50" s="94">
        <f>SUMIFS(ローデータ!T12:T1011,ローデータ!$B$12:$B$1011,1,ローデータ!$G$12:$G$1011,$G$4,ローデータ!$K$12:$K$1011,$F$21)</f>
        <v>2</v>
      </c>
      <c r="I50" s="91">
        <f>SUMIFS(ローデータ!U12:U1011,ローデータ!$B$12:$B$1011,1,ローデータ!$G$12:$G$1011,$G$4,ローデータ!$K$12:$K$1011,$F$21)</f>
        <v>6</v>
      </c>
      <c r="J50" s="91">
        <f>SUMIFS(ローデータ!V12:V1011,ローデータ!$B$12:$B$1011,1,ローデータ!$G$12:$G$1011,$G$4,ローデータ!$K$12:$K$1011,$F$21)</f>
        <v>4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6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1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9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2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2</v>
      </c>
    </row>
    <row r="68" spans="1:15" ht="14.1" customHeight="1" thickTop="1" x14ac:dyDescent="0.15">
      <c r="A68" s="400" t="s">
        <v>50</v>
      </c>
      <c r="B68" s="401"/>
      <c r="C68" s="100">
        <f>SUM(C59:C67)</f>
        <v>37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1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5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4</v>
      </c>
      <c r="H76" s="212"/>
      <c r="I76" s="212"/>
      <c r="J76" s="104">
        <f t="shared" si="2"/>
        <v>11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3</v>
      </c>
      <c r="H78" s="212"/>
      <c r="I78" s="212"/>
      <c r="J78" s="104">
        <f t="shared" si="2"/>
        <v>9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2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1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4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21</v>
      </c>
      <c r="D84" s="403"/>
      <c r="E84" s="402">
        <f>SUM(E75:F83)</f>
        <v>7</v>
      </c>
      <c r="F84" s="403"/>
      <c r="G84" s="404">
        <f>SUM(G75:I83)</f>
        <v>10</v>
      </c>
      <c r="H84" s="404"/>
      <c r="I84" s="402"/>
      <c r="J84" s="106">
        <f t="shared" si="2"/>
        <v>38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3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1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2</v>
      </c>
      <c r="M101" s="103">
        <f>SUM(M92:M100)</f>
        <v>11</v>
      </c>
      <c r="N101" s="103">
        <f>SUM(N92:N100)</f>
        <v>8</v>
      </c>
      <c r="O101" s="103">
        <f>SUM(O92:O100)</f>
        <v>1</v>
      </c>
      <c r="P101" s="103">
        <f>SUM(P92:P100)</f>
        <v>0</v>
      </c>
      <c r="Q101" s="103">
        <f t="shared" si="3"/>
        <v>22</v>
      </c>
    </row>
    <row r="102" spans="1:17" ht="14.1" customHeight="1" x14ac:dyDescent="0.15">
      <c r="A102" s="140" t="s">
        <v>50</v>
      </c>
      <c r="B102" s="141"/>
      <c r="C102" s="56">
        <f>SUM(C93:C101)</f>
        <v>18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1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1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2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2</v>
      </c>
    </row>
    <row r="118" spans="1:17" ht="14.1" customHeight="1" x14ac:dyDescent="0.15">
      <c r="A118" s="313" t="s">
        <v>50</v>
      </c>
      <c r="B118" s="315"/>
      <c r="C118" s="109">
        <f>SUM(C109:C117)</f>
        <v>7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7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3</v>
      </c>
      <c r="P118" s="109">
        <f t="shared" si="8"/>
        <v>0</v>
      </c>
      <c r="Q118" s="109">
        <f t="shared" si="5"/>
        <v>10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4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4</v>
      </c>
      <c r="I128" s="115">
        <f>COUNTIFS(ローデータ!$B$12:$B$1011,1,ローデータ!$G$12:$G$1011,$G$4,ローデータ!$K$12:$K$1011,$F$21,ローデータ!$S$12:$S$1011,$I$124,ローデータ!$H$12:$H$1011,A128)</f>
        <v>4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3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3</v>
      </c>
      <c r="I130" s="115">
        <f>COUNTIFS(ローデータ!$B$12:$B$1011,1,ローデータ!$G$12:$G$1011,$G$4,ローデータ!$K$12:$K$1011,$F$21,ローデータ!$S$12:$S$1011,$I$124,ローデータ!$H$12:$H$1011,A130)</f>
        <v>3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3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2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COUNTIFS(ローデータ!$B$12:$B$1011,1,ローデータ!$G$12:$G$1011,$G$4,ローデータ!$K$12:$K$1011,$F$21,ローデータ!$S$12:$S$1011,$I$124,ローデータ!$H$12:$H$1011,A131)</f>
        <v>2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1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1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10</v>
      </c>
      <c r="I136" s="111">
        <f>SUM(I127:I135)</f>
        <v>10</v>
      </c>
      <c r="J136" s="109">
        <f>SUM(J127:J135)</f>
        <v>0</v>
      </c>
      <c r="K136" s="109">
        <f>SUM(K127:K135)</f>
        <v>0</v>
      </c>
      <c r="L136" s="109">
        <f t="shared" si="9"/>
        <v>10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1</v>
      </c>
      <c r="D144" s="91">
        <f>SUMIFS(ローデータ!$N$12:$N$1011,ローデータ!$B$12:$B$1011,1,ローデータ!$G$12:$G$1011,$G$4,ローデータ!$K$12:$K$1011,$F$21,ローデータ!$H$12:$H$1011,A144)</f>
        <v>4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6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4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5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9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2</v>
      </c>
      <c r="D146" s="91">
        <f>SUMIFS(ローデータ!$N$12:$N$1011,ローデータ!$B$12:$B$1011,1,ローデータ!$G$12:$G$1011,$G$4,ローデータ!$K$12:$K$1011,$F$21,ローデータ!$H$12:$H$1011,A146)</f>
        <v>2</v>
      </c>
      <c r="E146" s="91">
        <f>SUMIFS(ローデータ!$O$12:$O$1011,ローデータ!$B$12:$B$1011,1,ローデータ!$G$12:$G$1011,$G$4,ローデータ!$K$12:$K$1011,$F$21,ローデータ!$H$12:$H$1011,A146)</f>
        <v>2</v>
      </c>
      <c r="F146" s="92">
        <f>SUMIFS(ローデータ!$P$12:$P$1011,ローデータ!$B$12:$B$1011,1,ローデータ!$G$12:$G$1011,$G$4,ローデータ!$K$12:$K$1011,$F$21,ローデータ!$H$12:$H$1011,A146)</f>
        <v>1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7</v>
      </c>
      <c r="I146" s="94">
        <f>SUMIFS(ローデータ!$T$12:$T$1011,ローデータ!$B$12:$B$1011,1,ローデータ!$G$12:$G$1011,$G$4,ローデータ!$K$12:$K$1011,$F$21,ローデータ!$H$12:$H$1011,A146)</f>
        <v>2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4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2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1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4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1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1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3</v>
      </c>
      <c r="D152" s="56">
        <f>SUM(D143:D151)</f>
        <v>7</v>
      </c>
      <c r="E152" s="56">
        <f>SUM(E143:E151)</f>
        <v>5</v>
      </c>
      <c r="F152" s="56">
        <f>SUM(F143:F151)</f>
        <v>1</v>
      </c>
      <c r="G152" s="56">
        <f>SUM(G143:G151)</f>
        <v>0</v>
      </c>
      <c r="H152" s="116">
        <f t="shared" ref="H152" si="14">SUM(C152:G152)</f>
        <v>16</v>
      </c>
      <c r="I152" s="56">
        <f t="shared" ref="I152:O152" si="15">SUM(I143:I151)</f>
        <v>2</v>
      </c>
      <c r="J152" s="56">
        <f t="shared" si="15"/>
        <v>6</v>
      </c>
      <c r="K152" s="56">
        <f t="shared" si="15"/>
        <v>4</v>
      </c>
      <c r="L152" s="56">
        <f t="shared" si="15"/>
        <v>0</v>
      </c>
      <c r="M152" s="56">
        <f t="shared" si="15"/>
        <v>6</v>
      </c>
      <c r="N152" s="56">
        <f t="shared" si="15"/>
        <v>0</v>
      </c>
      <c r="O152" s="56">
        <f t="shared" si="15"/>
        <v>0</v>
      </c>
      <c r="P152" s="56">
        <f t="shared" si="13"/>
        <v>18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21</v>
      </c>
      <c r="G159" s="213"/>
      <c r="H159" s="211">
        <f>COUNTIFS(ローデータ!$B$12:$B$1011,1,ローデータ!$G$12:$G$1011,$G$4,ローデータ!$I$12:$I$1011,$C$14,ローデータ!$K$12:$K$1011,H157)</f>
        <v>7</v>
      </c>
      <c r="I159" s="213"/>
      <c r="J159" s="211">
        <f>COUNTIFS(ローデータ!$B$12:$B$1011,1,ローデータ!$G$12:$G$1011,$G$4,ローデータ!$I$12:$I$1011,$C$14,ローデータ!$K$12:$K$1011,J157)</f>
        <v>9</v>
      </c>
      <c r="K159" s="212"/>
      <c r="L159" s="213"/>
      <c r="M159" s="56">
        <f t="shared" ref="M159:M171" si="16">SUM(F159:L159)</f>
        <v>37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1</v>
      </c>
      <c r="K167" s="212"/>
      <c r="L167" s="213"/>
      <c r="M167" s="56">
        <f t="shared" si="16"/>
        <v>1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21</v>
      </c>
      <c r="G171" s="213"/>
      <c r="H171" s="211">
        <f>SUM(H159:I170)</f>
        <v>7</v>
      </c>
      <c r="I171" s="213"/>
      <c r="J171" s="211">
        <f>SUM(J159:L170)</f>
        <v>10</v>
      </c>
      <c r="K171" s="212"/>
      <c r="L171" s="213"/>
      <c r="M171" s="56">
        <f t="shared" si="16"/>
        <v>38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18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21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18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11</v>
      </c>
      <c r="H198" s="90">
        <f>SUMIFS(ローデータ!O12:O1011,ローデータ!$B$12:$B$1011,1,ローデータ!$G$12:$G$1011,$G$4,ローデータ!$I$12:$I$1011,$C$14,ローデータ!$K$12:$K$1011,$B$21)</f>
        <v>8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22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11</v>
      </c>
      <c r="H210" s="95">
        <f>SUM(H198:H209)</f>
        <v>8</v>
      </c>
      <c r="I210" s="95">
        <f t="shared" si="19"/>
        <v>1</v>
      </c>
      <c r="J210" s="95">
        <f>SUM(J198:J209)</f>
        <v>0</v>
      </c>
      <c r="K210" s="119">
        <f t="shared" si="18"/>
        <v>22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3</v>
      </c>
      <c r="L246" s="95">
        <f t="shared" si="22"/>
        <v>0</v>
      </c>
      <c r="M246" s="56">
        <f t="shared" si="21"/>
        <v>10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9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9</v>
      </c>
      <c r="L254" s="56">
        <f>COUNTIFS(ローデータ!$B$12:$B$1011,1,ローデータ!$G$12:$G$1011,$G$4,ローデータ!$I$12:$I$1011,$C$14,ローデータ!$K$12:$K$1011,$F$21,ローデータ!$S$12:$S$1011,L251)</f>
        <v>9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9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1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1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1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1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10</v>
      </c>
      <c r="L266" s="95">
        <f>SUM(L254:L265)</f>
        <v>10</v>
      </c>
      <c r="M266" s="95">
        <f>SUM(M254:M265)</f>
        <v>0</v>
      </c>
      <c r="N266" s="95">
        <f>SUM(N254:N265)</f>
        <v>0</v>
      </c>
      <c r="O266" s="56">
        <f>SUM(L266:N266)</f>
        <v>10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4</v>
      </c>
      <c r="H272" s="90">
        <f>SUMIFS(ローデータ!O86:O1085,ローデータ!$B$12:$B$1011,1,ローデータ!$G$12:$G$1011,$G$4,ローデータ!$I$12:$I$1011,$C$14,ローデータ!$K$12:$K$1011,$F$21)</f>
        <v>4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11</v>
      </c>
      <c r="L272" s="95">
        <f>SUMIFS(ローデータ!$T$12:$T$1011,ローデータ!$B$12:$B$1011,1,ローデータ!$G$12:$G$1011,$G$4,ローデータ!$I$12:$I$1011,$C$14,ローデータ!$K$12:$K$1011,$F$21)</f>
        <v>2</v>
      </c>
      <c r="M272" s="95">
        <f>SUMIFS(ローデータ!$U$12:$U$1011,ローデータ!$B$12:$B$1011,1,ローデータ!$G$12:$G$1011,$G$4,ローデータ!$I$12:$I$1011,$C$14,ローデータ!$K$12:$K$1011,$F$21)</f>
        <v>5</v>
      </c>
      <c r="N272" s="95">
        <f>SUMIFS(ローデータ!$V$12:$V$1011,ローデータ!$B$12:$B$1011,1,ローデータ!$G$12:$G$1011,$G$4,ローデータ!$I$12:$I$1011,$C$14,ローデータ!$K$12:$K$1011,$F$21)</f>
        <v>4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4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15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1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1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1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2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3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2</v>
      </c>
      <c r="G284" s="56">
        <f t="shared" ref="G284:J284" si="28">SUM(G272:G283)</f>
        <v>5</v>
      </c>
      <c r="H284" s="56">
        <f t="shared" si="28"/>
        <v>4</v>
      </c>
      <c r="I284" s="56">
        <f t="shared" si="28"/>
        <v>1</v>
      </c>
      <c r="J284" s="56">
        <f t="shared" si="28"/>
        <v>0</v>
      </c>
      <c r="K284" s="96">
        <f t="shared" si="26"/>
        <v>12</v>
      </c>
      <c r="L284" s="95">
        <f>SUM(L272:L283)</f>
        <v>2</v>
      </c>
      <c r="M284" s="95">
        <f t="shared" ref="M284:R284" si="29">SUM(M272:M283)</f>
        <v>6</v>
      </c>
      <c r="N284" s="95">
        <f t="shared" si="29"/>
        <v>4</v>
      </c>
      <c r="O284" s="95">
        <f t="shared" si="29"/>
        <v>0</v>
      </c>
      <c r="P284" s="95">
        <f t="shared" si="29"/>
        <v>6</v>
      </c>
      <c r="Q284" s="95">
        <f t="shared" si="29"/>
        <v>0</v>
      </c>
      <c r="R284" s="95">
        <f t="shared" si="29"/>
        <v>0</v>
      </c>
      <c r="S284" s="56">
        <f t="shared" si="27"/>
        <v>18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12</v>
      </c>
      <c r="H4" s="147" t="s">
        <v>53</v>
      </c>
      <c r="K4" s="228">
        <f>COUNTIFS(ローデータ!B12:B1011,1,ローデータ!G12:G1011,$G$4)</f>
        <v>46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19</v>
      </c>
      <c r="D10" s="56">
        <f>COUNTIFS(ローデータ!$B$12:$B$1011,1,ローデータ!$G$12:$G$1011,$G$4,ローデータ!$H$12:$H$1011,D8)</f>
        <v>11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46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46</v>
      </c>
      <c r="D16" s="56">
        <f>SUM(B16:C16)</f>
        <v>46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22</v>
      </c>
      <c r="C23" s="213"/>
      <c r="D23" s="211">
        <f>COUNTIFS(ローデータ!$B$12:$B$1011,1,ローデータ!$G$12:$G$1011,$G$4,ローデータ!$K$12:$K$1011,D21)</f>
        <v>19</v>
      </c>
      <c r="E23" s="213"/>
      <c r="F23" s="211">
        <f>COUNTIFS(ローデータ!$B$12:$B$1011,1,ローデータ!$G$12:$G$1011,$G$4,ローデータ!$K$12:$K$1011,F21)</f>
        <v>5</v>
      </c>
      <c r="G23" s="212"/>
      <c r="H23" s="213"/>
      <c r="I23" s="56">
        <f>SUM(B23:H23)</f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7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19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5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7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19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46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1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8</v>
      </c>
      <c r="D76" s="213"/>
      <c r="E76" s="211">
        <f>COUNTIFS(ローデータ!$B$12:$B$1011,1,ローデータ!$G$12:$G$1011,$G$4,ローデータ!$H$12:$H$1011,$A$76,ローデータ!$K$12:$K$1011,E73)</f>
        <v>11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19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5</v>
      </c>
      <c r="D77" s="213"/>
      <c r="E77" s="211">
        <f>COUNTIFS(ローデータ!$B$12:$B$1011,1,ローデータ!$G$12:$G$1011,$G$4,ローデータ!$H$12:$H$1011,$A$77,ローデータ!$K$12:$K$1011,E73)</f>
        <v>4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11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22</v>
      </c>
      <c r="D84" s="403"/>
      <c r="E84" s="402">
        <f>SUM(E75:F83)</f>
        <v>19</v>
      </c>
      <c r="F84" s="403"/>
      <c r="G84" s="404">
        <f>SUM(G75:I83)</f>
        <v>5</v>
      </c>
      <c r="H84" s="404"/>
      <c r="I84" s="402"/>
      <c r="J84" s="106">
        <f t="shared" si="2"/>
        <v>46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3</v>
      </c>
      <c r="M93" s="88">
        <f>SUMIFS(ローデータ!$N$12:$N$1011,ローデータ!$B$12:$B$1011,1,ローデータ!$G$12:$G$1011,$G$4,ローデータ!$K$12:$K$1011,$B$21,ローデータ!$H$12:$H$1011,J93)</f>
        <v>5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8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8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8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3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6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3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7</v>
      </c>
      <c r="M101" s="103">
        <f>SUM(M92:M100)</f>
        <v>12</v>
      </c>
      <c r="N101" s="103">
        <f>SUM(N92:N100)</f>
        <v>4</v>
      </c>
      <c r="O101" s="103">
        <f>SUM(O92:O100)</f>
        <v>4</v>
      </c>
      <c r="P101" s="103">
        <f>SUM(P92:P100)</f>
        <v>0</v>
      </c>
      <c r="Q101" s="103">
        <f t="shared" si="3"/>
        <v>27</v>
      </c>
    </row>
    <row r="102" spans="1:17" ht="14.1" customHeight="1" x14ac:dyDescent="0.15">
      <c r="A102" s="140" t="s">
        <v>50</v>
      </c>
      <c r="B102" s="141"/>
      <c r="C102" s="56">
        <f>SUM(C93:C101)</f>
        <v>20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9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5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4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4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19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19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11</v>
      </c>
      <c r="L118" s="109">
        <f t="shared" si="8"/>
        <v>0</v>
      </c>
      <c r="M118" s="109">
        <f t="shared" si="8"/>
        <v>0</v>
      </c>
      <c r="N118" s="109">
        <f t="shared" si="8"/>
        <v>5</v>
      </c>
      <c r="O118" s="109">
        <f t="shared" si="8"/>
        <v>7</v>
      </c>
      <c r="P118" s="109">
        <f t="shared" si="8"/>
        <v>0</v>
      </c>
      <c r="Q118" s="109">
        <f t="shared" si="5"/>
        <v>23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1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1</v>
      </c>
      <c r="I127" s="115">
        <f>COUNTIFS(ローデータ!$B$12:$B$1011,1,ローデータ!$G$12:$G$1011,$G$4,ローデータ!$K$12:$K$1011,$F$21,ローデータ!$S$12:$S$1011,$I$124,ローデータ!$H$12:$H$1011,A127)</f>
        <v>1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2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2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1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5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7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22</v>
      </c>
      <c r="G159" s="213"/>
      <c r="H159" s="211">
        <f>COUNTIFS(ローデータ!$B$12:$B$1011,1,ローデータ!$G$12:$G$1011,$G$4,ローデータ!$I$12:$I$1011,$C$14,ローデータ!$K$12:$K$1011,H157)</f>
        <v>19</v>
      </c>
      <c r="I159" s="213"/>
      <c r="J159" s="211">
        <f>COUNTIFS(ローデータ!$B$12:$B$1011,1,ローデータ!$G$12:$G$1011,$G$4,ローデータ!$I$12:$I$1011,$C$14,ローデータ!$K$12:$K$1011,J157)</f>
        <v>5</v>
      </c>
      <c r="K159" s="212"/>
      <c r="L159" s="213"/>
      <c r="M159" s="56">
        <f t="shared" ref="M159:M171" si="16">SUM(F159:L159)</f>
        <v>46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22</v>
      </c>
      <c r="G171" s="213"/>
      <c r="H171" s="211">
        <f>SUM(H159:I170)</f>
        <v>19</v>
      </c>
      <c r="I171" s="213"/>
      <c r="J171" s="211">
        <f>SUM(J159:L170)</f>
        <v>5</v>
      </c>
      <c r="K171" s="212"/>
      <c r="L171" s="213"/>
      <c r="M171" s="56">
        <f t="shared" si="16"/>
        <v>46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22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20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7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27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7</v>
      </c>
      <c r="G210" s="95">
        <f t="shared" ref="G210:I210" si="19">SUM(G198:G209)</f>
        <v>12</v>
      </c>
      <c r="H210" s="95">
        <f>SUM(H198:H209)</f>
        <v>4</v>
      </c>
      <c r="I210" s="95">
        <f t="shared" si="19"/>
        <v>4</v>
      </c>
      <c r="J210" s="95">
        <f>SUM(J198:J209)</f>
        <v>0</v>
      </c>
      <c r="K210" s="119">
        <f t="shared" si="18"/>
        <v>27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19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19</v>
      </c>
      <c r="G228" s="56">
        <f>SUM(G216:G227)</f>
        <v>0</v>
      </c>
      <c r="H228" s="56">
        <f>SUM(H216:H227)</f>
        <v>0</v>
      </c>
      <c r="I228" s="56">
        <f t="shared" si="20"/>
        <v>19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5</v>
      </c>
      <c r="K234" s="90">
        <f>SUMIFS(ローデータ!Y12:Y1011,ローデータ!$B$12:$B$1011,1,ローデータ!$G$12:$G$1011,$G$4,ローデータ!$I$12:$I$1011,$C$14,ローデータ!$K$12:$K$1011,$D$21)</f>
        <v>7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23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11</v>
      </c>
      <c r="H246" s="95">
        <f t="shared" si="22"/>
        <v>0</v>
      </c>
      <c r="I246" s="95">
        <f>SUM(I234:I245)</f>
        <v>0</v>
      </c>
      <c r="J246" s="95">
        <f t="shared" si="22"/>
        <v>5</v>
      </c>
      <c r="K246" s="95">
        <f>SUM(K234:K245)</f>
        <v>7</v>
      </c>
      <c r="L246" s="95">
        <f t="shared" si="22"/>
        <v>0</v>
      </c>
      <c r="M246" s="56">
        <f t="shared" si="21"/>
        <v>23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3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7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3</v>
      </c>
      <c r="H284" s="56">
        <f t="shared" si="28"/>
        <v>3</v>
      </c>
      <c r="I284" s="56">
        <f t="shared" si="28"/>
        <v>0</v>
      </c>
      <c r="J284" s="56">
        <f t="shared" si="28"/>
        <v>0</v>
      </c>
      <c r="K284" s="96">
        <f t="shared" si="26"/>
        <v>7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2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13</v>
      </c>
      <c r="H4" s="147" t="s">
        <v>53</v>
      </c>
      <c r="K4" s="228">
        <f>COUNTIFS(ローデータ!B12:B1011,1,ローデータ!G12:G1011,$G$4)</f>
        <v>39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15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39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39</v>
      </c>
      <c r="D16" s="56">
        <f>SUM(B16:C16)</f>
        <v>39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21</v>
      </c>
      <c r="C23" s="213"/>
      <c r="D23" s="211">
        <f>COUNTIFS(ローデータ!$B$12:$B$1011,1,ローデータ!$G$12:$G$1011,$G$4,ローデータ!$K$12:$K$1011,D21)</f>
        <v>13</v>
      </c>
      <c r="E23" s="213"/>
      <c r="F23" s="211">
        <f>COUNTIFS(ローデータ!$B$12:$B$1011,1,ローデータ!$G$12:$G$1011,$G$4,ローデータ!$K$12:$K$1011,F21)</f>
        <v>5</v>
      </c>
      <c r="G23" s="212"/>
      <c r="H23" s="213"/>
      <c r="I23" s="56">
        <f>SUM(B23:H23)</f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15</v>
      </c>
      <c r="L29" s="86">
        <f>SUMIFS(ローデータ!O12:O1011,ローデータ!$B$12:$B$1011,1,ローデータ!$G$12:$G$1011,$G$4,ローデータ!$K$12:$K$1011,$B$21)</f>
        <v>6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13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3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9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8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39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2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9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15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5</v>
      </c>
      <c r="D78" s="213"/>
      <c r="E78" s="211">
        <f>COUNTIFS(ローデータ!$B$12:$B$1011,1,ローデータ!$G$12:$G$1011,$G$4,ローデータ!$H$12:$H$1011,$A$78,ローデータ!$K$12:$K$1011,E73)</f>
        <v>3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8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2</v>
      </c>
      <c r="H79" s="212"/>
      <c r="I79" s="212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21</v>
      </c>
      <c r="D84" s="403"/>
      <c r="E84" s="402">
        <f>SUM(E75:F83)</f>
        <v>13</v>
      </c>
      <c r="F84" s="403"/>
      <c r="G84" s="404">
        <f>SUM(G75:I83)</f>
        <v>5</v>
      </c>
      <c r="H84" s="404"/>
      <c r="I84" s="402"/>
      <c r="J84" s="106">
        <f t="shared" si="2"/>
        <v>39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3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3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3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3</v>
      </c>
      <c r="M101" s="103">
        <f>SUM(M92:M100)</f>
        <v>15</v>
      </c>
      <c r="N101" s="103">
        <f>SUM(N92:N100)</f>
        <v>6</v>
      </c>
      <c r="O101" s="103">
        <f>SUM(O92:O100)</f>
        <v>2</v>
      </c>
      <c r="P101" s="103">
        <f>SUM(P92:P100)</f>
        <v>0</v>
      </c>
      <c r="Q101" s="103">
        <f t="shared" si="3"/>
        <v>26</v>
      </c>
    </row>
    <row r="102" spans="1:17" ht="14.1" customHeight="1" x14ac:dyDescent="0.15">
      <c r="A102" s="140" t="s">
        <v>50</v>
      </c>
      <c r="B102" s="141"/>
      <c r="C102" s="56">
        <f>SUM(C93:C101)</f>
        <v>21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9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9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5</v>
      </c>
      <c r="L110" s="109">
        <f>SUMIFS(ローデータ!$V$12:$V$1011,ローデータ!$B$12:$B$1011,1,ローデータ!$G$12:$G$1011,$G$4,ローデータ!$K$12:$K$1011,$D$21,ローデータ!$H$12:$H$1011,H110)</f>
        <v>1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3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9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3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2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13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6</v>
      </c>
      <c r="L118" s="109">
        <f t="shared" si="8"/>
        <v>1</v>
      </c>
      <c r="M118" s="109">
        <f t="shared" si="8"/>
        <v>0</v>
      </c>
      <c r="N118" s="109">
        <f t="shared" si="8"/>
        <v>0</v>
      </c>
      <c r="O118" s="109">
        <f t="shared" si="8"/>
        <v>6</v>
      </c>
      <c r="P118" s="109">
        <f t="shared" si="8"/>
        <v>0</v>
      </c>
      <c r="Q118" s="109">
        <f t="shared" si="5"/>
        <v>13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2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COUNTIFS(ローデータ!$B$12:$B$1011,1,ローデータ!$G$12:$G$1011,$G$4,ローデータ!$K$12:$K$1011,$F$21,ローデータ!$S$12:$S$1011,$I$124,ローデータ!$H$12:$H$1011,A131)</f>
        <v>2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3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6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2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4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2</v>
      </c>
      <c r="L152" s="56">
        <f t="shared" si="15"/>
        <v>0</v>
      </c>
      <c r="M152" s="56">
        <f t="shared" si="15"/>
        <v>3</v>
      </c>
      <c r="N152" s="56">
        <f t="shared" si="15"/>
        <v>0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21</v>
      </c>
      <c r="G159" s="213"/>
      <c r="H159" s="211">
        <f>COUNTIFS(ローデータ!$B$12:$B$1011,1,ローデータ!$G$12:$G$1011,$G$4,ローデータ!$I$12:$I$1011,$C$14,ローデータ!$K$12:$K$1011,H157)</f>
        <v>13</v>
      </c>
      <c r="I159" s="213"/>
      <c r="J159" s="211">
        <f>COUNTIFS(ローデータ!$B$12:$B$1011,1,ローデータ!$G$12:$G$1011,$G$4,ローデータ!$I$12:$I$1011,$C$14,ローデータ!$K$12:$K$1011,J157)</f>
        <v>5</v>
      </c>
      <c r="K159" s="212"/>
      <c r="L159" s="213"/>
      <c r="M159" s="56">
        <f t="shared" ref="M159:M171" si="16">SUM(F159:L159)</f>
        <v>39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21</v>
      </c>
      <c r="G171" s="213"/>
      <c r="H171" s="211">
        <f>SUM(H159:I170)</f>
        <v>13</v>
      </c>
      <c r="I171" s="213"/>
      <c r="J171" s="211">
        <f>SUM(J159:L170)</f>
        <v>5</v>
      </c>
      <c r="K171" s="212"/>
      <c r="L171" s="213"/>
      <c r="M171" s="56">
        <f t="shared" si="16"/>
        <v>39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21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15</v>
      </c>
      <c r="H198" s="90">
        <f>SUMIFS(ローデータ!O12:O1011,ローデータ!$B$12:$B$1011,1,ローデータ!$G$12:$G$1011,$G$4,ローデータ!$I$12:$I$1011,$C$14,ローデータ!$K$12:$K$1011,$B$21)</f>
        <v>6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26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</v>
      </c>
      <c r="G210" s="95">
        <f t="shared" ref="G210:I210" si="19">SUM(G198:G209)</f>
        <v>15</v>
      </c>
      <c r="H210" s="95">
        <f>SUM(H198:H209)</f>
        <v>6</v>
      </c>
      <c r="I210" s="95">
        <f t="shared" si="19"/>
        <v>2</v>
      </c>
      <c r="J210" s="95">
        <f>SUM(J198:J209)</f>
        <v>0</v>
      </c>
      <c r="K210" s="119">
        <f t="shared" si="18"/>
        <v>26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13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13</v>
      </c>
      <c r="G228" s="56">
        <f>SUM(G216:G227)</f>
        <v>0</v>
      </c>
      <c r="H228" s="56">
        <f>SUM(H216:H227)</f>
        <v>0</v>
      </c>
      <c r="I228" s="56">
        <f t="shared" si="20"/>
        <v>13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6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6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6</v>
      </c>
      <c r="H246" s="95">
        <f t="shared" si="22"/>
        <v>1</v>
      </c>
      <c r="I246" s="95">
        <f>SUM(I234:I245)</f>
        <v>0</v>
      </c>
      <c r="J246" s="95">
        <f t="shared" si="22"/>
        <v>0</v>
      </c>
      <c r="K246" s="95">
        <f>SUM(K234:K245)</f>
        <v>6</v>
      </c>
      <c r="L246" s="95">
        <f t="shared" si="22"/>
        <v>0</v>
      </c>
      <c r="M246" s="56">
        <f t="shared" si="21"/>
        <v>13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4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3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4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5</v>
      </c>
      <c r="L284" s="95">
        <f>SUM(L272:L283)</f>
        <v>0</v>
      </c>
      <c r="M284" s="95">
        <f t="shared" ref="M284:R284" si="29">SUM(M272:M283)</f>
        <v>4</v>
      </c>
      <c r="N284" s="95">
        <f t="shared" si="29"/>
        <v>2</v>
      </c>
      <c r="O284" s="95">
        <f t="shared" si="29"/>
        <v>0</v>
      </c>
      <c r="P284" s="95">
        <f t="shared" si="29"/>
        <v>3</v>
      </c>
      <c r="Q284" s="95">
        <f t="shared" si="29"/>
        <v>0</v>
      </c>
      <c r="R284" s="95">
        <f t="shared" si="29"/>
        <v>0</v>
      </c>
      <c r="S284" s="56">
        <f t="shared" si="27"/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14</v>
      </c>
      <c r="H4" s="147" t="s">
        <v>53</v>
      </c>
      <c r="K4" s="228">
        <f>COUNTIFS(ローデータ!B12:B1011,1,ローデータ!G12:G1011,$G$4)</f>
        <v>49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6</v>
      </c>
      <c r="J10" s="56">
        <f>COUNTIFS(ローデータ!$B$12:$B$1011,1,ローデータ!$G$12:$G$1011,$G$4,ローデータ!$H$12:$H$1011,J8)</f>
        <v>1</v>
      </c>
      <c r="K10" s="56">
        <f>SUM(B10:J10)</f>
        <v>49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49</v>
      </c>
      <c r="D16" s="56">
        <f>SUM(B16:C16)</f>
        <v>49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28</v>
      </c>
      <c r="C23" s="213"/>
      <c r="D23" s="211">
        <f>COUNTIFS(ローデータ!$B$12:$B$1011,1,ローデータ!$G$12:$G$1011,$G$4,ローデータ!$K$12:$K$1011,D21)</f>
        <v>16</v>
      </c>
      <c r="E23" s="213"/>
      <c r="F23" s="211">
        <f>COUNTIFS(ローデータ!$B$12:$B$1011,1,ローデータ!$G$12:$G$1011,$G$4,ローデータ!$K$12:$K$1011,F21)</f>
        <v>5</v>
      </c>
      <c r="G23" s="212"/>
      <c r="H23" s="213"/>
      <c r="I23" s="56">
        <f>SUM(B23:H23)</f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11</v>
      </c>
      <c r="L29" s="86">
        <f>SUMIFS(ローデータ!O12:O1011,ローデータ!$B$12:$B$1011,1,ローデータ!$G$12:$G$1011,$G$4,ローデータ!$K$12:$K$1011,$B$21)</f>
        <v>10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27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14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16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9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9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5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6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6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49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1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5</v>
      </c>
      <c r="F76" s="213"/>
      <c r="G76" s="211">
        <f>COUNTIFS(ローデータ!$B$12:$B$1011,1,ローデータ!$G$12:$G$1011,$G$4,ローデータ!$H$12:$H$1011,$A$76,ローデータ!$K$12:$K$1011,G73)</f>
        <v>2</v>
      </c>
      <c r="H76" s="212"/>
      <c r="I76" s="212"/>
      <c r="J76" s="104">
        <f t="shared" si="2"/>
        <v>9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8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10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7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2</v>
      </c>
      <c r="H78" s="212"/>
      <c r="I78" s="212"/>
      <c r="J78" s="104">
        <f t="shared" si="2"/>
        <v>10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3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4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5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3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6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28</v>
      </c>
      <c r="D84" s="403"/>
      <c r="E84" s="402">
        <f>SUM(E75:F83)</f>
        <v>16</v>
      </c>
      <c r="F84" s="403"/>
      <c r="G84" s="404">
        <f>SUM(G75:I83)</f>
        <v>5</v>
      </c>
      <c r="H84" s="404"/>
      <c r="I84" s="402"/>
      <c r="J84" s="106">
        <f t="shared" si="2"/>
        <v>49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3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8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8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3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4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6</v>
      </c>
      <c r="M101" s="103">
        <f>SUM(M92:M100)</f>
        <v>11</v>
      </c>
      <c r="N101" s="103">
        <f>SUM(N92:N100)</f>
        <v>10</v>
      </c>
      <c r="O101" s="103">
        <f>SUM(O92:O100)</f>
        <v>4</v>
      </c>
      <c r="P101" s="103">
        <f>SUM(P92:P100)</f>
        <v>0</v>
      </c>
      <c r="Q101" s="103">
        <f t="shared" si="3"/>
        <v>31</v>
      </c>
    </row>
    <row r="102" spans="1:17" ht="14.1" customHeight="1" x14ac:dyDescent="0.15">
      <c r="A102" s="140" t="s">
        <v>50</v>
      </c>
      <c r="B102" s="141"/>
      <c r="C102" s="56">
        <f>SUM(C93:C101)</f>
        <v>27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5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5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4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7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3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3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3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2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1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1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2</v>
      </c>
      <c r="D116" s="109">
        <f>COUNTIFS(ローデータ!$B$12:$B$1011,1,ローデータ!$G$12:$G$1011,$G$4,ローデータ!$K$12:$K$1011,$D$21,ローデータ!$S$12:$S$1011,$D$107,ローデータ!$H$12:$H$1011,A116)</f>
        <v>1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3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1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1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3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1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1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1</v>
      </c>
    </row>
    <row r="118" spans="1:17" ht="14.1" customHeight="1" x14ac:dyDescent="0.15">
      <c r="A118" s="313" t="s">
        <v>50</v>
      </c>
      <c r="B118" s="315"/>
      <c r="C118" s="109">
        <f>SUM(C109:C117)</f>
        <v>14</v>
      </c>
      <c r="D118" s="109">
        <f t="shared" ref="D118:E118" si="7">SUM(D109:D117)</f>
        <v>2</v>
      </c>
      <c r="E118" s="109">
        <f t="shared" si="7"/>
        <v>0</v>
      </c>
      <c r="F118" s="109">
        <f>SUM(C118:E118)</f>
        <v>16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4</v>
      </c>
      <c r="L118" s="109">
        <f t="shared" si="8"/>
        <v>1</v>
      </c>
      <c r="M118" s="109">
        <f t="shared" si="8"/>
        <v>0</v>
      </c>
      <c r="N118" s="109">
        <f t="shared" si="8"/>
        <v>5</v>
      </c>
      <c r="O118" s="109">
        <f t="shared" si="8"/>
        <v>9</v>
      </c>
      <c r="P118" s="109">
        <f t="shared" si="8"/>
        <v>0</v>
      </c>
      <c r="Q118" s="109">
        <f t="shared" si="5"/>
        <v>19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1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1</v>
      </c>
      <c r="I127" s="115">
        <f>COUNTIFS(ローデータ!$B$12:$B$1011,1,ローデータ!$G$12:$G$1011,$G$4,ローデータ!$K$12:$K$1011,$F$21,ローデータ!$S$12:$S$1011,$I$124,ローデータ!$H$12:$H$1011,A127)</f>
        <v>1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1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1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1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2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1</v>
      </c>
      <c r="D152" s="56">
        <f>SUM(D143:D151)</f>
        <v>2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28</v>
      </c>
      <c r="G159" s="213"/>
      <c r="H159" s="211">
        <f>COUNTIFS(ローデータ!$B$12:$B$1011,1,ローデータ!$G$12:$G$1011,$G$4,ローデータ!$I$12:$I$1011,$C$14,ローデータ!$K$12:$K$1011,H157)</f>
        <v>16</v>
      </c>
      <c r="I159" s="213"/>
      <c r="J159" s="211">
        <f>COUNTIFS(ローデータ!$B$12:$B$1011,1,ローデータ!$G$12:$G$1011,$G$4,ローデータ!$I$12:$I$1011,$C$14,ローデータ!$K$12:$K$1011,J157)</f>
        <v>5</v>
      </c>
      <c r="K159" s="212"/>
      <c r="L159" s="213"/>
      <c r="M159" s="56">
        <f t="shared" ref="M159:M171" si="16">SUM(F159:L159)</f>
        <v>49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28</v>
      </c>
      <c r="G171" s="213"/>
      <c r="H171" s="211">
        <f>SUM(H159:I170)</f>
        <v>16</v>
      </c>
      <c r="I171" s="213"/>
      <c r="J171" s="211">
        <f>SUM(J159:L170)</f>
        <v>5</v>
      </c>
      <c r="K171" s="212"/>
      <c r="L171" s="213"/>
      <c r="M171" s="56">
        <f t="shared" si="16"/>
        <v>49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27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28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27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11</v>
      </c>
      <c r="H198" s="90">
        <f>SUMIFS(ローデータ!O12:O1011,ローデータ!$B$12:$B$1011,1,ローデータ!$G$12:$G$1011,$G$4,ローデータ!$I$12:$I$1011,$C$14,ローデータ!$K$12:$K$1011,$B$21)</f>
        <v>10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31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11</v>
      </c>
      <c r="H210" s="95">
        <f>SUM(H198:H209)</f>
        <v>10</v>
      </c>
      <c r="I210" s="95">
        <f t="shared" si="19"/>
        <v>4</v>
      </c>
      <c r="J210" s="95">
        <f>SUM(J198:J209)</f>
        <v>0</v>
      </c>
      <c r="K210" s="119">
        <f t="shared" si="18"/>
        <v>31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14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16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14</v>
      </c>
      <c r="G228" s="56">
        <f>SUM(G216:G227)</f>
        <v>2</v>
      </c>
      <c r="H228" s="56">
        <f>SUM(H216:H227)</f>
        <v>0</v>
      </c>
      <c r="I228" s="56">
        <f t="shared" si="20"/>
        <v>16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5</v>
      </c>
      <c r="K234" s="90">
        <f>SUMIFS(ローデータ!Y12:Y1011,ローデータ!$B$12:$B$1011,1,ローデータ!$G$12:$G$1011,$G$4,ローデータ!$I$12:$I$1011,$C$14,ローデータ!$K$12:$K$1011,$D$21)</f>
        <v>9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19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4</v>
      </c>
      <c r="H246" s="95">
        <f t="shared" si="22"/>
        <v>1</v>
      </c>
      <c r="I246" s="95">
        <f>SUM(I234:I245)</f>
        <v>0</v>
      </c>
      <c r="J246" s="95">
        <f t="shared" si="22"/>
        <v>5</v>
      </c>
      <c r="K246" s="95">
        <f>SUM(K234:K245)</f>
        <v>9</v>
      </c>
      <c r="L246" s="95">
        <f t="shared" si="22"/>
        <v>0</v>
      </c>
      <c r="M246" s="56">
        <f t="shared" si="21"/>
        <v>19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2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4</v>
      </c>
      <c r="N284" s="95">
        <f t="shared" si="29"/>
        <v>1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15</v>
      </c>
      <c r="H4" s="147" t="s">
        <v>53</v>
      </c>
      <c r="K4" s="228">
        <f>COUNTIFS(ローデータ!B12:B1011,1,ローデータ!G12:G1011,$G$4)</f>
        <v>52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14</v>
      </c>
      <c r="E10" s="56">
        <f>COUNTIFS(ローデータ!$B$12:$B$1011,1,ローデータ!$G$12:$G$1011,$G$4,ローデータ!$H$12:$H$1011,E8)</f>
        <v>14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52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52</v>
      </c>
      <c r="D16" s="56">
        <f>SUM(B16:C16)</f>
        <v>52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29</v>
      </c>
      <c r="C23" s="213"/>
      <c r="D23" s="211">
        <f>COUNTIFS(ローデータ!$B$12:$B$1011,1,ローデータ!$G$12:$G$1011,$G$4,ローデータ!$K$12:$K$1011,D21)</f>
        <v>18</v>
      </c>
      <c r="E23" s="213"/>
      <c r="F23" s="211">
        <f>COUNTIFS(ローデータ!$B$12:$B$1011,1,ローデータ!$G$12:$G$1011,$G$4,ローデータ!$K$12:$K$1011,F21)</f>
        <v>5</v>
      </c>
      <c r="G23" s="212"/>
      <c r="H23" s="213"/>
      <c r="I23" s="56">
        <f>SUM(B23:H23)</f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23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28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29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17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18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9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6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5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4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9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52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52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1</v>
      </c>
      <c r="F75" s="213"/>
      <c r="G75" s="211">
        <f>COUNTIFS(ローデータ!$B$12:$B$1011,1,ローデータ!$G$12:$G$1011,$G$4,ローデータ!$H$12:$H$1011,$A$75,ローデータ!$K$12:$K$1011,G73)</f>
        <v>1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6</v>
      </c>
      <c r="D76" s="213"/>
      <c r="E76" s="211">
        <f>COUNTIFS(ローデータ!$B$12:$B$1011,1,ローデータ!$G$12:$G$1011,$G$4,ローデータ!$H$12:$H$1011,$A$76,ローデータ!$K$12:$K$1011,E73)</f>
        <v>4</v>
      </c>
      <c r="F76" s="213"/>
      <c r="G76" s="211">
        <f>COUNTIFS(ローデータ!$B$12:$B$1011,1,ローデータ!$G$12:$G$1011,$G$4,ローデータ!$H$12:$H$1011,$A$76,ローデータ!$K$12:$K$1011,G73)</f>
        <v>2</v>
      </c>
      <c r="H76" s="212"/>
      <c r="I76" s="212"/>
      <c r="J76" s="104">
        <f t="shared" si="2"/>
        <v>12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7</v>
      </c>
      <c r="D77" s="213"/>
      <c r="E77" s="211">
        <f>COUNTIFS(ローデータ!$B$12:$B$1011,1,ローデータ!$G$12:$G$1011,$G$4,ローデータ!$H$12:$H$1011,$A$77,ローデータ!$K$12:$K$1011,E73)</f>
        <v>6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14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9</v>
      </c>
      <c r="D78" s="213"/>
      <c r="E78" s="211">
        <f>COUNTIFS(ローデータ!$B$12:$B$1011,1,ローデータ!$G$12:$G$1011,$G$4,ローデータ!$H$12:$H$1011,$A$78,ローデータ!$K$12:$K$1011,E73)</f>
        <v>4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14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2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29</v>
      </c>
      <c r="D84" s="403"/>
      <c r="E84" s="402">
        <f>SUM(E75:F83)</f>
        <v>18</v>
      </c>
      <c r="F84" s="403"/>
      <c r="G84" s="404">
        <f>SUM(G75:I83)</f>
        <v>5</v>
      </c>
      <c r="H84" s="404"/>
      <c r="I84" s="402"/>
      <c r="J84" s="106">
        <f t="shared" si="2"/>
        <v>52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6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6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7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3</v>
      </c>
      <c r="M95" s="88">
        <f>SUMIFS(ローデータ!$N$12:$N$1011,ローデータ!$B$12:$B$1011,1,ローデータ!$G$12:$G$1011,$G$4,ローデータ!$K$12:$K$1011,$B$21,ローデータ!$H$12:$H$1011,J95)</f>
        <v>6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9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9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2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23</v>
      </c>
      <c r="N101" s="103">
        <f>SUM(N92:N100)</f>
        <v>3</v>
      </c>
      <c r="O101" s="103">
        <f>SUM(O92:O100)</f>
        <v>3</v>
      </c>
      <c r="P101" s="103">
        <f>SUM(P92:P100)</f>
        <v>0</v>
      </c>
      <c r="Q101" s="103">
        <f t="shared" si="3"/>
        <v>33</v>
      </c>
    </row>
    <row r="102" spans="1:17" ht="14.1" customHeight="1" x14ac:dyDescent="0.15">
      <c r="A102" s="140" t="s">
        <v>50</v>
      </c>
      <c r="B102" s="141"/>
      <c r="C102" s="56">
        <f>SUM(C93:C101)</f>
        <v>28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1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1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3</v>
      </c>
      <c r="L110" s="109">
        <f>SUMIFS(ローデータ!$V$12:$V$1011,ローデータ!$B$12:$B$1011,1,ローデータ!$G$12:$G$1011,$G$4,ローデータ!$K$12:$K$1011,$D$21,ローデータ!$H$12:$H$1011,H110)</f>
        <v>1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6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6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3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6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3</v>
      </c>
      <c r="D112" s="109">
        <f>COUNTIFS(ローデータ!$B$12:$B$1011,1,ローデータ!$G$12:$G$1011,$G$4,ローデータ!$K$12:$K$1011,$D$21,ローデータ!$S$12:$S$1011,$D$107,ローデータ!$H$12:$H$1011,A112)</f>
        <v>1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4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3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4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4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2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2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2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3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17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18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9</v>
      </c>
      <c r="L118" s="109">
        <f t="shared" si="8"/>
        <v>1</v>
      </c>
      <c r="M118" s="109">
        <f t="shared" si="8"/>
        <v>0</v>
      </c>
      <c r="N118" s="109">
        <f t="shared" si="8"/>
        <v>6</v>
      </c>
      <c r="O118" s="109">
        <f t="shared" si="8"/>
        <v>7</v>
      </c>
      <c r="P118" s="109">
        <f t="shared" si="8"/>
        <v>0</v>
      </c>
      <c r="Q118" s="109">
        <f t="shared" si="5"/>
        <v>23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1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1</v>
      </c>
      <c r="I127" s="115">
        <f>COUNTIFS(ローデータ!$B$12:$B$1011,1,ローデータ!$G$12:$G$1011,$G$4,ローデータ!$K$12:$K$1011,$F$21,ローデータ!$S$12:$S$1011,$I$124,ローデータ!$H$12:$H$1011,A127)</f>
        <v>1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1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1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1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3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4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5</v>
      </c>
      <c r="K152" s="56">
        <f t="shared" si="15"/>
        <v>0</v>
      </c>
      <c r="L152" s="56">
        <f t="shared" si="15"/>
        <v>0</v>
      </c>
      <c r="M152" s="56">
        <f t="shared" si="15"/>
        <v>4</v>
      </c>
      <c r="N152" s="56">
        <f t="shared" si="15"/>
        <v>0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29</v>
      </c>
      <c r="G159" s="213"/>
      <c r="H159" s="211">
        <f>COUNTIFS(ローデータ!$B$12:$B$1011,1,ローデータ!$G$12:$G$1011,$G$4,ローデータ!$I$12:$I$1011,$C$14,ローデータ!$K$12:$K$1011,H157)</f>
        <v>18</v>
      </c>
      <c r="I159" s="213"/>
      <c r="J159" s="211">
        <f>COUNTIFS(ローデータ!$B$12:$B$1011,1,ローデータ!$G$12:$G$1011,$G$4,ローデータ!$I$12:$I$1011,$C$14,ローデータ!$K$12:$K$1011,J157)</f>
        <v>5</v>
      </c>
      <c r="K159" s="212"/>
      <c r="L159" s="213"/>
      <c r="M159" s="56">
        <f t="shared" ref="M159:M171" si="16">SUM(F159:L159)</f>
        <v>52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29</v>
      </c>
      <c r="G171" s="213"/>
      <c r="H171" s="211">
        <f>SUM(H159:I170)</f>
        <v>18</v>
      </c>
      <c r="I171" s="213"/>
      <c r="J171" s="211">
        <f>SUM(J159:L170)</f>
        <v>5</v>
      </c>
      <c r="K171" s="212"/>
      <c r="L171" s="213"/>
      <c r="M171" s="56">
        <f t="shared" si="16"/>
        <v>52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28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29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28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29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23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33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4</v>
      </c>
      <c r="G210" s="95">
        <f t="shared" ref="G210:I210" si="19">SUM(G198:G209)</f>
        <v>23</v>
      </c>
      <c r="H210" s="95">
        <f>SUM(H198:H209)</f>
        <v>3</v>
      </c>
      <c r="I210" s="95">
        <f t="shared" si="19"/>
        <v>3</v>
      </c>
      <c r="J210" s="95">
        <f>SUM(J198:J209)</f>
        <v>0</v>
      </c>
      <c r="K210" s="119">
        <f t="shared" si="18"/>
        <v>33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17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18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17</v>
      </c>
      <c r="G228" s="56">
        <f>SUM(G216:G227)</f>
        <v>1</v>
      </c>
      <c r="H228" s="56">
        <f>SUM(H216:H227)</f>
        <v>0</v>
      </c>
      <c r="I228" s="56">
        <f t="shared" si="20"/>
        <v>18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9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6</v>
      </c>
      <c r="K234" s="90">
        <f>SUMIFS(ローデータ!Y12:Y1011,ローデータ!$B$12:$B$1011,1,ローデータ!$G$12:$G$1011,$G$4,ローデータ!$I$12:$I$1011,$C$14,ローデータ!$K$12:$K$1011,$D$21)</f>
        <v>7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23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9</v>
      </c>
      <c r="H246" s="95">
        <f t="shared" si="22"/>
        <v>1</v>
      </c>
      <c r="I246" s="95">
        <f>SUM(I234:I245)</f>
        <v>0</v>
      </c>
      <c r="J246" s="95">
        <f t="shared" si="22"/>
        <v>6</v>
      </c>
      <c r="K246" s="95">
        <f>SUM(K234:K245)</f>
        <v>7</v>
      </c>
      <c r="L246" s="95">
        <f t="shared" si="22"/>
        <v>0</v>
      </c>
      <c r="M246" s="56">
        <f t="shared" si="21"/>
        <v>23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5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4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2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5</v>
      </c>
      <c r="N284" s="95">
        <f t="shared" si="29"/>
        <v>0</v>
      </c>
      <c r="O284" s="95">
        <f t="shared" si="29"/>
        <v>0</v>
      </c>
      <c r="P284" s="95">
        <f t="shared" si="29"/>
        <v>4</v>
      </c>
      <c r="Q284" s="95">
        <f t="shared" si="29"/>
        <v>0</v>
      </c>
      <c r="R284" s="95">
        <f t="shared" si="29"/>
        <v>0</v>
      </c>
      <c r="S284" s="56">
        <f t="shared" si="27"/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16</v>
      </c>
      <c r="H4" s="147" t="s">
        <v>53</v>
      </c>
      <c r="K4" s="228">
        <f>COUNTIFS(ローデータ!B12:B1011,1,ローデータ!G12:G1011,$G$4)</f>
        <v>47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14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47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47</v>
      </c>
      <c r="D16" s="56">
        <f>SUM(B16:C16)</f>
        <v>47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26</v>
      </c>
      <c r="C23" s="213"/>
      <c r="D23" s="211">
        <f>COUNTIFS(ローデータ!$B$12:$B$1011,1,ローデータ!$G$12:$G$1011,$G$4,ローデータ!$K$12:$K$1011,D21)</f>
        <v>15</v>
      </c>
      <c r="E23" s="213"/>
      <c r="F23" s="211">
        <f>COUNTIFS(ローデータ!$B$12:$B$1011,1,ローデータ!$G$12:$G$1011,$G$4,ローデータ!$K$12:$K$1011,F21)</f>
        <v>6</v>
      </c>
      <c r="G23" s="212"/>
      <c r="H23" s="213"/>
      <c r="I23" s="56">
        <f>SUM(B23:H23)</f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19</v>
      </c>
      <c r="L29" s="86">
        <f>SUMIFS(ローデータ!O12:O1011,ローデータ!$B$12:$B$1011,1,ローデータ!$G$12:$G$1011,$G$4,ローデータ!$K$12:$K$1011,$B$21)</f>
        <v>6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14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15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9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7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6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6</v>
      </c>
      <c r="H44" s="89">
        <f>COUNTIFS(ローデータ!$B$12:$B$1011,1,ローデータ!$G$12:$G$1011,$G$4,ローデータ!$K$12:$K$1011,$F$21,ローデータ!$S$12:$S$1011,H41)</f>
        <v>6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6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5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6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3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3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8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47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2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3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8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4</v>
      </c>
      <c r="H76" s="212"/>
      <c r="I76" s="212"/>
      <c r="J76" s="104">
        <f t="shared" si="2"/>
        <v>14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5</v>
      </c>
      <c r="D77" s="213"/>
      <c r="E77" s="211">
        <f>COUNTIFS(ローデータ!$B$12:$B$1011,1,ローデータ!$G$12:$G$1011,$G$4,ローデータ!$H$12:$H$1011,$A$77,ローデータ!$K$12:$K$1011,E73)</f>
        <v>4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10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3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8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5</v>
      </c>
      <c r="D79" s="213"/>
      <c r="E79" s="211">
        <f>COUNTIFS(ローデータ!$B$12:$B$1011,1,ローデータ!$G$12:$G$1011,$G$4,ローデータ!$H$12:$H$1011,$A$79,ローデータ!$K$12:$K$1011,E73)</f>
        <v>2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7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26</v>
      </c>
      <c r="D84" s="403"/>
      <c r="E84" s="402">
        <f>SUM(E75:F83)</f>
        <v>15</v>
      </c>
      <c r="F84" s="403"/>
      <c r="G84" s="404">
        <f>SUM(G75:I83)</f>
        <v>6</v>
      </c>
      <c r="H84" s="404"/>
      <c r="I84" s="402"/>
      <c r="J84" s="106">
        <f t="shared" si="2"/>
        <v>47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2</v>
      </c>
      <c r="M93" s="88">
        <f>SUMIFS(ローデータ!$N$12:$N$1011,ローデータ!$B$12:$B$1011,1,ローデータ!$G$12:$G$1011,$G$4,ローデータ!$K$12:$K$1011,$B$21,ローデータ!$H$12:$H$1011,J93)</f>
        <v>6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8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8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8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4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4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8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1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19</v>
      </c>
      <c r="N101" s="103">
        <f>SUM(N92:N100)</f>
        <v>6</v>
      </c>
      <c r="O101" s="103">
        <f>SUM(O92:O100)</f>
        <v>1</v>
      </c>
      <c r="P101" s="103">
        <f>SUM(P92:P100)</f>
        <v>0</v>
      </c>
      <c r="Q101" s="103">
        <f t="shared" si="3"/>
        <v>30</v>
      </c>
    </row>
    <row r="102" spans="1:17" ht="14.1" customHeight="1" x14ac:dyDescent="0.15">
      <c r="A102" s="140" t="s">
        <v>50</v>
      </c>
      <c r="B102" s="141"/>
      <c r="C102" s="56">
        <f>SUM(C93:C101)</f>
        <v>24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2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2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1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2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3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4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4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4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7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3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3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1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1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1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14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15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9</v>
      </c>
      <c r="L118" s="109">
        <f t="shared" si="8"/>
        <v>0</v>
      </c>
      <c r="M118" s="109">
        <f t="shared" si="8"/>
        <v>0</v>
      </c>
      <c r="N118" s="109">
        <f t="shared" si="8"/>
        <v>7</v>
      </c>
      <c r="O118" s="109">
        <f t="shared" si="8"/>
        <v>6</v>
      </c>
      <c r="P118" s="109">
        <f t="shared" si="8"/>
        <v>0</v>
      </c>
      <c r="Q118" s="109">
        <f t="shared" si="5"/>
        <v>22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4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4</v>
      </c>
      <c r="I128" s="115">
        <f>COUNTIFS(ローデータ!$B$12:$B$1011,1,ローデータ!$G$12:$G$1011,$G$4,ローデータ!$K$12:$K$1011,$F$21,ローデータ!$S$12:$S$1011,$I$124,ローデータ!$H$12:$H$1011,A128)</f>
        <v>4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6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6</v>
      </c>
      <c r="I136" s="111">
        <f>SUM(I127:I135)</f>
        <v>6</v>
      </c>
      <c r="J136" s="109">
        <f>SUM(J127:J135)</f>
        <v>0</v>
      </c>
      <c r="K136" s="109">
        <f>SUM(K127:K135)</f>
        <v>0</v>
      </c>
      <c r="L136" s="109">
        <f t="shared" si="9"/>
        <v>6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4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4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4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6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1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1</v>
      </c>
      <c r="D152" s="56">
        <f>SUM(D143:D151)</f>
        <v>5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1</v>
      </c>
      <c r="J152" s="56">
        <f t="shared" si="15"/>
        <v>6</v>
      </c>
      <c r="K152" s="56">
        <f t="shared" si="15"/>
        <v>0</v>
      </c>
      <c r="L152" s="56">
        <f t="shared" si="15"/>
        <v>0</v>
      </c>
      <c r="M152" s="56">
        <f t="shared" si="15"/>
        <v>3</v>
      </c>
      <c r="N152" s="56">
        <f t="shared" si="15"/>
        <v>0</v>
      </c>
      <c r="O152" s="56">
        <f t="shared" si="15"/>
        <v>0</v>
      </c>
      <c r="P152" s="56">
        <f t="shared" si="13"/>
        <v>10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26</v>
      </c>
      <c r="G159" s="213"/>
      <c r="H159" s="211">
        <f>COUNTIFS(ローデータ!$B$12:$B$1011,1,ローデータ!$G$12:$G$1011,$G$4,ローデータ!$I$12:$I$1011,$C$14,ローデータ!$K$12:$K$1011,H157)</f>
        <v>15</v>
      </c>
      <c r="I159" s="213"/>
      <c r="J159" s="211">
        <f>COUNTIFS(ローデータ!$B$12:$B$1011,1,ローデータ!$G$12:$G$1011,$G$4,ローデータ!$I$12:$I$1011,$C$14,ローデータ!$K$12:$K$1011,J157)</f>
        <v>6</v>
      </c>
      <c r="K159" s="212"/>
      <c r="L159" s="213"/>
      <c r="M159" s="56">
        <f t="shared" ref="M159:M171" si="16">SUM(F159:L159)</f>
        <v>47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26</v>
      </c>
      <c r="G171" s="213"/>
      <c r="H171" s="211">
        <f>SUM(H159:I170)</f>
        <v>15</v>
      </c>
      <c r="I171" s="213"/>
      <c r="J171" s="211">
        <f>SUM(J159:L170)</f>
        <v>6</v>
      </c>
      <c r="K171" s="212"/>
      <c r="L171" s="213"/>
      <c r="M171" s="56">
        <f t="shared" si="16"/>
        <v>47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26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24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26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19</v>
      </c>
      <c r="H198" s="90">
        <f>SUMIFS(ローデータ!O12:O1011,ローデータ!$B$12:$B$1011,1,ローデータ!$G$12:$G$1011,$G$4,ローデータ!$I$12:$I$1011,$C$14,ローデータ!$K$12:$K$1011,$B$21)</f>
        <v>6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4</v>
      </c>
      <c r="G210" s="95">
        <f t="shared" ref="G210:I210" si="19">SUM(G198:G209)</f>
        <v>19</v>
      </c>
      <c r="H210" s="95">
        <f>SUM(H198:H209)</f>
        <v>6</v>
      </c>
      <c r="I210" s="95">
        <f t="shared" si="19"/>
        <v>1</v>
      </c>
      <c r="J210" s="95">
        <f>SUM(J198:J209)</f>
        <v>0</v>
      </c>
      <c r="K210" s="119">
        <f t="shared" si="18"/>
        <v>30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14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15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14</v>
      </c>
      <c r="G228" s="56">
        <f>SUM(G216:G227)</f>
        <v>1</v>
      </c>
      <c r="H228" s="56">
        <f>SUM(H216:H227)</f>
        <v>0</v>
      </c>
      <c r="I228" s="56">
        <f t="shared" si="20"/>
        <v>15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9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7</v>
      </c>
      <c r="K234" s="90">
        <f>SUMIFS(ローデータ!Y12:Y1011,ローデータ!$B$12:$B$1011,1,ローデータ!$G$12:$G$1011,$G$4,ローデータ!$I$12:$I$1011,$C$14,ローデータ!$K$12:$K$1011,$D$21)</f>
        <v>6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22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9</v>
      </c>
      <c r="H246" s="95">
        <f t="shared" si="22"/>
        <v>0</v>
      </c>
      <c r="I246" s="95">
        <f>SUM(I234:I245)</f>
        <v>0</v>
      </c>
      <c r="J246" s="95">
        <f t="shared" si="22"/>
        <v>7</v>
      </c>
      <c r="K246" s="95">
        <f>SUM(K234:K245)</f>
        <v>6</v>
      </c>
      <c r="L246" s="95">
        <f t="shared" si="22"/>
        <v>0</v>
      </c>
      <c r="M246" s="56">
        <f t="shared" si="21"/>
        <v>22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6</v>
      </c>
      <c r="L266" s="95">
        <f>SUM(L254:L265)</f>
        <v>6</v>
      </c>
      <c r="M266" s="95">
        <f>SUM(M254:M265)</f>
        <v>0</v>
      </c>
      <c r="N266" s="95">
        <f>SUM(N254:N265)</f>
        <v>0</v>
      </c>
      <c r="O266" s="56">
        <f>SUM(L266:N266)</f>
        <v>6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6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3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1</v>
      </c>
      <c r="M284" s="95">
        <f t="shared" ref="M284:R284" si="29">SUM(M272:M283)</f>
        <v>6</v>
      </c>
      <c r="N284" s="95">
        <f t="shared" si="29"/>
        <v>0</v>
      </c>
      <c r="O284" s="95">
        <f t="shared" si="29"/>
        <v>0</v>
      </c>
      <c r="P284" s="95">
        <f t="shared" si="29"/>
        <v>3</v>
      </c>
      <c r="Q284" s="95">
        <f t="shared" si="29"/>
        <v>0</v>
      </c>
      <c r="R284" s="95">
        <f t="shared" si="29"/>
        <v>0</v>
      </c>
      <c r="S284" s="56">
        <f t="shared" si="27"/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17</v>
      </c>
      <c r="H4" s="147" t="s">
        <v>53</v>
      </c>
      <c r="K4" s="228">
        <f>COUNTIFS(ローデータ!B12:B1011,1,ローデータ!G12:G1011,$G$4)</f>
        <v>13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13</v>
      </c>
      <c r="D16" s="56">
        <f>SUM(B16:C16)</f>
        <v>13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8</v>
      </c>
      <c r="C23" s="213"/>
      <c r="D23" s="211">
        <f>COUNTIFS(ローデータ!$B$12:$B$1011,1,ローデータ!$G$12:$G$1011,$G$4,ローデータ!$K$12:$K$1011,D21)</f>
        <v>5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7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8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13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1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8</v>
      </c>
      <c r="D84" s="403"/>
      <c r="E84" s="402">
        <f>SUM(E75:F83)</f>
        <v>5</v>
      </c>
      <c r="F84" s="403"/>
      <c r="G84" s="404">
        <f>SUM(G75:I83)</f>
        <v>0</v>
      </c>
      <c r="H84" s="404"/>
      <c r="I84" s="402"/>
      <c r="J84" s="106">
        <f t="shared" si="2"/>
        <v>13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3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7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7</v>
      </c>
      <c r="N101" s="103">
        <f>SUM(N92:N100)</f>
        <v>4</v>
      </c>
      <c r="O101" s="103">
        <f>SUM(O92:O100)</f>
        <v>2</v>
      </c>
      <c r="P101" s="103">
        <f>SUM(P92:P100)</f>
        <v>0</v>
      </c>
      <c r="Q101" s="103">
        <f t="shared" si="3"/>
        <v>17</v>
      </c>
    </row>
    <row r="102" spans="1:17" ht="14.1" customHeight="1" x14ac:dyDescent="0.15">
      <c r="A102" s="140" t="s">
        <v>50</v>
      </c>
      <c r="B102" s="141"/>
      <c r="C102" s="56">
        <f>SUM(C93:C101)</f>
        <v>8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1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4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5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3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8</v>
      </c>
      <c r="G159" s="213"/>
      <c r="H159" s="211">
        <f>COUNTIFS(ローデータ!$B$12:$B$1011,1,ローデータ!$G$12:$G$1011,$G$4,ローデータ!$I$12:$I$1011,$C$14,ローデータ!$K$12:$K$1011,H157)</f>
        <v>5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13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8</v>
      </c>
      <c r="G171" s="213"/>
      <c r="H171" s="211">
        <f>SUM(H159:I170)</f>
        <v>5</v>
      </c>
      <c r="I171" s="213"/>
      <c r="J171" s="211">
        <f>SUM(J159:L170)</f>
        <v>0</v>
      </c>
      <c r="K171" s="212"/>
      <c r="L171" s="213"/>
      <c r="M171" s="56">
        <f t="shared" si="16"/>
        <v>13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8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8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8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7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17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4</v>
      </c>
      <c r="G210" s="95">
        <f t="shared" ref="G210:I210" si="19">SUM(G198:G209)</f>
        <v>7</v>
      </c>
      <c r="H210" s="95">
        <f>SUM(H198:H209)</f>
        <v>4</v>
      </c>
      <c r="I210" s="95">
        <f t="shared" si="19"/>
        <v>2</v>
      </c>
      <c r="J210" s="95">
        <f>SUM(J198:J209)</f>
        <v>0</v>
      </c>
      <c r="K210" s="119">
        <f t="shared" si="18"/>
        <v>17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5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4</v>
      </c>
      <c r="G228" s="56">
        <f>SUM(G216:G227)</f>
        <v>0</v>
      </c>
      <c r="H228" s="56">
        <f>SUM(H216:H227)</f>
        <v>1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3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18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19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25</v>
      </c>
      <c r="E4" s="121" t="str">
        <f>ローデータ!E4</f>
        <v>水</v>
      </c>
      <c r="G4" s="145">
        <v>20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2020-06-05T01:36:28Z</dcterms:created>
  <dcterms:modified xsi:type="dcterms:W3CDTF">2020-06-05T01:36:33Z</dcterms:modified>
</cp:coreProperties>
</file>